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<sst xmlns="http://schemas.openxmlformats.org/spreadsheetml/2006/main" count="5400" uniqueCount="797">
  <si>
    <t>File opened</t>
  </si>
  <si>
    <t>2025-09-22 18:22:09</t>
  </si>
  <si>
    <t>Console s/n</t>
  </si>
  <si>
    <t>68C-901352</t>
  </si>
  <si>
    <t>Console ver</t>
  </si>
  <si>
    <t>Bluestem v.2.1.11</t>
  </si>
  <si>
    <t>Scripts ver</t>
  </si>
  <si>
    <t>2023.02  2.1.11, Jun 2023</t>
  </si>
  <si>
    <t>Head s/n</t>
  </si>
  <si>
    <t>68H-581348</t>
  </si>
  <si>
    <t>Head ver</t>
  </si>
  <si>
    <t>1.4.23</t>
  </si>
  <si>
    <t>Head cal</t>
  </si>
  <si>
    <t>{"tazero": "0.243513", "h2obspan2": "0", "flowbzero": "0.21929", "flowazero": "0.20627", "tbzero": "0.197208", "co2bspan2a": "0.0920224", "co2azero": "0.889706", "ssa_ref": "34683.2", "h2obspan2b": "0.0640621", "h2oaspan2b": "0.0643918", "co2bspanconc2": "301.4", "co2aspan2a": "0.301852", "oxygen": "21", "h2obspanconc2": "0", "co2bspan2": "-0.0345572", "h2oaspan2a": "0.0644972", "h2oaspanconc2": "0", "h2oaspanconc1": "11.69", "co2bspan2b": "0.0918352", "h2obspan2a": "0.064441", "ssb_ref": "33484.6", "co2aspanconc2": "301.4", "chamberpressurezero": "2.57718", "flowmeterzero": "2.48435", "h2oaspan2": "0", "co2bspan1": "1.0003", "h2obzero": "1.07561", "h2oaspan1": "0.998365", "h2obspanconc1": "11.69", "co2aspanconc1": "2473", "co2aspan1": "1.00085", "co2aspan2": "-0.0361282", "co2aspan2b": "0.298816", "h2oazero": "1.05632", "h2obspan1": "0.99412", "co2bspanconc1": "394.6", "co2bzero": "0.968552"}</t>
  </si>
  <si>
    <t>Factory cal date</t>
  </si>
  <si>
    <t>01 Sep 2023</t>
  </si>
  <si>
    <t>CO2 rangematch</t>
  </si>
  <si>
    <t>Mon Sep 22 09:05</t>
  </si>
  <si>
    <t>H2O rangematch</t>
  </si>
  <si>
    <t>Mon Sep 22 09:18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</si>
  <si>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</si>
  <si>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</si>
  <si>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</si>
  <si>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</si>
  <si>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</si>
  <si>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</si>
  <si>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</si>
  <si>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</si>
  <si>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</si>
  <si>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18:22:09</t>
  </si>
  <si>
    <t>Stability Definition:	ΔCO2 (Meas2): Slp&lt;0.5 Per=20	ΔH2O (Meas2): Slp&lt;0.1 Per=20	F (FlrLS):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</si>
  <si>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</si>
  <si>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</si>
  <si>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</si>
  <si>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</si>
  <si>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</si>
  <si>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</si>
  <si>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</si>
  <si>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</si>
  <si>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</si>
  <si>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</si>
  <si>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</si>
  <si>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</si>
  <si>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</si>
  <si>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</si>
  <si>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</si>
  <si>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</si>
  <si>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</si>
  <si>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</si>
  <si>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</si>
  <si>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</si>
  <si>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</si>
  <si>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</si>
  <si>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</si>
  <si>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</si>
  <si>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</si>
  <si>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</si>
  <si>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</si>
  <si>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</si>
  <si>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</si>
  <si>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</si>
  <si>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</si>
  <si>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</si>
  <si>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</si>
  <si>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</si>
  <si>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</si>
  <si>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</si>
  <si>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</si>
  <si>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</si>
  <si>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</si>
  <si>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</si>
  <si>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</si>
  <si>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</si>
  <si>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</si>
  <si>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</si>
  <si>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</si>
  <si>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</si>
  <si>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</si>
  <si>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</si>
  <si>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</si>
  <si>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</si>
  <si>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</si>
  <si>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8.97234 220.209 400.014 692.3 895.62 1099.88 1284.77 1418.04</t>
  </si>
  <si>
    <t>Fs_true</t>
  </si>
  <si>
    <t>-0.57809 213.71 382.955 622.377 800.016 1007.53 1201.04 1401.25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</si>
  <si>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</si>
  <si>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</si>
  <si>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</si>
  <si>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</si>
  <si>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</si>
  <si>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</si>
  <si>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</si>
  <si>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</si>
  <si>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</si>
  <si>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</si>
  <si>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</si>
  <si>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</si>
  <si>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</si>
  <si>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</si>
  <si>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</si>
  <si>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</si>
  <si>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</si>
  <si>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</si>
  <si>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</si>
  <si>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</si>
  <si>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</si>
  <si>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</si>
  <si>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</si>
  <si>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</si>
  <si>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</si>
  <si>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</si>
  <si>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</si>
  <si>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</si>
  <si>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</si>
  <si>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</si>
  <si>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meas_type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</si>
  <si>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</si>
  <si>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</si>
  <si>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</si>
  <si>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</si>
  <si>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</si>
  <si>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</si>
  <si>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</si>
  <si>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</si>
  <si>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</si>
  <si>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</si>
  <si>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</si>
  <si>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</si>
  <si>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</si>
  <si>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</si>
  <si>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</si>
  <si>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</si>
  <si>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</si>
  <si>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</si>
  <si>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</si>
  <si>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</si>
  <si>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</si>
  <si>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</si>
  <si>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</si>
  <si>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</si>
  <si>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</si>
  <si>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</si>
  <si>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</si>
  <si>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</si>
  <si>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</si>
  <si>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</si>
  <si>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</si>
  <si>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</si>
  <si>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</si>
  <si>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</si>
  <si>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</si>
  <si>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</si>
  <si>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</si>
  <si>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</si>
  <si>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</si>
  <si>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</si>
  <si>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</si>
  <si>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</si>
  <si>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</si>
  <si>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</si>
  <si>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</si>
  <si>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</si>
  <si>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</si>
  <si>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</si>
  <si>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</si>
  <si>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</si>
  <si>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</si>
  <si>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</si>
  <si>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</si>
  <si>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</si>
  <si>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</si>
  <si>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</si>
  <si>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</si>
  <si>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</si>
  <si>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</si>
  <si>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</si>
  <si>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</si>
  <si>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</si>
  <si>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</si>
  <si>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</si>
  <si>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</si>
  <si>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</si>
  <si>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</si>
  <si>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</si>
  <si>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</si>
  <si>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</si>
  <si>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</si>
  <si>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</si>
  <si>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</si>
  <si>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</si>
  <si>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</si>
  <si>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</si>
  <si>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</si>
  <si>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</si>
  <si>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</si>
  <si>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</si>
  <si>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</si>
  <si>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</si>
  <si>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</si>
  <si>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</si>
  <si>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</si>
  <si>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</si>
  <si>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</si>
  <si>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</si>
  <si>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</si>
  <si>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</si>
  <si>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</si>
  <si>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</si>
  <si>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</si>
  <si>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</si>
  <si>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</si>
  <si>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</si>
  <si>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</si>
  <si>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</si>
  <si>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</si>
  <si>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</si>
  <si>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</si>
  <si>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</si>
  <si>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</si>
  <si>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</si>
  <si>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</si>
  <si>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</si>
  <si>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</si>
  <si>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</si>
  <si>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</si>
  <si>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</si>
  <si>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</si>
  <si>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</si>
  <si>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</si>
  <si>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</si>
  <si>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</si>
  <si>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</si>
  <si>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</si>
  <si>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</si>
  <si>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</si>
  <si>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</si>
  <si>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</si>
  <si>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</si>
  <si>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</si>
  <si>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</si>
  <si>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</si>
  <si>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</si>
  <si>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</si>
  <si>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</si>
  <si>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</si>
  <si>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</si>
  <si>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</si>
  <si>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</si>
  <si>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</si>
  <si>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</si>
  <si>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</si>
  <si>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</si>
  <si>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</si>
  <si>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</si>
  <si>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</si>
  <si>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</si>
  <si>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</si>
  <si>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</si>
  <si>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</si>
  <si>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</si>
  <si>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</si>
  <si>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</si>
  <si>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</si>
  <si>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</si>
  <si>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</si>
  <si>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</si>
  <si>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</si>
  <si>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</si>
  <si>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</si>
  <si>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</si>
  <si>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</si>
  <si>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</si>
  <si>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</si>
  <si>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</si>
  <si>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</si>
  <si>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</si>
  <si>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</si>
  <si>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</si>
  <si>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</si>
  <si>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</si>
  <si>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</si>
  <si>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</si>
  <si>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</si>
  <si>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</si>
  <si>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</si>
  <si>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</si>
  <si>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</si>
  <si>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</si>
  <si>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</si>
  <si>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</si>
  <si>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</si>
  <si>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</si>
  <si>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</si>
  <si>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</si>
  <si>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</si>
  <si>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</si>
  <si>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</si>
  <si>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</si>
  <si>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</si>
  <si>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</si>
  <si>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</si>
  <si>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</si>
  <si>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</si>
  <si>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</si>
  <si>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</si>
  <si>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</si>
  <si>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</si>
  <si>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</si>
  <si>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</si>
  <si>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</si>
  <si>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</si>
  <si>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</si>
  <si>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</si>
  <si>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</si>
  <si>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</si>
  <si>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</si>
  <si>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</si>
  <si>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</si>
  <si>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</si>
  <si>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</si>
  <si>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</si>
  <si>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</si>
  <si>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CO2_hrs</t>
  </si>
  <si>
    <t>AccCO2_soda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</si>
  <si>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</si>
  <si>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</si>
  <si>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</si>
  <si>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</si>
  <si>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</si>
  <si>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</si>
  <si>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</si>
  <si>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</si>
  <si>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</si>
  <si>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</si>
  <si>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</si>
  <si>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</si>
  <si>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</si>
  <si>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</si>
  <si>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</si>
  <si>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</si>
  <si>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</si>
  <si>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</si>
  <si>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</si>
  <si>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</si>
  <si>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</si>
  <si>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</si>
  <si>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</si>
  <si>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</si>
  <si>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</si>
  <si>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</si>
  <si>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</si>
  <si>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</si>
  <si>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</si>
  <si>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</si>
  <si>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</si>
  <si>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</si>
  <si>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</si>
  <si>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</si>
  <si>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</si>
  <si>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</si>
  <si>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</si>
  <si>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</si>
  <si>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</si>
  <si>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</si>
  <si>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</si>
  <si>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</si>
  <si>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</si>
  <si>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</si>
  <si>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</si>
  <si>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</si>
  <si>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</si>
  <si>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</si>
  <si>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</si>
  <si>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</si>
  <si>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</si>
  <si>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</si>
  <si>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</si>
  <si>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</si>
  <si>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</si>
  <si>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</si>
  <si>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</si>
  <si>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</si>
  <si>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</si>
  <si>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</si>
  <si>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</si>
  <si>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</si>
  <si>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</si>
  <si>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</si>
  <si>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</si>
  <si>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</si>
  <si>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</si>
  <si>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</si>
  <si>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</si>
  <si>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</si>
  <si>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</si>
  <si>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</si>
  <si>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</si>
  <si>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</si>
  <si>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</si>
  <si>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</si>
  <si>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</si>
  <si>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</si>
  <si>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</si>
  <si>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</si>
  <si>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</si>
  <si>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</si>
  <si>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</si>
  <si>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</si>
  <si>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</si>
  <si>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</si>
  <si>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</si>
  <si>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</si>
  <si>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</si>
  <si>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</si>
  <si>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</si>
  <si>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</si>
  <si>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</si>
  <si>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20250922 18:33:33</t>
  </si>
  <si>
    <t>18:33:33</t>
  </si>
  <si>
    <t>gibson</t>
  </si>
  <si>
    <t>206</t>
  </si>
  <si>
    <t>rd</t>
  </si>
  <si>
    <t>-</t>
  </si>
  <si>
    <t>0: Broadleaf</t>
  </si>
  <si>
    <t>--:--:--</t>
  </si>
  <si>
    <t>0/2</t>
  </si>
  <si>
    <t>11111111</t>
  </si>
  <si>
    <t>oooooooo</t>
  </si>
  <si>
    <t>off</t>
  </si>
  <si>
    <t>20250922 18:33:36</t>
  </si>
  <si>
    <t>18:33:36</t>
  </si>
  <si>
    <t>20250922 18:33:38</t>
  </si>
  <si>
    <t>18:33:38</t>
  </si>
  <si>
    <t>1/2</t>
  </si>
  <si>
    <t>20250922 18:33:41</t>
  </si>
  <si>
    <t>18:33:41</t>
  </si>
  <si>
    <t>20250922 18:33:44</t>
  </si>
  <si>
    <t>18:33:44</t>
  </si>
  <si>
    <t>20250922 18:33:46</t>
  </si>
  <si>
    <t>18:33:46</t>
  </si>
  <si>
    <t>20250922 18:33:49</t>
  </si>
  <si>
    <t>18:33:49</t>
  </si>
  <si>
    <t>20250922 18:33:52</t>
  </si>
  <si>
    <t>18:33:52</t>
  </si>
  <si>
    <t>20250922 18:33:55</t>
  </si>
  <si>
    <t>18:33:55</t>
  </si>
  <si>
    <t>20250922 18:33:57</t>
  </si>
  <si>
    <t>18:33:57</t>
  </si>
  <si>
    <t>20250922 18:34:00</t>
  </si>
  <si>
    <t>18:34:00</t>
  </si>
  <si>
    <t>20250922 18:34:02</t>
  </si>
  <si>
    <t>18:34:02</t>
  </si>
  <si>
    <t>20250922 18:34:05</t>
  </si>
  <si>
    <t>18:34:05</t>
  </si>
  <si>
    <t>20250922 18:34:08</t>
  </si>
  <si>
    <t>18:34:08</t>
  </si>
  <si>
    <t>20250922 18:34:10</t>
  </si>
  <si>
    <t>18:34:10</t>
  </si>
  <si>
    <t>20250922 18:34:13</t>
  </si>
  <si>
    <t>18:34:13</t>
  </si>
  <si>
    <t>20250922 18:34:15</t>
  </si>
  <si>
    <t>18:34:15</t>
  </si>
  <si>
    <t>20250922 18:34:18</t>
  </si>
  <si>
    <t>18:34:18</t>
  </si>
  <si>
    <t>20250922 18:34:20</t>
  </si>
  <si>
    <t>18:34:20</t>
  </si>
  <si>
    <t>20250922 18:34:23</t>
  </si>
  <si>
    <t>18:34:23</t>
  </si>
  <si>
    <t>20250922 18:34:26</t>
  </si>
  <si>
    <t>18:34:26</t>
  </si>
  <si>
    <t>20250922 18:34:29</t>
  </si>
  <si>
    <t>18:34:29</t>
  </si>
  <si>
    <t>20250922 18:34:32</t>
  </si>
  <si>
    <t>18:34:32</t>
  </si>
  <si>
    <t>20250922 18:39:09</t>
  </si>
  <si>
    <t>18:39:09</t>
  </si>
  <si>
    <t>2/2</t>
  </si>
  <si>
    <t>20250922 18:39:12</t>
  </si>
  <si>
    <t>18:39:12</t>
  </si>
  <si>
    <t>20250922 18:39:14</t>
  </si>
  <si>
    <t>18:39:14</t>
  </si>
  <si>
    <t>20250922 18:39:17</t>
  </si>
  <si>
    <t>18:39:17</t>
  </si>
  <si>
    <t>20250922 18:39:19</t>
  </si>
  <si>
    <t>18:39:19</t>
  </si>
  <si>
    <t>20250922 18:39:22</t>
  </si>
  <si>
    <t>18:39:22</t>
  </si>
  <si>
    <t>20250922 18:39:25</t>
  </si>
  <si>
    <t>18:39:25</t>
  </si>
  <si>
    <t>20250922 18:39:28</t>
  </si>
  <si>
    <t>18:39:28</t>
  </si>
  <si>
    <t>20250922 18:39:30</t>
  </si>
  <si>
    <t>18:39:30</t>
  </si>
  <si>
    <t>20250922 18:39:33</t>
  </si>
  <si>
    <t>18:39:33</t>
  </si>
  <si>
    <t>20250922 18:39:35</t>
  </si>
  <si>
    <t>18:39:35</t>
  </si>
  <si>
    <t>20250922 18:39:38</t>
  </si>
  <si>
    <t>18:39:38</t>
  </si>
  <si>
    <t>20250922 18:39:40</t>
  </si>
  <si>
    <t>18:39:40</t>
  </si>
  <si>
    <t>20250922 18:39:43</t>
  </si>
  <si>
    <t>18:39:43</t>
  </si>
  <si>
    <t>20250922 18:39:45</t>
  </si>
  <si>
    <t>18:39:45</t>
  </si>
  <si>
    <t>20250922 18:39:48</t>
  </si>
  <si>
    <t>18:39:48</t>
  </si>
  <si>
    <t>20250922 18:39:50</t>
  </si>
  <si>
    <t>18:39:50</t>
  </si>
  <si>
    <t>20250922 18:39:53</t>
  </si>
  <si>
    <t>18:39:53</t>
  </si>
  <si>
    <t>20250922 18:39:55</t>
  </si>
  <si>
    <t>18:39:55</t>
  </si>
  <si>
    <t>20250922 18:39:58</t>
  </si>
  <si>
    <t>18:39:58</t>
  </si>
  <si>
    <t>20250922 18:40:00</t>
  </si>
  <si>
    <t>18:40:00</t>
  </si>
  <si>
    <t>20250922 18:40:03</t>
  </si>
  <si>
    <t>18:40:03</t>
  </si>
  <si>
    <t>20250922 18:40:05</t>
  </si>
  <si>
    <t>18:40:05</t>
  </si>
  <si>
    <t>20250922 18:40:07</t>
  </si>
  <si>
    <t>18:40:07</t>
  </si>
  <si>
    <t>20250922 18:45:36</t>
  </si>
  <si>
    <t>18:45:36</t>
  </si>
  <si>
    <t>20250922 18:45:38</t>
  </si>
  <si>
    <t>18:45:38</t>
  </si>
  <si>
    <t>20250922 18:45:40</t>
  </si>
  <si>
    <t>18:45:40</t>
  </si>
  <si>
    <t>20250922 18:45:42</t>
  </si>
  <si>
    <t>18:45:42</t>
  </si>
  <si>
    <t>20250922 18:45:44</t>
  </si>
  <si>
    <t>18:45:44</t>
  </si>
  <si>
    <t>20250922 18:45:46</t>
  </si>
  <si>
    <t>18:45:46</t>
  </si>
  <si>
    <t>20250922 18:45:49</t>
  </si>
  <si>
    <t>18:45:49</t>
  </si>
  <si>
    <t>20250922 18:45:51</t>
  </si>
  <si>
    <t>18:45:51</t>
  </si>
  <si>
    <t>20250922 18:45:53</t>
  </si>
  <si>
    <t>18:45:53</t>
  </si>
  <si>
    <t>20250922 18:45:55</t>
  </si>
  <si>
    <t>18:45:55</t>
  </si>
  <si>
    <t>20250922 18:45:57</t>
  </si>
  <si>
    <t>18:45:57</t>
  </si>
  <si>
    <t>20250922 18:45:59</t>
  </si>
  <si>
    <t>18:45:59</t>
  </si>
  <si>
    <t>20250922 18:46:01</t>
  </si>
  <si>
    <t>18:46:01</t>
  </si>
  <si>
    <t>20250922 18:46:03</t>
  </si>
  <si>
    <t>18:46:03</t>
  </si>
  <si>
    <t>20250922 18:46:05</t>
  </si>
  <si>
    <t>18:46:05</t>
  </si>
  <si>
    <t>20250922 18:46:08</t>
  </si>
  <si>
    <t>18:46:08</t>
  </si>
  <si>
    <t>20250922 18:46:10</t>
  </si>
  <si>
    <t>18:46:10</t>
  </si>
  <si>
    <t>20250922 18:46:12</t>
  </si>
  <si>
    <t>18:46:12</t>
  </si>
  <si>
    <t>20250922 18:46:14</t>
  </si>
  <si>
    <t>18:46:14</t>
  </si>
  <si>
    <t>20250922 18:46:16</t>
  </si>
  <si>
    <t>18:46:16</t>
  </si>
  <si>
    <t>20250922 18:46:19</t>
  </si>
  <si>
    <t>18:46:19</t>
  </si>
  <si>
    <t>20250922 18:46:21</t>
  </si>
  <si>
    <t>18:46:21</t>
  </si>
  <si>
    <t>20250922 18:46:23</t>
  </si>
  <si>
    <t>18:46:23</t>
  </si>
  <si>
    <t>20250922 18:46:25</t>
  </si>
  <si>
    <t>18:46:25</t>
  </si>
  <si>
    <t>20250922 18:46:27</t>
  </si>
  <si>
    <t>18:46:27</t>
  </si>
  <si>
    <t>20250922 18:46:29</t>
  </si>
  <si>
    <t>18:46:29</t>
  </si>
  <si>
    <t>20250922 18:46:31</t>
  </si>
  <si>
    <t>18:46:31</t>
  </si>
  <si>
    <t>20250922 18:46:33</t>
  </si>
  <si>
    <t>18:46:33</t>
  </si>
  <si>
    <t>20250922 18:46:36</t>
  </si>
  <si>
    <t>18:46:36</t>
  </si>
  <si>
    <t>20250922 19:00:45</t>
  </si>
  <si>
    <t>19:00:45</t>
  </si>
  <si>
    <t>193</t>
  </si>
  <si>
    <t>20250922 19:00:47</t>
  </si>
  <si>
    <t>19:00:47</t>
  </si>
  <si>
    <t>20250922 19:00:49</t>
  </si>
  <si>
    <t>19:00:49</t>
  </si>
  <si>
    <t>20250922 19:00:51</t>
  </si>
  <si>
    <t>19:00:51</t>
  </si>
  <si>
    <t>20250922 19:00:54</t>
  </si>
  <si>
    <t>19:00:54</t>
  </si>
  <si>
    <t>20250922 19:00:57</t>
  </si>
  <si>
    <t>19:00:57</t>
  </si>
  <si>
    <t>20250922 19:01:00</t>
  </si>
  <si>
    <t>19:01:00</t>
  </si>
  <si>
    <t>20250922 19:01:03</t>
  </si>
  <si>
    <t>19:01:03</t>
  </si>
  <si>
    <t>20250922 19:01:05</t>
  </si>
  <si>
    <t>19:01:05</t>
  </si>
  <si>
    <t>20250922 19:01:08</t>
  </si>
  <si>
    <t>19:01:08</t>
  </si>
  <si>
    <t>20250922 19:01:11</t>
  </si>
  <si>
    <t>19:01:11</t>
  </si>
  <si>
    <t>20250922 19:01:13</t>
  </si>
  <si>
    <t>19:01:13</t>
  </si>
  <si>
    <t>20250922 19:01:15</t>
  </si>
  <si>
    <t>19:01:15</t>
  </si>
  <si>
    <t>20250922 19:01:18</t>
  </si>
  <si>
    <t>19:01:18</t>
  </si>
  <si>
    <t>20250922 19:01:21</t>
  </si>
  <si>
    <t>19:01:21</t>
  </si>
  <si>
    <t>20250922 19:01:24</t>
  </si>
  <si>
    <t>19:01:24</t>
  </si>
  <si>
    <t>20250922 19:01:26</t>
  </si>
  <si>
    <t>19:01:26</t>
  </si>
  <si>
    <t>20250922 19:01:28</t>
  </si>
  <si>
    <t>19:01:28</t>
  </si>
  <si>
    <t>20250922 19:01:31</t>
  </si>
  <si>
    <t>19:01:31</t>
  </si>
  <si>
    <t>20250922 19:01:34</t>
  </si>
  <si>
    <t>19:01:34</t>
  </si>
  <si>
    <t>20250922 19:01:36</t>
  </si>
  <si>
    <t>19:01:36</t>
  </si>
  <si>
    <t>20250922 19:01:38</t>
  </si>
  <si>
    <t>19:01:38</t>
  </si>
  <si>
    <t>20250922 19:01:41</t>
  </si>
  <si>
    <t>19:01:41</t>
  </si>
  <si>
    <t>20250922 19:01:43</t>
  </si>
  <si>
    <t>19:01:43</t>
  </si>
  <si>
    <t>20250922 19:41:10</t>
  </si>
  <si>
    <t>19:41:10</t>
  </si>
  <si>
    <t>242</t>
  </si>
  <si>
    <t>20250922 19:41:12</t>
  </si>
  <si>
    <t>19:41:12</t>
  </si>
  <si>
    <t>20250922 19:41:15</t>
  </si>
  <si>
    <t>19:41:15</t>
  </si>
  <si>
    <t>20250922 19:41:17</t>
  </si>
  <si>
    <t>19:41:17</t>
  </si>
  <si>
    <t>20250922 19:41:20</t>
  </si>
  <si>
    <t>19:41:20</t>
  </si>
  <si>
    <t>20250922 19:41:22</t>
  </si>
  <si>
    <t>19:41:22</t>
  </si>
  <si>
    <t>20250922 19:41:25</t>
  </si>
  <si>
    <t>19:41:25</t>
  </si>
  <si>
    <t>20250922 19:41:27</t>
  </si>
  <si>
    <t>19:41:27</t>
  </si>
  <si>
    <t>20250922 19:41:29</t>
  </si>
  <si>
    <t>19:41:29</t>
  </si>
  <si>
    <t>20250922 19:41:32</t>
  </si>
  <si>
    <t>19:41:32</t>
  </si>
  <si>
    <t>20250922 19:41:34</t>
  </si>
  <si>
    <t>19:41:34</t>
  </si>
  <si>
    <t>20250922 19:41:36</t>
  </si>
  <si>
    <t>19:41:36</t>
  </si>
  <si>
    <t>20250922 19:41:38</t>
  </si>
  <si>
    <t>19:41:38</t>
  </si>
  <si>
    <t>20250922 19:41:41</t>
  </si>
  <si>
    <t>19:41:41</t>
  </si>
  <si>
    <t>20250922 19:41:43</t>
  </si>
  <si>
    <t>19:41:43</t>
  </si>
  <si>
    <t>20250922 19:41:46</t>
  </si>
  <si>
    <t>19:41:46</t>
  </si>
  <si>
    <t>20250922 19:41:48</t>
  </si>
  <si>
    <t>19:41:48</t>
  </si>
  <si>
    <t>20250922 19:41:50</t>
  </si>
  <si>
    <t>19:41:50</t>
  </si>
  <si>
    <t>20250922 19:41:52</t>
  </si>
  <si>
    <t>19:41:52</t>
  </si>
  <si>
    <t>20250922 19:41:54</t>
  </si>
  <si>
    <t>19:41:54</t>
  </si>
  <si>
    <t>20250922 19:41:56</t>
  </si>
  <si>
    <t>19:41:56</t>
  </si>
  <si>
    <t>20250922 19:41:58</t>
  </si>
  <si>
    <t>19:41:58</t>
  </si>
  <si>
    <t>20250922 19:42:01</t>
  </si>
  <si>
    <t>19:42:01</t>
  </si>
  <si>
    <t>20250922 19:42:03</t>
  </si>
  <si>
    <t>19:42:03</t>
  </si>
  <si>
    <t>20250922 19:42:05</t>
  </si>
  <si>
    <t>19:42:05</t>
  </si>
  <si>
    <t>20250922 19:42:07</t>
  </si>
  <si>
    <t>19:42:07</t>
  </si>
  <si>
    <t>20250922 19:42:09</t>
  </si>
  <si>
    <t>19:42:09</t>
  </si>
  <si>
    <t>20250922 19:52:07</t>
  </si>
  <si>
    <t>19:52:07</t>
  </si>
  <si>
    <t>224</t>
  </si>
  <si>
    <t>20250922 19:52:10</t>
  </si>
  <si>
    <t>19:52:10</t>
  </si>
  <si>
    <t>20250922 19:52:12</t>
  </si>
  <si>
    <t>19:52:12</t>
  </si>
  <si>
    <t>20250922 19:52:14</t>
  </si>
  <si>
    <t>19:52:14</t>
  </si>
  <si>
    <t>20250922 19:52:17</t>
  </si>
  <si>
    <t>19:52:17</t>
  </si>
  <si>
    <t>20250922 19:52:19</t>
  </si>
  <si>
    <t>19:52:19</t>
  </si>
  <si>
    <t>20250922 19:52:22</t>
  </si>
  <si>
    <t>19:52:22</t>
  </si>
  <si>
    <t>20250922 19:52:24</t>
  </si>
  <si>
    <t>19:52:24</t>
  </si>
  <si>
    <t>20250922 19:52:27</t>
  </si>
  <si>
    <t>19:52:27</t>
  </si>
  <si>
    <t>20250922 19:52:30</t>
  </si>
  <si>
    <t>19:52:30</t>
  </si>
  <si>
    <t>20250922 19:52:32</t>
  </si>
  <si>
    <t>19:52:32</t>
  </si>
  <si>
    <t>20250922 19:52:34</t>
  </si>
  <si>
    <t>19:52:34</t>
  </si>
  <si>
    <t>20250922 19:52:36</t>
  </si>
  <si>
    <t>19:52:36</t>
  </si>
  <si>
    <t>20250922 19:52:38</t>
  </si>
  <si>
    <t>19:52:38</t>
  </si>
  <si>
    <t>20250922 19:52:41</t>
  </si>
  <si>
    <t>19:52:41</t>
  </si>
  <si>
    <t>20250922 19:52:43</t>
  </si>
  <si>
    <t>19:52:43</t>
  </si>
  <si>
    <t>20250922 19:52:45</t>
  </si>
  <si>
    <t>19:52:45</t>
  </si>
  <si>
    <t>20250922 19:52:47</t>
  </si>
  <si>
    <t>19:52:47</t>
  </si>
  <si>
    <t>20250922 19:52:49</t>
  </si>
  <si>
    <t>19:52:49</t>
  </si>
  <si>
    <t>20250922 19:52:51</t>
  </si>
  <si>
    <t>19:52:51</t>
  </si>
  <si>
    <t>20250922 19:52:53</t>
  </si>
  <si>
    <t>19:52:53</t>
  </si>
  <si>
    <t>20250922 19:52:55</t>
  </si>
  <si>
    <t>19:52:55</t>
  </si>
  <si>
    <t>20250922 19:52:57</t>
  </si>
  <si>
    <t>19:52:57</t>
  </si>
  <si>
    <t>20250922 19:52:59</t>
  </si>
  <si>
    <t>19:52:59</t>
  </si>
  <si>
    <t>20250922 19:53:01</t>
  </si>
  <si>
    <t>19:53:01</t>
  </si>
  <si>
    <t>20250922 19:53:03</t>
  </si>
  <si>
    <t>19:53:03</t>
  </si>
  <si>
    <t>20250922 19:53:05</t>
  </si>
  <si>
    <t>19:53:05</t>
  </si>
  <si>
    <t>20250922 20:01:19</t>
  </si>
  <si>
    <t>20:01:19</t>
  </si>
  <si>
    <t>226</t>
  </si>
  <si>
    <t>20250922 20:01:22</t>
  </si>
  <si>
    <t>20:01:22</t>
  </si>
  <si>
    <t>20250922 20:01:24</t>
  </si>
  <si>
    <t>20:01:24</t>
  </si>
  <si>
    <t>20250922 20:01:26</t>
  </si>
  <si>
    <t>20:01:26</t>
  </si>
  <si>
    <t>20250922 20:01:28</t>
  </si>
  <si>
    <t>20:01:28</t>
  </si>
  <si>
    <t>20250922 20:01:30</t>
  </si>
  <si>
    <t>20:01:30</t>
  </si>
  <si>
    <t>20250922 20:01:33</t>
  </si>
  <si>
    <t>20:01:33</t>
  </si>
  <si>
    <t>20250922 20:01:36</t>
  </si>
  <si>
    <t>20:01:36</t>
  </si>
  <si>
    <t>20250922 20:01:38</t>
  </si>
  <si>
    <t>20:01:38</t>
  </si>
  <si>
    <t>20250922 20:01:40</t>
  </si>
  <si>
    <t>20:01:40</t>
  </si>
  <si>
    <t>20250922 20:01:42</t>
  </si>
  <si>
    <t>20:01:42</t>
  </si>
  <si>
    <t>20250922 20:01:44</t>
  </si>
  <si>
    <t>20:01:44</t>
  </si>
  <si>
    <t>20250922 20:01:47</t>
  </si>
  <si>
    <t>20:01:47</t>
  </si>
  <si>
    <t>20250922 20:01:49</t>
  </si>
  <si>
    <t>20:01:49</t>
  </si>
  <si>
    <t>20250922 20:01:51</t>
  </si>
  <si>
    <t>20:01:51</t>
  </si>
  <si>
    <t>20250922 20:01:53</t>
  </si>
  <si>
    <t>20:01:53</t>
  </si>
  <si>
    <t>20250922 20:01:55</t>
  </si>
  <si>
    <t>20:01:55</t>
  </si>
  <si>
    <t>20250922 20:01:57</t>
  </si>
  <si>
    <t>20:01:57</t>
  </si>
  <si>
    <t>20250922 20:01:59</t>
  </si>
  <si>
    <t>20:01:59</t>
  </si>
  <si>
    <t>20250922 20:02:01</t>
  </si>
  <si>
    <t>20:02:01</t>
  </si>
  <si>
    <t>20250922 20:02:03</t>
  </si>
  <si>
    <t>20:02:03</t>
  </si>
  <si>
    <t>20250922 20:02:05</t>
  </si>
  <si>
    <t>20:02:05</t>
  </si>
  <si>
    <t>20250922 20:02:07</t>
  </si>
  <si>
    <t>20:02:07</t>
  </si>
  <si>
    <t>20250922 20:02:09</t>
  </si>
  <si>
    <t>20:02:09</t>
  </si>
  <si>
    <t>20250922 20:02:11</t>
  </si>
  <si>
    <t>20:02:11</t>
  </si>
  <si>
    <t>20250922 20:02:13</t>
  </si>
  <si>
    <t>20:02:13</t>
  </si>
  <si>
    <t>20250922 20:02:15</t>
  </si>
  <si>
    <t>20:02:15</t>
  </si>
  <si>
    <t>20250922 20:02:17</t>
  </si>
  <si>
    <t>20:02:17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</si>
</sst>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Y198"/>
  <sheetViews>
    <sheetView tabSelected="1" workbookViewId="0"/>
  </sheetViews>
  <sheetFormatPr defaultRowHeight="15"/>
  <sheetData>
    <row r="2" spans="1:285">
      <c r="A2" t="s">
        <v>31</v>
      </c>
      <c r="B2" t="s">
        <v>32</v>
      </c>
      <c r="C2" t="s">
        <v>33</v>
      </c>
    </row>
    <row r="3" spans="1:285">
      <c r="B3">
        <v>4</v>
      </c>
      <c r="C3">
        <v>21</v>
      </c>
    </row>
    <row r="4" spans="1:285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5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5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5">
      <c r="B7">
        <v>0</v>
      </c>
      <c r="C7">
        <v>0</v>
      </c>
      <c r="D7">
        <v>0</v>
      </c>
      <c r="E7">
        <v>1</v>
      </c>
    </row>
    <row r="8" spans="1:285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5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5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5">
      <c r="B11">
        <v>0</v>
      </c>
      <c r="C11">
        <v>0</v>
      </c>
      <c r="D11">
        <v>0</v>
      </c>
      <c r="E11">
        <v>0</v>
      </c>
      <c r="F11">
        <v>1</v>
      </c>
    </row>
    <row r="12" spans="1:285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5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5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91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92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99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104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106</v>
      </c>
      <c r="JK14" t="s">
        <v>106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106</v>
      </c>
      <c r="JW14" t="s">
        <v>106</v>
      </c>
      <c r="JX14" t="s">
        <v>106</v>
      </c>
      <c r="JY14" t="s">
        <v>106</v>
      </c>
    </row>
    <row r="15" spans="1:285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89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192</v>
      </c>
      <c r="CJ15" t="s">
        <v>172</v>
      </c>
      <c r="CK15" t="s">
        <v>193</v>
      </c>
      <c r="CL15" t="s">
        <v>194</v>
      </c>
      <c r="CM15" t="s">
        <v>195</v>
      </c>
      <c r="CN15" t="s">
        <v>146</v>
      </c>
      <c r="CO15" t="s">
        <v>196</v>
      </c>
      <c r="CP15" t="s">
        <v>197</v>
      </c>
      <c r="CQ15" t="s">
        <v>198</v>
      </c>
      <c r="CR15" t="s">
        <v>199</v>
      </c>
      <c r="CS15" t="s">
        <v>200</v>
      </c>
      <c r="CT15" t="s">
        <v>201</v>
      </c>
      <c r="CU15" t="s">
        <v>202</v>
      </c>
      <c r="CV15" t="s">
        <v>203</v>
      </c>
      <c r="CW15" t="s">
        <v>204</v>
      </c>
      <c r="CX15" t="s">
        <v>205</v>
      </c>
      <c r="CY15" t="s">
        <v>206</v>
      </c>
      <c r="CZ15" t="s">
        <v>207</v>
      </c>
      <c r="DA15" t="s">
        <v>208</v>
      </c>
      <c r="DB15" t="s">
        <v>209</v>
      </c>
      <c r="DC15" t="s">
        <v>210</v>
      </c>
      <c r="DD15" t="s">
        <v>211</v>
      </c>
      <c r="DE15" t="s">
        <v>116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261</v>
      </c>
      <c r="FD15" t="s">
        <v>108</v>
      </c>
      <c r="FE15" t="s">
        <v>111</v>
      </c>
      <c r="FF15" t="s">
        <v>262</v>
      </c>
      <c r="FG15" t="s">
        <v>263</v>
      </c>
      <c r="FH15" t="s">
        <v>264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  <c r="JY15" t="s">
        <v>385</v>
      </c>
    </row>
    <row r="16" spans="1:285">
      <c r="B16" t="s">
        <v>386</v>
      </c>
      <c r="C16" t="s">
        <v>386</v>
      </c>
      <c r="F16" t="s">
        <v>386</v>
      </c>
      <c r="J16" t="s">
        <v>386</v>
      </c>
      <c r="K16" t="s">
        <v>387</v>
      </c>
      <c r="L16" t="s">
        <v>388</v>
      </c>
      <c r="M16" t="s">
        <v>389</v>
      </c>
      <c r="N16" t="s">
        <v>390</v>
      </c>
      <c r="O16" t="s">
        <v>390</v>
      </c>
      <c r="P16" t="s">
        <v>219</v>
      </c>
      <c r="Q16" t="s">
        <v>219</v>
      </c>
      <c r="R16" t="s">
        <v>387</v>
      </c>
      <c r="S16" t="s">
        <v>387</v>
      </c>
      <c r="T16" t="s">
        <v>387</v>
      </c>
      <c r="U16" t="s">
        <v>387</v>
      </c>
      <c r="V16" t="s">
        <v>391</v>
      </c>
      <c r="W16" t="s">
        <v>392</v>
      </c>
      <c r="X16" t="s">
        <v>392</v>
      </c>
      <c r="Y16" t="s">
        <v>393</v>
      </c>
      <c r="Z16" t="s">
        <v>394</v>
      </c>
      <c r="AA16" t="s">
        <v>393</v>
      </c>
      <c r="AB16" t="s">
        <v>393</v>
      </c>
      <c r="AC16" t="s">
        <v>393</v>
      </c>
      <c r="AD16" t="s">
        <v>391</v>
      </c>
      <c r="AE16" t="s">
        <v>391</v>
      </c>
      <c r="AF16" t="s">
        <v>391</v>
      </c>
      <c r="AG16" t="s">
        <v>391</v>
      </c>
      <c r="AH16" t="s">
        <v>395</v>
      </c>
      <c r="AI16" t="s">
        <v>394</v>
      </c>
      <c r="AK16" t="s">
        <v>394</v>
      </c>
      <c r="AL16" t="s">
        <v>395</v>
      </c>
      <c r="AR16" t="s">
        <v>389</v>
      </c>
      <c r="AY16" t="s">
        <v>389</v>
      </c>
      <c r="AZ16" t="s">
        <v>389</v>
      </c>
      <c r="BA16" t="s">
        <v>389</v>
      </c>
      <c r="BB16" t="s">
        <v>396</v>
      </c>
      <c r="BP16" t="s">
        <v>397</v>
      </c>
      <c r="BR16" t="s">
        <v>397</v>
      </c>
      <c r="BS16" t="s">
        <v>389</v>
      </c>
      <c r="BV16" t="s">
        <v>397</v>
      </c>
      <c r="BW16" t="s">
        <v>394</v>
      </c>
      <c r="BZ16" t="s">
        <v>398</v>
      </c>
      <c r="CA16" t="s">
        <v>398</v>
      </c>
      <c r="CC16" t="s">
        <v>399</v>
      </c>
      <c r="CD16" t="s">
        <v>397</v>
      </c>
      <c r="CF16" t="s">
        <v>397</v>
      </c>
      <c r="CG16" t="s">
        <v>389</v>
      </c>
      <c r="CK16" t="s">
        <v>397</v>
      </c>
      <c r="CM16" t="s">
        <v>400</v>
      </c>
      <c r="CP16" t="s">
        <v>397</v>
      </c>
      <c r="CQ16" t="s">
        <v>397</v>
      </c>
      <c r="CS16" t="s">
        <v>397</v>
      </c>
      <c r="CU16" t="s">
        <v>397</v>
      </c>
      <c r="CW16" t="s">
        <v>389</v>
      </c>
      <c r="CX16" t="s">
        <v>389</v>
      </c>
      <c r="CZ16" t="s">
        <v>401</v>
      </c>
      <c r="DA16" t="s">
        <v>402</v>
      </c>
      <c r="DD16" t="s">
        <v>387</v>
      </c>
      <c r="DE16" t="s">
        <v>386</v>
      </c>
      <c r="DF16" t="s">
        <v>390</v>
      </c>
      <c r="DG16" t="s">
        <v>390</v>
      </c>
      <c r="DH16" t="s">
        <v>403</v>
      </c>
      <c r="DI16" t="s">
        <v>403</v>
      </c>
      <c r="DJ16" t="s">
        <v>390</v>
      </c>
      <c r="DK16" t="s">
        <v>403</v>
      </c>
      <c r="DL16" t="s">
        <v>395</v>
      </c>
      <c r="DM16" t="s">
        <v>393</v>
      </c>
      <c r="DN16" t="s">
        <v>393</v>
      </c>
      <c r="DO16" t="s">
        <v>392</v>
      </c>
      <c r="DP16" t="s">
        <v>392</v>
      </c>
      <c r="DQ16" t="s">
        <v>392</v>
      </c>
      <c r="DR16" t="s">
        <v>392</v>
      </c>
      <c r="DS16" t="s">
        <v>392</v>
      </c>
      <c r="DT16" t="s">
        <v>404</v>
      </c>
      <c r="DU16" t="s">
        <v>389</v>
      </c>
      <c r="DV16" t="s">
        <v>389</v>
      </c>
      <c r="DW16" t="s">
        <v>390</v>
      </c>
      <c r="DX16" t="s">
        <v>390</v>
      </c>
      <c r="DY16" t="s">
        <v>390</v>
      </c>
      <c r="DZ16" t="s">
        <v>403</v>
      </c>
      <c r="EA16" t="s">
        <v>390</v>
      </c>
      <c r="EB16" t="s">
        <v>403</v>
      </c>
      <c r="EC16" t="s">
        <v>393</v>
      </c>
      <c r="ED16" t="s">
        <v>393</v>
      </c>
      <c r="EE16" t="s">
        <v>392</v>
      </c>
      <c r="EF16" t="s">
        <v>392</v>
      </c>
      <c r="EG16" t="s">
        <v>389</v>
      </c>
      <c r="EL16" t="s">
        <v>389</v>
      </c>
      <c r="EO16" t="s">
        <v>392</v>
      </c>
      <c r="EP16" t="s">
        <v>392</v>
      </c>
      <c r="EQ16" t="s">
        <v>392</v>
      </c>
      <c r="ER16" t="s">
        <v>392</v>
      </c>
      <c r="ES16" t="s">
        <v>392</v>
      </c>
      <c r="ET16" t="s">
        <v>389</v>
      </c>
      <c r="EU16" t="s">
        <v>389</v>
      </c>
      <c r="EV16" t="s">
        <v>389</v>
      </c>
      <c r="EW16" t="s">
        <v>386</v>
      </c>
      <c r="EZ16" t="s">
        <v>405</v>
      </c>
      <c r="FA16" t="s">
        <v>405</v>
      </c>
      <c r="FC16" t="s">
        <v>386</v>
      </c>
      <c r="FD16" t="s">
        <v>406</v>
      </c>
      <c r="FF16" t="s">
        <v>386</v>
      </c>
      <c r="FG16" t="s">
        <v>386</v>
      </c>
      <c r="FI16" t="s">
        <v>407</v>
      </c>
      <c r="FJ16" t="s">
        <v>408</v>
      </c>
      <c r="FK16" t="s">
        <v>407</v>
      </c>
      <c r="FL16" t="s">
        <v>408</v>
      </c>
      <c r="FM16" t="s">
        <v>407</v>
      </c>
      <c r="FN16" t="s">
        <v>408</v>
      </c>
      <c r="FO16" t="s">
        <v>394</v>
      </c>
      <c r="FP16" t="s">
        <v>394</v>
      </c>
      <c r="FQ16" t="s">
        <v>390</v>
      </c>
      <c r="FR16" t="s">
        <v>409</v>
      </c>
      <c r="FS16" t="s">
        <v>390</v>
      </c>
      <c r="FV16" t="s">
        <v>410</v>
      </c>
      <c r="FY16" t="s">
        <v>403</v>
      </c>
      <c r="FZ16" t="s">
        <v>411</v>
      </c>
      <c r="GA16" t="s">
        <v>403</v>
      </c>
      <c r="GF16" t="s">
        <v>412</v>
      </c>
      <c r="GG16" t="s">
        <v>412</v>
      </c>
      <c r="GT16" t="s">
        <v>412</v>
      </c>
      <c r="GU16" t="s">
        <v>412</v>
      </c>
      <c r="GV16" t="s">
        <v>413</v>
      </c>
      <c r="GW16" t="s">
        <v>413</v>
      </c>
      <c r="GX16" t="s">
        <v>392</v>
      </c>
      <c r="GY16" t="s">
        <v>392</v>
      </c>
      <c r="GZ16" t="s">
        <v>394</v>
      </c>
      <c r="HA16" t="s">
        <v>392</v>
      </c>
      <c r="HB16" t="s">
        <v>403</v>
      </c>
      <c r="HC16" t="s">
        <v>394</v>
      </c>
      <c r="HD16" t="s">
        <v>394</v>
      </c>
      <c r="HF16" t="s">
        <v>412</v>
      </c>
      <c r="HG16" t="s">
        <v>412</v>
      </c>
      <c r="HH16" t="s">
        <v>412</v>
      </c>
      <c r="HI16" t="s">
        <v>412</v>
      </c>
      <c r="HJ16" t="s">
        <v>412</v>
      </c>
      <c r="HK16" t="s">
        <v>412</v>
      </c>
      <c r="HL16" t="s">
        <v>412</v>
      </c>
      <c r="HM16" t="s">
        <v>414</v>
      </c>
      <c r="HN16" t="s">
        <v>415</v>
      </c>
      <c r="HO16" t="s">
        <v>414</v>
      </c>
      <c r="HP16" t="s">
        <v>414</v>
      </c>
      <c r="HQ16" t="s">
        <v>412</v>
      </c>
      <c r="HR16" t="s">
        <v>412</v>
      </c>
      <c r="HS16" t="s">
        <v>412</v>
      </c>
      <c r="HT16" t="s">
        <v>412</v>
      </c>
      <c r="HU16" t="s">
        <v>412</v>
      </c>
      <c r="HV16" t="s">
        <v>412</v>
      </c>
      <c r="HW16" t="s">
        <v>412</v>
      </c>
      <c r="HX16" t="s">
        <v>412</v>
      </c>
      <c r="HY16" t="s">
        <v>412</v>
      </c>
      <c r="HZ16" t="s">
        <v>412</v>
      </c>
      <c r="IA16" t="s">
        <v>412</v>
      </c>
      <c r="IB16" t="s">
        <v>412</v>
      </c>
      <c r="II16" t="s">
        <v>412</v>
      </c>
      <c r="IJ16" t="s">
        <v>394</v>
      </c>
      <c r="IK16" t="s">
        <v>394</v>
      </c>
      <c r="IL16" t="s">
        <v>407</v>
      </c>
      <c r="IM16" t="s">
        <v>408</v>
      </c>
      <c r="IN16" t="s">
        <v>407</v>
      </c>
      <c r="IR16" t="s">
        <v>408</v>
      </c>
      <c r="IV16" t="s">
        <v>390</v>
      </c>
      <c r="IW16" t="s">
        <v>390</v>
      </c>
      <c r="IX16" t="s">
        <v>403</v>
      </c>
      <c r="IY16" t="s">
        <v>403</v>
      </c>
      <c r="IZ16" t="s">
        <v>416</v>
      </c>
      <c r="JA16" t="s">
        <v>416</v>
      </c>
      <c r="JB16" t="s">
        <v>412</v>
      </c>
      <c r="JC16" t="s">
        <v>412</v>
      </c>
      <c r="JD16" t="s">
        <v>412</v>
      </c>
      <c r="JE16" t="s">
        <v>412</v>
      </c>
      <c r="JF16" t="s">
        <v>412</v>
      </c>
      <c r="JG16" t="s">
        <v>412</v>
      </c>
      <c r="JH16" t="s">
        <v>392</v>
      </c>
      <c r="JI16" t="s">
        <v>412</v>
      </c>
      <c r="JK16" t="s">
        <v>395</v>
      </c>
      <c r="JL16" t="s">
        <v>395</v>
      </c>
      <c r="JM16" t="s">
        <v>392</v>
      </c>
      <c r="JN16" t="s">
        <v>392</v>
      </c>
      <c r="JO16" t="s">
        <v>392</v>
      </c>
      <c r="JP16" t="s">
        <v>392</v>
      </c>
      <c r="JQ16" t="s">
        <v>392</v>
      </c>
      <c r="JR16" t="s">
        <v>394</v>
      </c>
      <c r="JS16" t="s">
        <v>394</v>
      </c>
      <c r="JT16" t="s">
        <v>394</v>
      </c>
      <c r="JU16" t="s">
        <v>392</v>
      </c>
      <c r="JV16" t="s">
        <v>390</v>
      </c>
      <c r="JW16" t="s">
        <v>403</v>
      </c>
      <c r="JX16" t="s">
        <v>394</v>
      </c>
      <c r="JY16" t="s">
        <v>394</v>
      </c>
    </row>
    <row r="17" spans="1:285">
      <c r="A17">
        <v>1</v>
      </c>
      <c r="B17">
        <v>1758584013</v>
      </c>
      <c r="C17">
        <v>0</v>
      </c>
      <c r="D17" t="s">
        <v>417</v>
      </c>
      <c r="E17" t="s">
        <v>418</v>
      </c>
      <c r="F17">
        <v>5</v>
      </c>
      <c r="G17" t="s">
        <v>419</v>
      </c>
      <c r="H17" t="s">
        <v>420</v>
      </c>
      <c r="I17" t="s">
        <v>421</v>
      </c>
      <c r="J17">
        <v>1758584009.5</v>
      </c>
      <c r="K17">
        <f>(L17)/1000</f>
        <v>0</v>
      </c>
      <c r="L17">
        <f>1000*DL17*AJ17*(DH17-DI17)/(100*DA17*(1000-AJ17*DH17))</f>
        <v>0</v>
      </c>
      <c r="M17">
        <f>DL17*AJ17*(DG17-DF17*(1000-AJ17*DI17)/(1000-AJ17*DH17))/(100*DA17)</f>
        <v>0</v>
      </c>
      <c r="N17">
        <f>DF17 - IF(AJ17&gt;1, M17*DA17*100.0/(AL17), 0)</f>
        <v>0</v>
      </c>
      <c r="O17">
        <f>((U17-K17/2)*N17-M17)/(U17+K17/2)</f>
        <v>0</v>
      </c>
      <c r="P17">
        <f>O17*(DM17+DN17)/1000.0</f>
        <v>0</v>
      </c>
      <c r="Q17">
        <f>(DF17 - IF(AJ17&gt;1, M17*DA17*100.0/(AL17), 0))*(DM17+DN17)/1000.0</f>
        <v>0</v>
      </c>
      <c r="R17">
        <f>2.0/((1/T17-1/S17)+SIGN(T17)*SQRT((1/T17-1/S17)*(1/T17-1/S17) + 4*DB17/((DB17+1)*(DB17+1))*(2*1/T17*1/S17-1/S17*1/S17)))</f>
        <v>0</v>
      </c>
      <c r="S17">
        <f>IF(LEFT(DC17,1)&lt;&gt;"0",IF(LEFT(DC17,1)="1",3.0,DD17),$D$5+$E$5*(DT17*DM17/($K$5*1000))+$F$5*(DT17*DM17/($K$5*1000))*MAX(MIN(DA17,$J$5),$I$5)*MAX(MIN(DA17,$J$5),$I$5)+$G$5*MAX(MIN(DA17,$J$5),$I$5)*(DT17*DM17/($K$5*1000))+$H$5*(DT17*DM17/($K$5*1000))*(DT17*DM17/($K$5*1000)))</f>
        <v>0</v>
      </c>
      <c r="T17">
        <f>K17*(1000-(1000*0.61365*exp(17.502*X17/(240.97+X17))/(DM17+DN17)+DH17)/2)/(1000*0.61365*exp(17.502*X17/(240.97+X17))/(DM17+DN17)-DH17)</f>
        <v>0</v>
      </c>
      <c r="U17">
        <f>1/((DB17+1)/(R17/1.6)+1/(S17/1.37)) + DB17/((DB17+1)/(R17/1.6) + DB17/(S17/1.37))</f>
        <v>0</v>
      </c>
      <c r="V17">
        <f>(CW17*CZ17)</f>
        <v>0</v>
      </c>
      <c r="W17">
        <f>(DO17+(V17+2*0.95*5.67E-8*(((DO17+$B$7)+273)^4-(DO17+273)^4)-44100*K17)/(1.84*29.3*S17+8*0.95*5.67E-8*(DO17+273)^3))</f>
        <v>0</v>
      </c>
      <c r="X17">
        <f>($C$7*DP17+$D$7*DQ17+$E$7*W17)</f>
        <v>0</v>
      </c>
      <c r="Y17">
        <f>0.61365*exp(17.502*X17/(240.97+X17))</f>
        <v>0</v>
      </c>
      <c r="Z17">
        <f>(AA17/AB17*100)</f>
        <v>0</v>
      </c>
      <c r="AA17">
        <f>DH17*(DM17+DN17)/1000</f>
        <v>0</v>
      </c>
      <c r="AB17">
        <f>0.61365*exp(17.502*DO17/(240.97+DO17))</f>
        <v>0</v>
      </c>
      <c r="AC17">
        <f>(Y17-DH17*(DM17+DN17)/1000)</f>
        <v>0</v>
      </c>
      <c r="AD17">
        <f>(-K17*44100)</f>
        <v>0</v>
      </c>
      <c r="AE17">
        <f>2*29.3*S17*0.92*(DO17-X17)</f>
        <v>0</v>
      </c>
      <c r="AF17">
        <f>2*0.95*5.67E-8*(((DO17+$B$7)+273)^4-(X17+273)^4)</f>
        <v>0</v>
      </c>
      <c r="AG17">
        <f>V17+AF17+AD17+AE17</f>
        <v>0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MAX(0,($B$13+$C$13*DT17)/(1+$D$13*DT17)*DM17/(DO17+273)*$E$13)</f>
        <v>0</v>
      </c>
      <c r="AM17" t="s">
        <v>422</v>
      </c>
      <c r="AN17" t="s">
        <v>422</v>
      </c>
      <c r="AO17">
        <v>0</v>
      </c>
      <c r="AP17">
        <v>0</v>
      </c>
      <c r="AQ17">
        <f>1-AO17/AP17</f>
        <v>0</v>
      </c>
      <c r="AR17">
        <v>0</v>
      </c>
      <c r="AS17" t="s">
        <v>422</v>
      </c>
      <c r="AT17" t="s">
        <v>422</v>
      </c>
      <c r="AU17">
        <v>0</v>
      </c>
      <c r="AV17">
        <v>0</v>
      </c>
      <c r="AW17">
        <f>1-AU17/AV17</f>
        <v>0</v>
      </c>
      <c r="AX17">
        <v>0.5</v>
      </c>
      <c r="AY17">
        <f>CX17</f>
        <v>0</v>
      </c>
      <c r="AZ17">
        <f>M17</f>
        <v>0</v>
      </c>
      <c r="BA17">
        <f>AW17*AX17*AY17</f>
        <v>0</v>
      </c>
      <c r="BB17">
        <f>(AZ17-AR17)/AY17</f>
        <v>0</v>
      </c>
      <c r="BC17">
        <f>(AP17-AV17)/AV17</f>
        <v>0</v>
      </c>
      <c r="BD17">
        <f>AO17/(AQ17+AO17/AV17)</f>
        <v>0</v>
      </c>
      <c r="BE17" t="s">
        <v>422</v>
      </c>
      <c r="BF17">
        <v>0</v>
      </c>
      <c r="BG17">
        <f>IF(BF17&lt;&gt;0, BF17, BD17)</f>
        <v>0</v>
      </c>
      <c r="BH17">
        <f>1-BG17/AV17</f>
        <v>0</v>
      </c>
      <c r="BI17">
        <f>(AV17-AU17)/(AV17-BG17)</f>
        <v>0</v>
      </c>
      <c r="BJ17">
        <f>(AP17-AV17)/(AP17-BG17)</f>
        <v>0</v>
      </c>
      <c r="BK17">
        <f>(AV17-AU17)/(AV17-AO17)</f>
        <v>0</v>
      </c>
      <c r="BL17">
        <f>(AP17-AV17)/(AP17-AO17)</f>
        <v>0</v>
      </c>
      <c r="BM17">
        <f>(BI17*BG17/AU17)</f>
        <v>0</v>
      </c>
      <c r="BN17">
        <f>(1-BM17)</f>
        <v>0</v>
      </c>
      <c r="CW17">
        <f>$B$11*DU17+$C$11*DV17+$F$11*EG17*(1-EJ17)</f>
        <v>0</v>
      </c>
      <c r="CX17">
        <f>CW17*CY17</f>
        <v>0</v>
      </c>
      <c r="CY17">
        <f>($B$11*$D$9+$C$11*$D$9+$F$11*((ET17+EL17)/MAX(ET17+EL17+EU17, 0.1)*$I$9+EU17/MAX(ET17+EL17+EU17, 0.1)*$J$9))/($B$11+$C$11+$F$11)</f>
        <v>0</v>
      </c>
      <c r="CZ17">
        <f>($B$11*$K$9+$C$11*$K$9+$F$11*((ET17+EL17)/MAX(ET17+EL17+EU17, 0.1)*$P$9+EU17/MAX(ET17+EL17+EU17, 0.1)*$Q$9))/($B$11+$C$11+$F$11)</f>
        <v>0</v>
      </c>
      <c r="DA17">
        <v>4.8</v>
      </c>
      <c r="DB17">
        <v>0.5</v>
      </c>
      <c r="DC17" t="s">
        <v>423</v>
      </c>
      <c r="DD17">
        <v>2</v>
      </c>
      <c r="DE17">
        <v>1758584009.5</v>
      </c>
      <c r="DF17">
        <v>421.080666666667</v>
      </c>
      <c r="DG17">
        <v>420.183666666667</v>
      </c>
      <c r="DH17">
        <v>25.4158666666667</v>
      </c>
      <c r="DI17">
        <v>25.3743</v>
      </c>
      <c r="DJ17">
        <v>415.185333333333</v>
      </c>
      <c r="DK17">
        <v>25.00105</v>
      </c>
      <c r="DL17">
        <v>499.948</v>
      </c>
      <c r="DM17">
        <v>89.6368833333333</v>
      </c>
      <c r="DN17">
        <v>0.0335294666666667</v>
      </c>
      <c r="DO17">
        <v>31.1668666666667</v>
      </c>
      <c r="DP17">
        <v>30.1158666666667</v>
      </c>
      <c r="DQ17">
        <v>999.9</v>
      </c>
      <c r="DR17">
        <v>0</v>
      </c>
      <c r="DS17">
        <v>0</v>
      </c>
      <c r="DT17">
        <v>9987.71333333333</v>
      </c>
      <c r="DU17">
        <v>0</v>
      </c>
      <c r="DV17">
        <v>0.723344</v>
      </c>
      <c r="DW17">
        <v>0.897204833333333</v>
      </c>
      <c r="DX17">
        <v>432.062166666667</v>
      </c>
      <c r="DY17">
        <v>431.123</v>
      </c>
      <c r="DZ17">
        <v>0.0415690666666667</v>
      </c>
      <c r="EA17">
        <v>420.183666666667</v>
      </c>
      <c r="EB17">
        <v>25.3743</v>
      </c>
      <c r="EC17">
        <v>2.27819833333333</v>
      </c>
      <c r="ED17">
        <v>2.27447333333333</v>
      </c>
      <c r="EE17">
        <v>19.5230666666667</v>
      </c>
      <c r="EF17">
        <v>19.49675</v>
      </c>
      <c r="EG17">
        <v>0.00500016</v>
      </c>
      <c r="EH17">
        <v>0</v>
      </c>
      <c r="EI17">
        <v>0</v>
      </c>
      <c r="EJ17">
        <v>0</v>
      </c>
      <c r="EK17">
        <v>678</v>
      </c>
      <c r="EL17">
        <v>0.00500016</v>
      </c>
      <c r="EM17">
        <v>-3.76666666666667</v>
      </c>
      <c r="EN17">
        <v>0.15</v>
      </c>
      <c r="EO17">
        <v>41.6145</v>
      </c>
      <c r="EP17">
        <v>45.062</v>
      </c>
      <c r="EQ17">
        <v>43.75</v>
      </c>
      <c r="ER17">
        <v>44.812</v>
      </c>
      <c r="ES17">
        <v>44.5725</v>
      </c>
      <c r="ET17">
        <v>0</v>
      </c>
      <c r="EU17">
        <v>0</v>
      </c>
      <c r="EV17">
        <v>0</v>
      </c>
      <c r="EW17">
        <v>1758584014.8</v>
      </c>
      <c r="EX17">
        <v>0</v>
      </c>
      <c r="EY17">
        <v>675.968</v>
      </c>
      <c r="EZ17">
        <v>-25.584615974502</v>
      </c>
      <c r="FA17">
        <v>4.01538502257722</v>
      </c>
      <c r="FB17">
        <v>-3.12</v>
      </c>
      <c r="FC17">
        <v>15</v>
      </c>
      <c r="FD17">
        <v>0</v>
      </c>
      <c r="FE17" t="s">
        <v>424</v>
      </c>
      <c r="FF17">
        <v>1747249705.1</v>
      </c>
      <c r="FG17">
        <v>1747249711.1</v>
      </c>
      <c r="FH17">
        <v>0</v>
      </c>
      <c r="FI17">
        <v>0.871</v>
      </c>
      <c r="FJ17">
        <v>0.066</v>
      </c>
      <c r="FK17">
        <v>5.486</v>
      </c>
      <c r="FL17">
        <v>0.145</v>
      </c>
      <c r="FM17">
        <v>420</v>
      </c>
      <c r="FN17">
        <v>16</v>
      </c>
      <c r="FO17">
        <v>0.27</v>
      </c>
      <c r="FP17">
        <v>0.16</v>
      </c>
      <c r="FQ17">
        <v>1.2055644</v>
      </c>
      <c r="FR17">
        <v>-4.17490294736842</v>
      </c>
      <c r="FS17">
        <v>0.573936446793144</v>
      </c>
      <c r="FT17">
        <v>0</v>
      </c>
      <c r="FU17">
        <v>676.214705882353</v>
      </c>
      <c r="FV17">
        <v>1.57219222090675</v>
      </c>
      <c r="FW17">
        <v>6.20697578881267</v>
      </c>
      <c r="FX17">
        <v>-1</v>
      </c>
      <c r="FY17">
        <v>0.0195202805</v>
      </c>
      <c r="FZ17">
        <v>0.10211747593985</v>
      </c>
      <c r="GA17">
        <v>0.0155491811705667</v>
      </c>
      <c r="GB17">
        <v>0</v>
      </c>
      <c r="GC17">
        <v>0</v>
      </c>
      <c r="GD17">
        <v>2</v>
      </c>
      <c r="GE17" t="s">
        <v>425</v>
      </c>
      <c r="GF17">
        <v>3.12643</v>
      </c>
      <c r="GG17">
        <v>2.65928</v>
      </c>
      <c r="GH17">
        <v>0.0881189</v>
      </c>
      <c r="GI17">
        <v>0.0891521</v>
      </c>
      <c r="GJ17">
        <v>0.104523</v>
      </c>
      <c r="GK17">
        <v>0.104995</v>
      </c>
      <c r="GL17">
        <v>23456.7</v>
      </c>
      <c r="GM17">
        <v>22162.5</v>
      </c>
      <c r="GN17">
        <v>23007.7</v>
      </c>
      <c r="GO17">
        <v>23695.6</v>
      </c>
      <c r="GP17">
        <v>35116.1</v>
      </c>
      <c r="GQ17">
        <v>35101.7</v>
      </c>
      <c r="GR17">
        <v>41484.7</v>
      </c>
      <c r="GS17">
        <v>42254.9</v>
      </c>
      <c r="GT17">
        <v>1.8917</v>
      </c>
      <c r="GU17">
        <v>1.80523</v>
      </c>
      <c r="GV17">
        <v>0.121385</v>
      </c>
      <c r="GW17">
        <v>0</v>
      </c>
      <c r="GX17">
        <v>28.138</v>
      </c>
      <c r="GY17">
        <v>999.9</v>
      </c>
      <c r="GZ17">
        <v>60.658</v>
      </c>
      <c r="HA17">
        <v>29.668</v>
      </c>
      <c r="HB17">
        <v>28.2852</v>
      </c>
      <c r="HC17">
        <v>53.7833</v>
      </c>
      <c r="HD17">
        <v>39.1867</v>
      </c>
      <c r="HE17">
        <v>1</v>
      </c>
      <c r="HF17">
        <v>0.111067</v>
      </c>
      <c r="HG17">
        <v>-0.214532</v>
      </c>
      <c r="HH17">
        <v>20.236</v>
      </c>
      <c r="HI17">
        <v>5.23406</v>
      </c>
      <c r="HJ17">
        <v>11.992</v>
      </c>
      <c r="HK17">
        <v>4.95575</v>
      </c>
      <c r="HL17">
        <v>3.304</v>
      </c>
      <c r="HM17">
        <v>9999</v>
      </c>
      <c r="HN17">
        <v>999.9</v>
      </c>
      <c r="HO17">
        <v>9999</v>
      </c>
      <c r="HP17">
        <v>9999</v>
      </c>
      <c r="HQ17">
        <v>1.86848</v>
      </c>
      <c r="HR17">
        <v>1.8642</v>
      </c>
      <c r="HS17">
        <v>1.8718</v>
      </c>
      <c r="HT17">
        <v>1.86264</v>
      </c>
      <c r="HU17">
        <v>1.86205</v>
      </c>
      <c r="HV17">
        <v>1.86858</v>
      </c>
      <c r="HW17">
        <v>1.85867</v>
      </c>
      <c r="HX17">
        <v>1.86508</v>
      </c>
      <c r="HY17">
        <v>5</v>
      </c>
      <c r="HZ17">
        <v>0</v>
      </c>
      <c r="IA17">
        <v>0</v>
      </c>
      <c r="IB17">
        <v>0</v>
      </c>
      <c r="IC17" t="s">
        <v>426</v>
      </c>
      <c r="ID17" t="s">
        <v>427</v>
      </c>
      <c r="IE17" t="s">
        <v>428</v>
      </c>
      <c r="IF17" t="s">
        <v>428</v>
      </c>
      <c r="IG17" t="s">
        <v>428</v>
      </c>
      <c r="IH17" t="s">
        <v>428</v>
      </c>
      <c r="II17">
        <v>0</v>
      </c>
      <c r="IJ17">
        <v>100</v>
      </c>
      <c r="IK17">
        <v>100</v>
      </c>
      <c r="IL17">
        <v>5.895</v>
      </c>
      <c r="IM17">
        <v>0.4146</v>
      </c>
      <c r="IN17">
        <v>4.31971622866321</v>
      </c>
      <c r="IO17">
        <v>0.00442796603476172</v>
      </c>
      <c r="IP17">
        <v>-1.66160884727162e-06</v>
      </c>
      <c r="IQ17">
        <v>3.32470810967871e-10</v>
      </c>
      <c r="IR17">
        <v>0.0482981980719239</v>
      </c>
      <c r="IS17">
        <v>0.00830027014242151</v>
      </c>
      <c r="IT17">
        <v>2.88519397997672e-05</v>
      </c>
      <c r="IU17">
        <v>9.02036601750474e-06</v>
      </c>
      <c r="IV17">
        <v>-1</v>
      </c>
      <c r="IW17">
        <v>2043</v>
      </c>
      <c r="IX17">
        <v>1</v>
      </c>
      <c r="IY17">
        <v>28</v>
      </c>
      <c r="IZ17">
        <v>188905.1</v>
      </c>
      <c r="JA17">
        <v>188905</v>
      </c>
      <c r="JB17">
        <v>0.963135</v>
      </c>
      <c r="JC17">
        <v>2.39014</v>
      </c>
      <c r="JD17">
        <v>1.4978</v>
      </c>
      <c r="JE17">
        <v>2.33032</v>
      </c>
      <c r="JF17">
        <v>1.54419</v>
      </c>
      <c r="JG17">
        <v>2.27661</v>
      </c>
      <c r="JH17">
        <v>35.1747</v>
      </c>
      <c r="JI17">
        <v>24.2714</v>
      </c>
      <c r="JJ17">
        <v>18</v>
      </c>
      <c r="JK17">
        <v>546.705</v>
      </c>
      <c r="JL17">
        <v>433.791</v>
      </c>
      <c r="JM17">
        <v>30.9926</v>
      </c>
      <c r="JN17">
        <v>29.0911</v>
      </c>
      <c r="JO17">
        <v>30</v>
      </c>
      <c r="JP17">
        <v>29.0317</v>
      </c>
      <c r="JQ17">
        <v>29.0614</v>
      </c>
      <c r="JR17">
        <v>19.2799</v>
      </c>
      <c r="JS17">
        <v>26.5796</v>
      </c>
      <c r="JT17">
        <v>85.2293</v>
      </c>
      <c r="JU17">
        <v>30.9738</v>
      </c>
      <c r="JV17">
        <v>420</v>
      </c>
      <c r="JW17">
        <v>25.3124</v>
      </c>
      <c r="JX17">
        <v>92.9736</v>
      </c>
      <c r="JY17">
        <v>98.4788</v>
      </c>
    </row>
    <row r="18" spans="1:285">
      <c r="A18">
        <v>2</v>
      </c>
      <c r="B18">
        <v>1758584016</v>
      </c>
      <c r="C18">
        <v>3</v>
      </c>
      <c r="D18" t="s">
        <v>429</v>
      </c>
      <c r="E18" t="s">
        <v>430</v>
      </c>
      <c r="F18">
        <v>5</v>
      </c>
      <c r="G18" t="s">
        <v>419</v>
      </c>
      <c r="H18" t="s">
        <v>420</v>
      </c>
      <c r="I18" t="s">
        <v>421</v>
      </c>
      <c r="J18">
        <v>1758584012.4</v>
      </c>
      <c r="K18">
        <f>(L18)/1000</f>
        <v>0</v>
      </c>
      <c r="L18">
        <f>1000*DL18*AJ18*(DH18-DI18)/(100*DA18*(1000-AJ18*DH18))</f>
        <v>0</v>
      </c>
      <c r="M18">
        <f>DL18*AJ18*(DG18-DF18*(1000-AJ18*DI18)/(1000-AJ18*DH18))/(100*DA18)</f>
        <v>0</v>
      </c>
      <c r="N18">
        <f>DF18 - IF(AJ18&gt;1, M18*DA18*100.0/(AL18), 0)</f>
        <v>0</v>
      </c>
      <c r="O18">
        <f>((U18-K18/2)*N18-M18)/(U18+K18/2)</f>
        <v>0</v>
      </c>
      <c r="P18">
        <f>O18*(DM18+DN18)/1000.0</f>
        <v>0</v>
      </c>
      <c r="Q18">
        <f>(DF18 - IF(AJ18&gt;1, M18*DA18*100.0/(AL18), 0))*(DM18+DN18)/1000.0</f>
        <v>0</v>
      </c>
      <c r="R18">
        <f>2.0/((1/T18-1/S18)+SIGN(T18)*SQRT((1/T18-1/S18)*(1/T18-1/S18) + 4*DB18/((DB18+1)*(DB18+1))*(2*1/T18*1/S18-1/S18*1/S18)))</f>
        <v>0</v>
      </c>
      <c r="S18">
        <f>IF(LEFT(DC18,1)&lt;&gt;"0",IF(LEFT(DC18,1)="1",3.0,DD18),$D$5+$E$5*(DT18*DM18/($K$5*1000))+$F$5*(DT18*DM18/($K$5*1000))*MAX(MIN(DA18,$J$5),$I$5)*MAX(MIN(DA18,$J$5),$I$5)+$G$5*MAX(MIN(DA18,$J$5),$I$5)*(DT18*DM18/($K$5*1000))+$H$5*(DT18*DM18/($K$5*1000))*(DT18*DM18/($K$5*1000)))</f>
        <v>0</v>
      </c>
      <c r="T18">
        <f>K18*(1000-(1000*0.61365*exp(17.502*X18/(240.97+X18))/(DM18+DN18)+DH18)/2)/(1000*0.61365*exp(17.502*X18/(240.97+X18))/(DM18+DN18)-DH18)</f>
        <v>0</v>
      </c>
      <c r="U18">
        <f>1/((DB18+1)/(R18/1.6)+1/(S18/1.37)) + DB18/((DB18+1)/(R18/1.6) + DB18/(S18/1.37))</f>
        <v>0</v>
      </c>
      <c r="V18">
        <f>(CW18*CZ18)</f>
        <v>0</v>
      </c>
      <c r="W18">
        <f>(DO18+(V18+2*0.95*5.67E-8*(((DO18+$B$7)+273)^4-(DO18+273)^4)-44100*K18)/(1.84*29.3*S18+8*0.95*5.67E-8*(DO18+273)^3))</f>
        <v>0</v>
      </c>
      <c r="X18">
        <f>($C$7*DP18+$D$7*DQ18+$E$7*W18)</f>
        <v>0</v>
      </c>
      <c r="Y18">
        <f>0.61365*exp(17.502*X18/(240.97+X18))</f>
        <v>0</v>
      </c>
      <c r="Z18">
        <f>(AA18/AB18*100)</f>
        <v>0</v>
      </c>
      <c r="AA18">
        <f>DH18*(DM18+DN18)/1000</f>
        <v>0</v>
      </c>
      <c r="AB18">
        <f>0.61365*exp(17.502*DO18/(240.97+DO18))</f>
        <v>0</v>
      </c>
      <c r="AC18">
        <f>(Y18-DH18*(DM18+DN18)/1000)</f>
        <v>0</v>
      </c>
      <c r="AD18">
        <f>(-K18*44100)</f>
        <v>0</v>
      </c>
      <c r="AE18">
        <f>2*29.3*S18*0.92*(DO18-X18)</f>
        <v>0</v>
      </c>
      <c r="AF18">
        <f>2*0.95*5.67E-8*(((DO18+$B$7)+273)^4-(X18+273)^4)</f>
        <v>0</v>
      </c>
      <c r="AG18">
        <f>V18+AF18+AD18+AE18</f>
        <v>0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MAX(0,($B$13+$C$13*DT18)/(1+$D$13*DT18)*DM18/(DO18+273)*$E$13)</f>
        <v>0</v>
      </c>
      <c r="AM18" t="s">
        <v>422</v>
      </c>
      <c r="AN18" t="s">
        <v>422</v>
      </c>
      <c r="AO18">
        <v>0</v>
      </c>
      <c r="AP18">
        <v>0</v>
      </c>
      <c r="AQ18">
        <f>1-AO18/AP18</f>
        <v>0</v>
      </c>
      <c r="AR18">
        <v>0</v>
      </c>
      <c r="AS18" t="s">
        <v>422</v>
      </c>
      <c r="AT18" t="s">
        <v>422</v>
      </c>
      <c r="AU18">
        <v>0</v>
      </c>
      <c r="AV18">
        <v>0</v>
      </c>
      <c r="AW18">
        <f>1-AU18/AV18</f>
        <v>0</v>
      </c>
      <c r="AX18">
        <v>0.5</v>
      </c>
      <c r="AY18">
        <f>CX18</f>
        <v>0</v>
      </c>
      <c r="AZ18">
        <f>M18</f>
        <v>0</v>
      </c>
      <c r="BA18">
        <f>AW18*AX18*AY18</f>
        <v>0</v>
      </c>
      <c r="BB18">
        <f>(AZ18-AR18)/AY18</f>
        <v>0</v>
      </c>
      <c r="BC18">
        <f>(AP18-AV18)/AV18</f>
        <v>0</v>
      </c>
      <c r="BD18">
        <f>AO18/(AQ18+AO18/AV18)</f>
        <v>0</v>
      </c>
      <c r="BE18" t="s">
        <v>422</v>
      </c>
      <c r="BF18">
        <v>0</v>
      </c>
      <c r="BG18">
        <f>IF(BF18&lt;&gt;0, BF18, BD18)</f>
        <v>0</v>
      </c>
      <c r="BH18">
        <f>1-BG18/AV18</f>
        <v>0</v>
      </c>
      <c r="BI18">
        <f>(AV18-AU18)/(AV18-BG18)</f>
        <v>0</v>
      </c>
      <c r="BJ18">
        <f>(AP18-AV18)/(AP18-BG18)</f>
        <v>0</v>
      </c>
      <c r="BK18">
        <f>(AV18-AU18)/(AV18-AO18)</f>
        <v>0</v>
      </c>
      <c r="BL18">
        <f>(AP18-AV18)/(AP18-AO18)</f>
        <v>0</v>
      </c>
      <c r="BM18">
        <f>(BI18*BG18/AU18)</f>
        <v>0</v>
      </c>
      <c r="BN18">
        <f>(1-BM18)</f>
        <v>0</v>
      </c>
      <c r="CW18">
        <f>$B$11*DU18+$C$11*DV18+$F$11*EG18*(1-EJ18)</f>
        <v>0</v>
      </c>
      <c r="CX18">
        <f>CW18*CY18</f>
        <v>0</v>
      </c>
      <c r="CY18">
        <f>($B$11*$D$9+$C$11*$D$9+$F$11*((ET18+EL18)/MAX(ET18+EL18+EU18, 0.1)*$I$9+EU18/MAX(ET18+EL18+EU18, 0.1)*$J$9))/($B$11+$C$11+$F$11)</f>
        <v>0</v>
      </c>
      <c r="CZ18">
        <f>($B$11*$K$9+$C$11*$K$9+$F$11*((ET18+EL18)/MAX(ET18+EL18+EU18, 0.1)*$P$9+EU18/MAX(ET18+EL18+EU18, 0.1)*$Q$9))/($B$11+$C$11+$F$11)</f>
        <v>0</v>
      </c>
      <c r="DA18">
        <v>4.8</v>
      </c>
      <c r="DB18">
        <v>0.5</v>
      </c>
      <c r="DC18" t="s">
        <v>423</v>
      </c>
      <c r="DD18">
        <v>2</v>
      </c>
      <c r="DE18">
        <v>1758584012.4</v>
      </c>
      <c r="DF18">
        <v>421.3502</v>
      </c>
      <c r="DG18">
        <v>423.2808</v>
      </c>
      <c r="DH18">
        <v>25.41006</v>
      </c>
      <c r="DI18">
        <v>25.37834</v>
      </c>
      <c r="DJ18">
        <v>415.454</v>
      </c>
      <c r="DK18">
        <v>24.9954</v>
      </c>
      <c r="DL18">
        <v>499.975</v>
      </c>
      <c r="DM18">
        <v>89.63706</v>
      </c>
      <c r="DN18">
        <v>0.03360464</v>
      </c>
      <c r="DO18">
        <v>31.16086</v>
      </c>
      <c r="DP18">
        <v>30.1176</v>
      </c>
      <c r="DQ18">
        <v>999.9</v>
      </c>
      <c r="DR18">
        <v>0</v>
      </c>
      <c r="DS18">
        <v>0</v>
      </c>
      <c r="DT18">
        <v>10000</v>
      </c>
      <c r="DU18">
        <v>0</v>
      </c>
      <c r="DV18">
        <v>0.723344</v>
      </c>
      <c r="DW18">
        <v>-1.9303282</v>
      </c>
      <c r="DX18">
        <v>432.3362</v>
      </c>
      <c r="DY18">
        <v>434.3028</v>
      </c>
      <c r="DZ18">
        <v>0.03171272</v>
      </c>
      <c r="EA18">
        <v>423.2808</v>
      </c>
      <c r="EB18">
        <v>25.37834</v>
      </c>
      <c r="EC18">
        <v>2.277684</v>
      </c>
      <c r="ED18">
        <v>2.274842</v>
      </c>
      <c r="EE18">
        <v>19.51944</v>
      </c>
      <c r="EF18">
        <v>19.49936</v>
      </c>
      <c r="EG18">
        <v>0.00500016</v>
      </c>
      <c r="EH18">
        <v>0</v>
      </c>
      <c r="EI18">
        <v>0</v>
      </c>
      <c r="EJ18">
        <v>0</v>
      </c>
      <c r="EK18">
        <v>675.2</v>
      </c>
      <c r="EL18">
        <v>0.00500016</v>
      </c>
      <c r="EM18">
        <v>-2</v>
      </c>
      <c r="EN18">
        <v>-0.12</v>
      </c>
      <c r="EO18">
        <v>41.5872</v>
      </c>
      <c r="EP18">
        <v>45.0496</v>
      </c>
      <c r="EQ18">
        <v>43.7374</v>
      </c>
      <c r="ER18">
        <v>44.812</v>
      </c>
      <c r="ES18">
        <v>44.562</v>
      </c>
      <c r="ET18">
        <v>0</v>
      </c>
      <c r="EU18">
        <v>0</v>
      </c>
      <c r="EV18">
        <v>0</v>
      </c>
      <c r="EW18">
        <v>1758584017.8</v>
      </c>
      <c r="EX18">
        <v>0</v>
      </c>
      <c r="EY18">
        <v>675.930769230769</v>
      </c>
      <c r="EZ18">
        <v>-20.4170944065732</v>
      </c>
      <c r="FA18">
        <v>-16.0170939317401</v>
      </c>
      <c r="FB18">
        <v>-3.58846153846154</v>
      </c>
      <c r="FC18">
        <v>15</v>
      </c>
      <c r="FD18">
        <v>0</v>
      </c>
      <c r="FE18" t="s">
        <v>424</v>
      </c>
      <c r="FF18">
        <v>1747249705.1</v>
      </c>
      <c r="FG18">
        <v>1747249711.1</v>
      </c>
      <c r="FH18">
        <v>0</v>
      </c>
      <c r="FI18">
        <v>0.871</v>
      </c>
      <c r="FJ18">
        <v>0.066</v>
      </c>
      <c r="FK18">
        <v>5.486</v>
      </c>
      <c r="FL18">
        <v>0.145</v>
      </c>
      <c r="FM18">
        <v>420</v>
      </c>
      <c r="FN18">
        <v>16</v>
      </c>
      <c r="FO18">
        <v>0.27</v>
      </c>
      <c r="FP18">
        <v>0.16</v>
      </c>
      <c r="FQ18">
        <v>0.9368221</v>
      </c>
      <c r="FR18">
        <v>-3.88330691729323</v>
      </c>
      <c r="FS18">
        <v>0.561613987869773</v>
      </c>
      <c r="FT18">
        <v>0</v>
      </c>
      <c r="FU18">
        <v>675.591176470588</v>
      </c>
      <c r="FV18">
        <v>-6.33307888058791</v>
      </c>
      <c r="FW18">
        <v>6.06205011172735</v>
      </c>
      <c r="FX18">
        <v>-1</v>
      </c>
      <c r="FY18">
        <v>0.0200819005</v>
      </c>
      <c r="FZ18">
        <v>0.132925236541353</v>
      </c>
      <c r="GA18">
        <v>0.0157623346667264</v>
      </c>
      <c r="GB18">
        <v>0</v>
      </c>
      <c r="GC18">
        <v>0</v>
      </c>
      <c r="GD18">
        <v>2</v>
      </c>
      <c r="GE18" t="s">
        <v>425</v>
      </c>
      <c r="GF18">
        <v>3.12648</v>
      </c>
      <c r="GG18">
        <v>2.65932</v>
      </c>
      <c r="GH18">
        <v>0.0884359</v>
      </c>
      <c r="GI18">
        <v>0.0913209</v>
      </c>
      <c r="GJ18">
        <v>0.104519</v>
      </c>
      <c r="GK18">
        <v>0.105036</v>
      </c>
      <c r="GL18">
        <v>23448.6</v>
      </c>
      <c r="GM18">
        <v>22109.7</v>
      </c>
      <c r="GN18">
        <v>23007.7</v>
      </c>
      <c r="GO18">
        <v>23695.6</v>
      </c>
      <c r="GP18">
        <v>35116.2</v>
      </c>
      <c r="GQ18">
        <v>35099.8</v>
      </c>
      <c r="GR18">
        <v>41484.6</v>
      </c>
      <c r="GS18">
        <v>42254.3</v>
      </c>
      <c r="GT18">
        <v>1.89172</v>
      </c>
      <c r="GU18">
        <v>1.80527</v>
      </c>
      <c r="GV18">
        <v>0.121113</v>
      </c>
      <c r="GW18">
        <v>0</v>
      </c>
      <c r="GX18">
        <v>28.1389</v>
      </c>
      <c r="GY18">
        <v>999.9</v>
      </c>
      <c r="GZ18">
        <v>60.707</v>
      </c>
      <c r="HA18">
        <v>29.668</v>
      </c>
      <c r="HB18">
        <v>28.3054</v>
      </c>
      <c r="HC18">
        <v>54.2333</v>
      </c>
      <c r="HD18">
        <v>39.1747</v>
      </c>
      <c r="HE18">
        <v>1</v>
      </c>
      <c r="HF18">
        <v>0.111054</v>
      </c>
      <c r="HG18">
        <v>-0.243222</v>
      </c>
      <c r="HH18">
        <v>20.2359</v>
      </c>
      <c r="HI18">
        <v>5.23391</v>
      </c>
      <c r="HJ18">
        <v>11.992</v>
      </c>
      <c r="HK18">
        <v>4.95575</v>
      </c>
      <c r="HL18">
        <v>3.304</v>
      </c>
      <c r="HM18">
        <v>9999</v>
      </c>
      <c r="HN18">
        <v>999.9</v>
      </c>
      <c r="HO18">
        <v>9999</v>
      </c>
      <c r="HP18">
        <v>9999</v>
      </c>
      <c r="HQ18">
        <v>1.86849</v>
      </c>
      <c r="HR18">
        <v>1.86423</v>
      </c>
      <c r="HS18">
        <v>1.8718</v>
      </c>
      <c r="HT18">
        <v>1.86264</v>
      </c>
      <c r="HU18">
        <v>1.86206</v>
      </c>
      <c r="HV18">
        <v>1.86858</v>
      </c>
      <c r="HW18">
        <v>1.85867</v>
      </c>
      <c r="HX18">
        <v>1.86508</v>
      </c>
      <c r="HY18">
        <v>5</v>
      </c>
      <c r="HZ18">
        <v>0</v>
      </c>
      <c r="IA18">
        <v>0</v>
      </c>
      <c r="IB18">
        <v>0</v>
      </c>
      <c r="IC18" t="s">
        <v>426</v>
      </c>
      <c r="ID18" t="s">
        <v>427</v>
      </c>
      <c r="IE18" t="s">
        <v>428</v>
      </c>
      <c r="IF18" t="s">
        <v>428</v>
      </c>
      <c r="IG18" t="s">
        <v>428</v>
      </c>
      <c r="IH18" t="s">
        <v>428</v>
      </c>
      <c r="II18">
        <v>0</v>
      </c>
      <c r="IJ18">
        <v>100</v>
      </c>
      <c r="IK18">
        <v>100</v>
      </c>
      <c r="IL18">
        <v>5.902</v>
      </c>
      <c r="IM18">
        <v>0.4146</v>
      </c>
      <c r="IN18">
        <v>4.31971622866321</v>
      </c>
      <c r="IO18">
        <v>0.00442796603476172</v>
      </c>
      <c r="IP18">
        <v>-1.66160884727162e-06</v>
      </c>
      <c r="IQ18">
        <v>3.32470810967871e-10</v>
      </c>
      <c r="IR18">
        <v>0.0482981980719239</v>
      </c>
      <c r="IS18">
        <v>0.00830027014242151</v>
      </c>
      <c r="IT18">
        <v>2.88519397997672e-05</v>
      </c>
      <c r="IU18">
        <v>9.02036601750474e-06</v>
      </c>
      <c r="IV18">
        <v>-1</v>
      </c>
      <c r="IW18">
        <v>2043</v>
      </c>
      <c r="IX18">
        <v>1</v>
      </c>
      <c r="IY18">
        <v>28</v>
      </c>
      <c r="IZ18">
        <v>188905.2</v>
      </c>
      <c r="JA18">
        <v>188905.1</v>
      </c>
      <c r="JB18">
        <v>0.936279</v>
      </c>
      <c r="JC18">
        <v>2.38892</v>
      </c>
      <c r="JD18">
        <v>1.4978</v>
      </c>
      <c r="JE18">
        <v>2.33032</v>
      </c>
      <c r="JF18">
        <v>1.54419</v>
      </c>
      <c r="JG18">
        <v>2.26074</v>
      </c>
      <c r="JH18">
        <v>35.1978</v>
      </c>
      <c r="JI18">
        <v>24.2801</v>
      </c>
      <c r="JJ18">
        <v>18</v>
      </c>
      <c r="JK18">
        <v>546.705</v>
      </c>
      <c r="JL18">
        <v>433.807</v>
      </c>
      <c r="JM18">
        <v>30.9262</v>
      </c>
      <c r="JN18">
        <v>29.0911</v>
      </c>
      <c r="JO18">
        <v>30</v>
      </c>
      <c r="JP18">
        <v>29.0298</v>
      </c>
      <c r="JQ18">
        <v>29.0596</v>
      </c>
      <c r="JR18">
        <v>18.6927</v>
      </c>
      <c r="JS18">
        <v>26.8615</v>
      </c>
      <c r="JT18">
        <v>85.6197</v>
      </c>
      <c r="JU18">
        <v>30.857</v>
      </c>
      <c r="JV18">
        <v>420</v>
      </c>
      <c r="JW18">
        <v>25.3131</v>
      </c>
      <c r="JX18">
        <v>92.9734</v>
      </c>
      <c r="JY18">
        <v>98.4779</v>
      </c>
    </row>
    <row r="19" spans="1:285">
      <c r="A19">
        <v>3</v>
      </c>
      <c r="B19">
        <v>1758584018</v>
      </c>
      <c r="C19">
        <v>5</v>
      </c>
      <c r="D19" t="s">
        <v>431</v>
      </c>
      <c r="E19" t="s">
        <v>432</v>
      </c>
      <c r="F19">
        <v>5</v>
      </c>
      <c r="G19" t="s">
        <v>419</v>
      </c>
      <c r="H19" t="s">
        <v>420</v>
      </c>
      <c r="I19" t="s">
        <v>421</v>
      </c>
      <c r="J19">
        <v>1758584015.33333</v>
      </c>
      <c r="K19">
        <f>(L19)/1000</f>
        <v>0</v>
      </c>
      <c r="L19">
        <f>1000*DL19*AJ19*(DH19-DI19)/(100*DA19*(1000-AJ19*DH19))</f>
        <v>0</v>
      </c>
      <c r="M19">
        <f>DL19*AJ19*(DG19-DF19*(1000-AJ19*DI19)/(1000-AJ19*DH19))/(100*DA19)</f>
        <v>0</v>
      </c>
      <c r="N19">
        <f>DF19 - IF(AJ19&gt;1, M19*DA19*100.0/(AL19), 0)</f>
        <v>0</v>
      </c>
      <c r="O19">
        <f>((U19-K19/2)*N19-M19)/(U19+K19/2)</f>
        <v>0</v>
      </c>
      <c r="P19">
        <f>O19*(DM19+DN19)/1000.0</f>
        <v>0</v>
      </c>
      <c r="Q19">
        <f>(DF19 - IF(AJ19&gt;1, M19*DA19*100.0/(AL19), 0))*(DM19+DN19)/1000.0</f>
        <v>0</v>
      </c>
      <c r="R19">
        <f>2.0/((1/T19-1/S19)+SIGN(T19)*SQRT((1/T19-1/S19)*(1/T19-1/S19) + 4*DB19/((DB19+1)*(DB19+1))*(2*1/T19*1/S19-1/S19*1/S19)))</f>
        <v>0</v>
      </c>
      <c r="S19">
        <f>IF(LEFT(DC19,1)&lt;&gt;"0",IF(LEFT(DC19,1)="1",3.0,DD19),$D$5+$E$5*(DT19*DM19/($K$5*1000))+$F$5*(DT19*DM19/($K$5*1000))*MAX(MIN(DA19,$J$5),$I$5)*MAX(MIN(DA19,$J$5),$I$5)+$G$5*MAX(MIN(DA19,$J$5),$I$5)*(DT19*DM19/($K$5*1000))+$H$5*(DT19*DM19/($K$5*1000))*(DT19*DM19/($K$5*1000)))</f>
        <v>0</v>
      </c>
      <c r="T19">
        <f>K19*(1000-(1000*0.61365*exp(17.502*X19/(240.97+X19))/(DM19+DN19)+DH19)/2)/(1000*0.61365*exp(17.502*X19/(240.97+X19))/(DM19+DN19)-DH19)</f>
        <v>0</v>
      </c>
      <c r="U19">
        <f>1/((DB19+1)/(R19/1.6)+1/(S19/1.37)) + DB19/((DB19+1)/(R19/1.6) + DB19/(S19/1.37))</f>
        <v>0</v>
      </c>
      <c r="V19">
        <f>(CW19*CZ19)</f>
        <v>0</v>
      </c>
      <c r="W19">
        <f>(DO19+(V19+2*0.95*5.67E-8*(((DO19+$B$7)+273)^4-(DO19+273)^4)-44100*K19)/(1.84*29.3*S19+8*0.95*5.67E-8*(DO19+273)^3))</f>
        <v>0</v>
      </c>
      <c r="X19">
        <f>($C$7*DP19+$D$7*DQ19+$E$7*W19)</f>
        <v>0</v>
      </c>
      <c r="Y19">
        <f>0.61365*exp(17.502*X19/(240.97+X19))</f>
        <v>0</v>
      </c>
      <c r="Z19">
        <f>(AA19/AB19*100)</f>
        <v>0</v>
      </c>
      <c r="AA19">
        <f>DH19*(DM19+DN19)/1000</f>
        <v>0</v>
      </c>
      <c r="AB19">
        <f>0.61365*exp(17.502*DO19/(240.97+DO19))</f>
        <v>0</v>
      </c>
      <c r="AC19">
        <f>(Y19-DH19*(DM19+DN19)/1000)</f>
        <v>0</v>
      </c>
      <c r="AD19">
        <f>(-K19*44100)</f>
        <v>0</v>
      </c>
      <c r="AE19">
        <f>2*29.3*S19*0.92*(DO19-X19)</f>
        <v>0</v>
      </c>
      <c r="AF19">
        <f>2*0.95*5.67E-8*(((DO19+$B$7)+273)^4-(X19+273)^4)</f>
        <v>0</v>
      </c>
      <c r="AG19">
        <f>V19+AF19+AD19+AE19</f>
        <v>0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MAX(0,($B$13+$C$13*DT19)/(1+$D$13*DT19)*DM19/(DO19+273)*$E$13)</f>
        <v>0</v>
      </c>
      <c r="AM19" t="s">
        <v>422</v>
      </c>
      <c r="AN19" t="s">
        <v>422</v>
      </c>
      <c r="AO19">
        <v>0</v>
      </c>
      <c r="AP19">
        <v>0</v>
      </c>
      <c r="AQ19">
        <f>1-AO19/AP19</f>
        <v>0</v>
      </c>
      <c r="AR19">
        <v>0</v>
      </c>
      <c r="AS19" t="s">
        <v>422</v>
      </c>
      <c r="AT19" t="s">
        <v>422</v>
      </c>
      <c r="AU19">
        <v>0</v>
      </c>
      <c r="AV19">
        <v>0</v>
      </c>
      <c r="AW19">
        <f>1-AU19/AV19</f>
        <v>0</v>
      </c>
      <c r="AX19">
        <v>0.5</v>
      </c>
      <c r="AY19">
        <f>CX19</f>
        <v>0</v>
      </c>
      <c r="AZ19">
        <f>M19</f>
        <v>0</v>
      </c>
      <c r="BA19">
        <f>AW19*AX19*AY19</f>
        <v>0</v>
      </c>
      <c r="BB19">
        <f>(AZ19-AR19)/AY19</f>
        <v>0</v>
      </c>
      <c r="BC19">
        <f>(AP19-AV19)/AV19</f>
        <v>0</v>
      </c>
      <c r="BD19">
        <f>AO19/(AQ19+AO19/AV19)</f>
        <v>0</v>
      </c>
      <c r="BE19" t="s">
        <v>422</v>
      </c>
      <c r="BF19">
        <v>0</v>
      </c>
      <c r="BG19">
        <f>IF(BF19&lt;&gt;0, BF19, BD19)</f>
        <v>0</v>
      </c>
      <c r="BH19">
        <f>1-BG19/AV19</f>
        <v>0</v>
      </c>
      <c r="BI19">
        <f>(AV19-AU19)/(AV19-BG19)</f>
        <v>0</v>
      </c>
      <c r="BJ19">
        <f>(AP19-AV19)/(AP19-BG19)</f>
        <v>0</v>
      </c>
      <c r="BK19">
        <f>(AV19-AU19)/(AV19-AO19)</f>
        <v>0</v>
      </c>
      <c r="BL19">
        <f>(AP19-AV19)/(AP19-AO19)</f>
        <v>0</v>
      </c>
      <c r="BM19">
        <f>(BI19*BG19/AU19)</f>
        <v>0</v>
      </c>
      <c r="BN19">
        <f>(1-BM19)</f>
        <v>0</v>
      </c>
      <c r="CW19">
        <f>$B$11*DU19+$C$11*DV19+$F$11*EG19*(1-EJ19)</f>
        <v>0</v>
      </c>
      <c r="CX19">
        <f>CW19*CY19</f>
        <v>0</v>
      </c>
      <c r="CY19">
        <f>($B$11*$D$9+$C$11*$D$9+$F$11*((ET19+EL19)/MAX(ET19+EL19+EU19, 0.1)*$I$9+EU19/MAX(ET19+EL19+EU19, 0.1)*$J$9))/($B$11+$C$11+$F$11)</f>
        <v>0</v>
      </c>
      <c r="CZ19">
        <f>($B$11*$K$9+$C$11*$K$9+$F$11*((ET19+EL19)/MAX(ET19+EL19+EU19, 0.1)*$P$9+EU19/MAX(ET19+EL19+EU19, 0.1)*$Q$9))/($B$11+$C$11+$F$11)</f>
        <v>0</v>
      </c>
      <c r="DA19">
        <v>4.8</v>
      </c>
      <c r="DB19">
        <v>0.5</v>
      </c>
      <c r="DC19" t="s">
        <v>423</v>
      </c>
      <c r="DD19">
        <v>2</v>
      </c>
      <c r="DE19">
        <v>1758584015.33333</v>
      </c>
      <c r="DF19">
        <v>422.837</v>
      </c>
      <c r="DG19">
        <v>431.656666666667</v>
      </c>
      <c r="DH19">
        <v>25.4074666666667</v>
      </c>
      <c r="DI19">
        <v>25.3883</v>
      </c>
      <c r="DJ19">
        <v>416.935666666667</v>
      </c>
      <c r="DK19">
        <v>24.9929</v>
      </c>
      <c r="DL19">
        <v>500.012</v>
      </c>
      <c r="DM19">
        <v>89.6376</v>
      </c>
      <c r="DN19">
        <v>0.0336120666666667</v>
      </c>
      <c r="DO19">
        <v>31.1531</v>
      </c>
      <c r="DP19">
        <v>30.1136333333333</v>
      </c>
      <c r="DQ19">
        <v>999.9</v>
      </c>
      <c r="DR19">
        <v>0</v>
      </c>
      <c r="DS19">
        <v>0</v>
      </c>
      <c r="DT19">
        <v>10006.6666666667</v>
      </c>
      <c r="DU19">
        <v>0</v>
      </c>
      <c r="DV19">
        <v>0.723344</v>
      </c>
      <c r="DW19">
        <v>-8.81973666666667</v>
      </c>
      <c r="DX19">
        <v>433.860333333333</v>
      </c>
      <c r="DY19">
        <v>442.901666666667</v>
      </c>
      <c r="DZ19">
        <v>0.0191803</v>
      </c>
      <c r="EA19">
        <v>431.656666666667</v>
      </c>
      <c r="EB19">
        <v>25.3883</v>
      </c>
      <c r="EC19">
        <v>2.27746666666667</v>
      </c>
      <c r="ED19">
        <v>2.27574666666667</v>
      </c>
      <c r="EE19">
        <v>19.5179</v>
      </c>
      <c r="EF19">
        <v>19.5057666666667</v>
      </c>
      <c r="EG19">
        <v>0.00500016</v>
      </c>
      <c r="EH19">
        <v>0</v>
      </c>
      <c r="EI19">
        <v>0</v>
      </c>
      <c r="EJ19">
        <v>0</v>
      </c>
      <c r="EK19">
        <v>674.333333333333</v>
      </c>
      <c r="EL19">
        <v>0.00500016</v>
      </c>
      <c r="EM19">
        <v>-5.96666666666667</v>
      </c>
      <c r="EN19">
        <v>-1.03333333333333</v>
      </c>
      <c r="EO19">
        <v>41.562</v>
      </c>
      <c r="EP19">
        <v>45.0413333333333</v>
      </c>
      <c r="EQ19">
        <v>43.708</v>
      </c>
      <c r="ER19">
        <v>44.812</v>
      </c>
      <c r="ES19">
        <v>44.562</v>
      </c>
      <c r="ET19">
        <v>0</v>
      </c>
      <c r="EU19">
        <v>0</v>
      </c>
      <c r="EV19">
        <v>0</v>
      </c>
      <c r="EW19">
        <v>1758584019.6</v>
      </c>
      <c r="EX19">
        <v>0</v>
      </c>
      <c r="EY19">
        <v>675.084</v>
      </c>
      <c r="EZ19">
        <v>-18.7692312441402</v>
      </c>
      <c r="FA19">
        <v>-14.4076922239636</v>
      </c>
      <c r="FB19">
        <v>-4.064</v>
      </c>
      <c r="FC19">
        <v>15</v>
      </c>
      <c r="FD19">
        <v>0</v>
      </c>
      <c r="FE19" t="s">
        <v>424</v>
      </c>
      <c r="FF19">
        <v>1747249705.1</v>
      </c>
      <c r="FG19">
        <v>1747249711.1</v>
      </c>
      <c r="FH19">
        <v>0</v>
      </c>
      <c r="FI19">
        <v>0.871</v>
      </c>
      <c r="FJ19">
        <v>0.066</v>
      </c>
      <c r="FK19">
        <v>5.486</v>
      </c>
      <c r="FL19">
        <v>0.145</v>
      </c>
      <c r="FM19">
        <v>420</v>
      </c>
      <c r="FN19">
        <v>16</v>
      </c>
      <c r="FO19">
        <v>0.27</v>
      </c>
      <c r="FP19">
        <v>0.16</v>
      </c>
      <c r="FQ19">
        <v>-0.445183714285714</v>
      </c>
      <c r="FR19">
        <v>-21.1579722077922</v>
      </c>
      <c r="FS19">
        <v>3.41841268773081</v>
      </c>
      <c r="FT19">
        <v>0</v>
      </c>
      <c r="FU19">
        <v>675.944117647059</v>
      </c>
      <c r="FV19">
        <v>-8.47517205744703</v>
      </c>
      <c r="FW19">
        <v>5.44032823277023</v>
      </c>
      <c r="FX19">
        <v>-1</v>
      </c>
      <c r="FY19">
        <v>0.0213887338095238</v>
      </c>
      <c r="FZ19">
        <v>0.0853923592207792</v>
      </c>
      <c r="GA19">
        <v>0.0146576577152986</v>
      </c>
      <c r="GB19">
        <v>1</v>
      </c>
      <c r="GC19">
        <v>1</v>
      </c>
      <c r="GD19">
        <v>2</v>
      </c>
      <c r="GE19" t="s">
        <v>433</v>
      </c>
      <c r="GF19">
        <v>3.12646</v>
      </c>
      <c r="GG19">
        <v>2.65924</v>
      </c>
      <c r="GH19">
        <v>0.089078</v>
      </c>
      <c r="GI19">
        <v>0.092072</v>
      </c>
      <c r="GJ19">
        <v>0.10453</v>
      </c>
      <c r="GK19">
        <v>0.105038</v>
      </c>
      <c r="GL19">
        <v>23432</v>
      </c>
      <c r="GM19">
        <v>22091.2</v>
      </c>
      <c r="GN19">
        <v>23007.7</v>
      </c>
      <c r="GO19">
        <v>23695.3</v>
      </c>
      <c r="GP19">
        <v>35116</v>
      </c>
      <c r="GQ19">
        <v>35099.4</v>
      </c>
      <c r="GR19">
        <v>41484.8</v>
      </c>
      <c r="GS19">
        <v>42253.9</v>
      </c>
      <c r="GT19">
        <v>1.89185</v>
      </c>
      <c r="GU19">
        <v>1.80515</v>
      </c>
      <c r="GV19">
        <v>0.119615</v>
      </c>
      <c r="GW19">
        <v>0</v>
      </c>
      <c r="GX19">
        <v>28.1389</v>
      </c>
      <c r="GY19">
        <v>999.9</v>
      </c>
      <c r="GZ19">
        <v>60.731</v>
      </c>
      <c r="HA19">
        <v>29.668</v>
      </c>
      <c r="HB19">
        <v>28.3183</v>
      </c>
      <c r="HC19">
        <v>53.6133</v>
      </c>
      <c r="HD19">
        <v>39.1867</v>
      </c>
      <c r="HE19">
        <v>1</v>
      </c>
      <c r="HF19">
        <v>0.110988</v>
      </c>
      <c r="HG19">
        <v>-0.157277</v>
      </c>
      <c r="HH19">
        <v>20.2362</v>
      </c>
      <c r="HI19">
        <v>5.23391</v>
      </c>
      <c r="HJ19">
        <v>11.992</v>
      </c>
      <c r="HK19">
        <v>4.95565</v>
      </c>
      <c r="HL19">
        <v>3.304</v>
      </c>
      <c r="HM19">
        <v>9999</v>
      </c>
      <c r="HN19">
        <v>999.9</v>
      </c>
      <c r="HO19">
        <v>9999</v>
      </c>
      <c r="HP19">
        <v>9999</v>
      </c>
      <c r="HQ19">
        <v>1.86848</v>
      </c>
      <c r="HR19">
        <v>1.86422</v>
      </c>
      <c r="HS19">
        <v>1.8718</v>
      </c>
      <c r="HT19">
        <v>1.86264</v>
      </c>
      <c r="HU19">
        <v>1.86206</v>
      </c>
      <c r="HV19">
        <v>1.86857</v>
      </c>
      <c r="HW19">
        <v>1.85867</v>
      </c>
      <c r="HX19">
        <v>1.86508</v>
      </c>
      <c r="HY19">
        <v>5</v>
      </c>
      <c r="HZ19">
        <v>0</v>
      </c>
      <c r="IA19">
        <v>0</v>
      </c>
      <c r="IB19">
        <v>0</v>
      </c>
      <c r="IC19" t="s">
        <v>426</v>
      </c>
      <c r="ID19" t="s">
        <v>427</v>
      </c>
      <c r="IE19" t="s">
        <v>428</v>
      </c>
      <c r="IF19" t="s">
        <v>428</v>
      </c>
      <c r="IG19" t="s">
        <v>428</v>
      </c>
      <c r="IH19" t="s">
        <v>428</v>
      </c>
      <c r="II19">
        <v>0</v>
      </c>
      <c r="IJ19">
        <v>100</v>
      </c>
      <c r="IK19">
        <v>100</v>
      </c>
      <c r="IL19">
        <v>5.915</v>
      </c>
      <c r="IM19">
        <v>0.4147</v>
      </c>
      <c r="IN19">
        <v>4.31971622866321</v>
      </c>
      <c r="IO19">
        <v>0.00442796603476172</v>
      </c>
      <c r="IP19">
        <v>-1.66160884727162e-06</v>
      </c>
      <c r="IQ19">
        <v>3.32470810967871e-10</v>
      </c>
      <c r="IR19">
        <v>0.0482981980719239</v>
      </c>
      <c r="IS19">
        <v>0.00830027014242151</v>
      </c>
      <c r="IT19">
        <v>2.88519397997672e-05</v>
      </c>
      <c r="IU19">
        <v>9.02036601750474e-06</v>
      </c>
      <c r="IV19">
        <v>-1</v>
      </c>
      <c r="IW19">
        <v>2043</v>
      </c>
      <c r="IX19">
        <v>1</v>
      </c>
      <c r="IY19">
        <v>28</v>
      </c>
      <c r="IZ19">
        <v>188905.2</v>
      </c>
      <c r="JA19">
        <v>188905.1</v>
      </c>
      <c r="JB19">
        <v>0.921631</v>
      </c>
      <c r="JC19">
        <v>2.38525</v>
      </c>
      <c r="JD19">
        <v>1.4978</v>
      </c>
      <c r="JE19">
        <v>2.33032</v>
      </c>
      <c r="JF19">
        <v>1.54419</v>
      </c>
      <c r="JG19">
        <v>2.28638</v>
      </c>
      <c r="JH19">
        <v>35.1978</v>
      </c>
      <c r="JI19">
        <v>24.2714</v>
      </c>
      <c r="JJ19">
        <v>18</v>
      </c>
      <c r="JK19">
        <v>546.777</v>
      </c>
      <c r="JL19">
        <v>433.723</v>
      </c>
      <c r="JM19">
        <v>30.88</v>
      </c>
      <c r="JN19">
        <v>29.0911</v>
      </c>
      <c r="JO19">
        <v>29.9999</v>
      </c>
      <c r="JP19">
        <v>29.0286</v>
      </c>
      <c r="JQ19">
        <v>29.0583</v>
      </c>
      <c r="JR19">
        <v>18.4713</v>
      </c>
      <c r="JS19">
        <v>26.8615</v>
      </c>
      <c r="JT19">
        <v>85.6197</v>
      </c>
      <c r="JU19">
        <v>30.857</v>
      </c>
      <c r="JV19">
        <v>420</v>
      </c>
      <c r="JW19">
        <v>25.3073</v>
      </c>
      <c r="JX19">
        <v>92.9736</v>
      </c>
      <c r="JY19">
        <v>98.4769</v>
      </c>
    </row>
    <row r="20" spans="1:285">
      <c r="A20">
        <v>4</v>
      </c>
      <c r="B20">
        <v>1758584021</v>
      </c>
      <c r="C20">
        <v>8</v>
      </c>
      <c r="D20" t="s">
        <v>434</v>
      </c>
      <c r="E20" t="s">
        <v>435</v>
      </c>
      <c r="F20">
        <v>5</v>
      </c>
      <c r="G20" t="s">
        <v>419</v>
      </c>
      <c r="H20" t="s">
        <v>420</v>
      </c>
      <c r="I20" t="s">
        <v>421</v>
      </c>
      <c r="J20">
        <v>1758584018.66667</v>
      </c>
      <c r="K20">
        <f>(L20)/1000</f>
        <v>0</v>
      </c>
      <c r="L20">
        <f>1000*DL20*AJ20*(DH20-DI20)/(100*DA20*(1000-AJ20*DH20))</f>
        <v>0</v>
      </c>
      <c r="M20">
        <f>DL20*AJ20*(DG20-DF20*(1000-AJ20*DI20)/(1000-AJ20*DH20))/(100*DA20)</f>
        <v>0</v>
      </c>
      <c r="N20">
        <f>DF20 - IF(AJ20&gt;1, M20*DA20*100.0/(AL20), 0)</f>
        <v>0</v>
      </c>
      <c r="O20">
        <f>((U20-K20/2)*N20-M20)/(U20+K20/2)</f>
        <v>0</v>
      </c>
      <c r="P20">
        <f>O20*(DM20+DN20)/1000.0</f>
        <v>0</v>
      </c>
      <c r="Q20">
        <f>(DF20 - IF(AJ20&gt;1, M20*DA20*100.0/(AL20), 0))*(DM20+DN20)/1000.0</f>
        <v>0</v>
      </c>
      <c r="R20">
        <f>2.0/((1/T20-1/S20)+SIGN(T20)*SQRT((1/T20-1/S20)*(1/T20-1/S20) + 4*DB20/((DB20+1)*(DB20+1))*(2*1/T20*1/S20-1/S20*1/S20)))</f>
        <v>0</v>
      </c>
      <c r="S20">
        <f>IF(LEFT(DC20,1)&lt;&gt;"0",IF(LEFT(DC20,1)="1",3.0,DD20),$D$5+$E$5*(DT20*DM20/($K$5*1000))+$F$5*(DT20*DM20/($K$5*1000))*MAX(MIN(DA20,$J$5),$I$5)*MAX(MIN(DA20,$J$5),$I$5)+$G$5*MAX(MIN(DA20,$J$5),$I$5)*(DT20*DM20/($K$5*1000))+$H$5*(DT20*DM20/($K$5*1000))*(DT20*DM20/($K$5*1000)))</f>
        <v>0</v>
      </c>
      <c r="T20">
        <f>K20*(1000-(1000*0.61365*exp(17.502*X20/(240.97+X20))/(DM20+DN20)+DH20)/2)/(1000*0.61365*exp(17.502*X20/(240.97+X20))/(DM20+DN20)-DH20)</f>
        <v>0</v>
      </c>
      <c r="U20">
        <f>1/((DB20+1)/(R20/1.6)+1/(S20/1.37)) + DB20/((DB20+1)/(R20/1.6) + DB20/(S20/1.37))</f>
        <v>0</v>
      </c>
      <c r="V20">
        <f>(CW20*CZ20)</f>
        <v>0</v>
      </c>
      <c r="W20">
        <f>(DO20+(V20+2*0.95*5.67E-8*(((DO20+$B$7)+273)^4-(DO20+273)^4)-44100*K20)/(1.84*29.3*S20+8*0.95*5.67E-8*(DO20+273)^3))</f>
        <v>0</v>
      </c>
      <c r="X20">
        <f>($C$7*DP20+$D$7*DQ20+$E$7*W20)</f>
        <v>0</v>
      </c>
      <c r="Y20">
        <f>0.61365*exp(17.502*X20/(240.97+X20))</f>
        <v>0</v>
      </c>
      <c r="Z20">
        <f>(AA20/AB20*100)</f>
        <v>0</v>
      </c>
      <c r="AA20">
        <f>DH20*(DM20+DN20)/1000</f>
        <v>0</v>
      </c>
      <c r="AB20">
        <f>0.61365*exp(17.502*DO20/(240.97+DO20))</f>
        <v>0</v>
      </c>
      <c r="AC20">
        <f>(Y20-DH20*(DM20+DN20)/1000)</f>
        <v>0</v>
      </c>
      <c r="AD20">
        <f>(-K20*44100)</f>
        <v>0</v>
      </c>
      <c r="AE20">
        <f>2*29.3*S20*0.92*(DO20-X20)</f>
        <v>0</v>
      </c>
      <c r="AF20">
        <f>2*0.95*5.67E-8*(((DO20+$B$7)+273)^4-(X20+273)^4)</f>
        <v>0</v>
      </c>
      <c r="AG20">
        <f>V20+AF20+AD20+AE20</f>
        <v>0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MAX(0,($B$13+$C$13*DT20)/(1+$D$13*DT20)*DM20/(DO20+273)*$E$13)</f>
        <v>0</v>
      </c>
      <c r="AM20" t="s">
        <v>422</v>
      </c>
      <c r="AN20" t="s">
        <v>422</v>
      </c>
      <c r="AO20">
        <v>0</v>
      </c>
      <c r="AP20">
        <v>0</v>
      </c>
      <c r="AQ20">
        <f>1-AO20/AP20</f>
        <v>0</v>
      </c>
      <c r="AR20">
        <v>0</v>
      </c>
      <c r="AS20" t="s">
        <v>422</v>
      </c>
      <c r="AT20" t="s">
        <v>422</v>
      </c>
      <c r="AU20">
        <v>0</v>
      </c>
      <c r="AV20">
        <v>0</v>
      </c>
      <c r="AW20">
        <f>1-AU20/AV20</f>
        <v>0</v>
      </c>
      <c r="AX20">
        <v>0.5</v>
      </c>
      <c r="AY20">
        <f>CX20</f>
        <v>0</v>
      </c>
      <c r="AZ20">
        <f>M20</f>
        <v>0</v>
      </c>
      <c r="BA20">
        <f>AW20*AX20*AY20</f>
        <v>0</v>
      </c>
      <c r="BB20">
        <f>(AZ20-AR20)/AY20</f>
        <v>0</v>
      </c>
      <c r="BC20">
        <f>(AP20-AV20)/AV20</f>
        <v>0</v>
      </c>
      <c r="BD20">
        <f>AO20/(AQ20+AO20/AV20)</f>
        <v>0</v>
      </c>
      <c r="BE20" t="s">
        <v>422</v>
      </c>
      <c r="BF20">
        <v>0</v>
      </c>
      <c r="BG20">
        <f>IF(BF20&lt;&gt;0, BF20, BD20)</f>
        <v>0</v>
      </c>
      <c r="BH20">
        <f>1-BG20/AV20</f>
        <v>0</v>
      </c>
      <c r="BI20">
        <f>(AV20-AU20)/(AV20-BG20)</f>
        <v>0</v>
      </c>
      <c r="BJ20">
        <f>(AP20-AV20)/(AP20-BG20)</f>
        <v>0</v>
      </c>
      <c r="BK20">
        <f>(AV20-AU20)/(AV20-AO20)</f>
        <v>0</v>
      </c>
      <c r="BL20">
        <f>(AP20-AV20)/(AP20-AO20)</f>
        <v>0</v>
      </c>
      <c r="BM20">
        <f>(BI20*BG20/AU20)</f>
        <v>0</v>
      </c>
      <c r="BN20">
        <f>(1-BM20)</f>
        <v>0</v>
      </c>
      <c r="CW20">
        <f>$B$11*DU20+$C$11*DV20+$F$11*EG20*(1-EJ20)</f>
        <v>0</v>
      </c>
      <c r="CX20">
        <f>CW20*CY20</f>
        <v>0</v>
      </c>
      <c r="CY20">
        <f>($B$11*$D$9+$C$11*$D$9+$F$11*((ET20+EL20)/MAX(ET20+EL20+EU20, 0.1)*$I$9+EU20/MAX(ET20+EL20+EU20, 0.1)*$J$9))/($B$11+$C$11+$F$11)</f>
        <v>0</v>
      </c>
      <c r="CZ20">
        <f>($B$11*$K$9+$C$11*$K$9+$F$11*((ET20+EL20)/MAX(ET20+EL20+EU20, 0.1)*$P$9+EU20/MAX(ET20+EL20+EU20, 0.1)*$Q$9))/($B$11+$C$11+$F$11)</f>
        <v>0</v>
      </c>
      <c r="DA20">
        <v>4.8</v>
      </c>
      <c r="DB20">
        <v>0.5</v>
      </c>
      <c r="DC20" t="s">
        <v>423</v>
      </c>
      <c r="DD20">
        <v>2</v>
      </c>
      <c r="DE20">
        <v>1758584018.66667</v>
      </c>
      <c r="DF20">
        <v>428.388666666667</v>
      </c>
      <c r="DG20">
        <v>435.708666666667</v>
      </c>
      <c r="DH20">
        <v>25.4107</v>
      </c>
      <c r="DI20">
        <v>25.3913</v>
      </c>
      <c r="DJ20">
        <v>422.469666666667</v>
      </c>
      <c r="DK20">
        <v>24.996</v>
      </c>
      <c r="DL20">
        <v>500.011666666667</v>
      </c>
      <c r="DM20">
        <v>89.6385333333333</v>
      </c>
      <c r="DN20">
        <v>0.0336463666666667</v>
      </c>
      <c r="DO20">
        <v>31.141</v>
      </c>
      <c r="DP20">
        <v>30.0859666666667</v>
      </c>
      <c r="DQ20">
        <v>999.9</v>
      </c>
      <c r="DR20">
        <v>0</v>
      </c>
      <c r="DS20">
        <v>0</v>
      </c>
      <c r="DT20">
        <v>9993.75</v>
      </c>
      <c r="DU20">
        <v>0</v>
      </c>
      <c r="DV20">
        <v>0.723344</v>
      </c>
      <c r="DW20">
        <v>-7.319878</v>
      </c>
      <c r="DX20">
        <v>439.558666666667</v>
      </c>
      <c r="DY20">
        <v>447.060333333333</v>
      </c>
      <c r="DZ20">
        <v>0.0193678666666667</v>
      </c>
      <c r="EA20">
        <v>435.708666666667</v>
      </c>
      <c r="EB20">
        <v>25.3913</v>
      </c>
      <c r="EC20">
        <v>2.27777666666667</v>
      </c>
      <c r="ED20">
        <v>2.27603666666667</v>
      </c>
      <c r="EE20">
        <v>19.5201</v>
      </c>
      <c r="EF20">
        <v>19.5078333333333</v>
      </c>
      <c r="EG20">
        <v>0.00500016</v>
      </c>
      <c r="EH20">
        <v>0</v>
      </c>
      <c r="EI20">
        <v>0</v>
      </c>
      <c r="EJ20">
        <v>0</v>
      </c>
      <c r="EK20">
        <v>676.9</v>
      </c>
      <c r="EL20">
        <v>0.00500016</v>
      </c>
      <c r="EM20">
        <v>-6.5</v>
      </c>
      <c r="EN20">
        <v>-1.03333333333333</v>
      </c>
      <c r="EO20">
        <v>41.5413333333333</v>
      </c>
      <c r="EP20">
        <v>45.0206666666667</v>
      </c>
      <c r="EQ20">
        <v>43.687</v>
      </c>
      <c r="ER20">
        <v>44.812</v>
      </c>
      <c r="ES20">
        <v>44.5413333333333</v>
      </c>
      <c r="ET20">
        <v>0</v>
      </c>
      <c r="EU20">
        <v>0</v>
      </c>
      <c r="EV20">
        <v>0</v>
      </c>
      <c r="EW20">
        <v>1758584022.6</v>
      </c>
      <c r="EX20">
        <v>0</v>
      </c>
      <c r="EY20">
        <v>676.565384615385</v>
      </c>
      <c r="EZ20">
        <v>6.65640984087376</v>
      </c>
      <c r="FA20">
        <v>-20.5572647863434</v>
      </c>
      <c r="FB20">
        <v>-5.07307692307692</v>
      </c>
      <c r="FC20">
        <v>15</v>
      </c>
      <c r="FD20">
        <v>0</v>
      </c>
      <c r="FE20" t="s">
        <v>424</v>
      </c>
      <c r="FF20">
        <v>1747249705.1</v>
      </c>
      <c r="FG20">
        <v>1747249711.1</v>
      </c>
      <c r="FH20">
        <v>0</v>
      </c>
      <c r="FI20">
        <v>0.871</v>
      </c>
      <c r="FJ20">
        <v>0.066</v>
      </c>
      <c r="FK20">
        <v>5.486</v>
      </c>
      <c r="FL20">
        <v>0.145</v>
      </c>
      <c r="FM20">
        <v>420</v>
      </c>
      <c r="FN20">
        <v>16</v>
      </c>
      <c r="FO20">
        <v>0.27</v>
      </c>
      <c r="FP20">
        <v>0.16</v>
      </c>
      <c r="FQ20">
        <v>-2.34547376190476</v>
      </c>
      <c r="FR20">
        <v>-34.8021289090909</v>
      </c>
      <c r="FS20">
        <v>5.23256079345931</v>
      </c>
      <c r="FT20">
        <v>0</v>
      </c>
      <c r="FU20">
        <v>676.294117647059</v>
      </c>
      <c r="FV20">
        <v>-8.21084809500649</v>
      </c>
      <c r="FW20">
        <v>5.57103545008998</v>
      </c>
      <c r="FX20">
        <v>-1</v>
      </c>
      <c r="FY20">
        <v>0.0236870876190476</v>
      </c>
      <c r="FZ20">
        <v>0.0205758911688312</v>
      </c>
      <c r="GA20">
        <v>0.012943418128841</v>
      </c>
      <c r="GB20">
        <v>1</v>
      </c>
      <c r="GC20">
        <v>1</v>
      </c>
      <c r="GD20">
        <v>2</v>
      </c>
      <c r="GE20" t="s">
        <v>433</v>
      </c>
      <c r="GF20">
        <v>3.12644</v>
      </c>
      <c r="GG20">
        <v>2.65939</v>
      </c>
      <c r="GH20">
        <v>0.0897584</v>
      </c>
      <c r="GI20">
        <v>0.0893293</v>
      </c>
      <c r="GJ20">
        <v>0.104536</v>
      </c>
      <c r="GK20">
        <v>0.105028</v>
      </c>
      <c r="GL20">
        <v>23414.4</v>
      </c>
      <c r="GM20">
        <v>22158</v>
      </c>
      <c r="GN20">
        <v>23007.6</v>
      </c>
      <c r="GO20">
        <v>23695.4</v>
      </c>
      <c r="GP20">
        <v>35115.9</v>
      </c>
      <c r="GQ20">
        <v>35100</v>
      </c>
      <c r="GR20">
        <v>41484.9</v>
      </c>
      <c r="GS20">
        <v>42254.3</v>
      </c>
      <c r="GT20">
        <v>1.89185</v>
      </c>
      <c r="GU20">
        <v>1.80543</v>
      </c>
      <c r="GV20">
        <v>0.118557</v>
      </c>
      <c r="GW20">
        <v>0</v>
      </c>
      <c r="GX20">
        <v>28.1389</v>
      </c>
      <c r="GY20">
        <v>999.9</v>
      </c>
      <c r="GZ20">
        <v>60.756</v>
      </c>
      <c r="HA20">
        <v>29.668</v>
      </c>
      <c r="HB20">
        <v>28.3294</v>
      </c>
      <c r="HC20">
        <v>54.2433</v>
      </c>
      <c r="HD20">
        <v>39.1907</v>
      </c>
      <c r="HE20">
        <v>1</v>
      </c>
      <c r="HF20">
        <v>0.110963</v>
      </c>
      <c r="HG20">
        <v>-0.229011</v>
      </c>
      <c r="HH20">
        <v>20.2361</v>
      </c>
      <c r="HI20">
        <v>5.23376</v>
      </c>
      <c r="HJ20">
        <v>11.992</v>
      </c>
      <c r="HK20">
        <v>4.9557</v>
      </c>
      <c r="HL20">
        <v>3.30398</v>
      </c>
      <c r="HM20">
        <v>9999</v>
      </c>
      <c r="HN20">
        <v>999.9</v>
      </c>
      <c r="HO20">
        <v>9999</v>
      </c>
      <c r="HP20">
        <v>9999</v>
      </c>
      <c r="HQ20">
        <v>1.86848</v>
      </c>
      <c r="HR20">
        <v>1.8642</v>
      </c>
      <c r="HS20">
        <v>1.8718</v>
      </c>
      <c r="HT20">
        <v>1.86264</v>
      </c>
      <c r="HU20">
        <v>1.86208</v>
      </c>
      <c r="HV20">
        <v>1.86857</v>
      </c>
      <c r="HW20">
        <v>1.85867</v>
      </c>
      <c r="HX20">
        <v>1.86508</v>
      </c>
      <c r="HY20">
        <v>5</v>
      </c>
      <c r="HZ20">
        <v>0</v>
      </c>
      <c r="IA20">
        <v>0</v>
      </c>
      <c r="IB20">
        <v>0</v>
      </c>
      <c r="IC20" t="s">
        <v>426</v>
      </c>
      <c r="ID20" t="s">
        <v>427</v>
      </c>
      <c r="IE20" t="s">
        <v>428</v>
      </c>
      <c r="IF20" t="s">
        <v>428</v>
      </c>
      <c r="IG20" t="s">
        <v>428</v>
      </c>
      <c r="IH20" t="s">
        <v>428</v>
      </c>
      <c r="II20">
        <v>0</v>
      </c>
      <c r="IJ20">
        <v>100</v>
      </c>
      <c r="IK20">
        <v>100</v>
      </c>
      <c r="IL20">
        <v>5.928</v>
      </c>
      <c r="IM20">
        <v>0.4147</v>
      </c>
      <c r="IN20">
        <v>4.31971622866321</v>
      </c>
      <c r="IO20">
        <v>0.00442796603476172</v>
      </c>
      <c r="IP20">
        <v>-1.66160884727162e-06</v>
      </c>
      <c r="IQ20">
        <v>3.32470810967871e-10</v>
      </c>
      <c r="IR20">
        <v>0.0482981980719239</v>
      </c>
      <c r="IS20">
        <v>0.00830027014242151</v>
      </c>
      <c r="IT20">
        <v>2.88519397997672e-05</v>
      </c>
      <c r="IU20">
        <v>9.02036601750474e-06</v>
      </c>
      <c r="IV20">
        <v>-1</v>
      </c>
      <c r="IW20">
        <v>2043</v>
      </c>
      <c r="IX20">
        <v>1</v>
      </c>
      <c r="IY20">
        <v>28</v>
      </c>
      <c r="IZ20">
        <v>188905.3</v>
      </c>
      <c r="JA20">
        <v>188905.2</v>
      </c>
      <c r="JB20">
        <v>0.927734</v>
      </c>
      <c r="JC20">
        <v>2.38892</v>
      </c>
      <c r="JD20">
        <v>1.4978</v>
      </c>
      <c r="JE20">
        <v>2.33032</v>
      </c>
      <c r="JF20">
        <v>1.54419</v>
      </c>
      <c r="JG20">
        <v>2.26196</v>
      </c>
      <c r="JH20">
        <v>35.1978</v>
      </c>
      <c r="JI20">
        <v>24.2714</v>
      </c>
      <c r="JJ20">
        <v>18</v>
      </c>
      <c r="JK20">
        <v>546.761</v>
      </c>
      <c r="JL20">
        <v>433.874</v>
      </c>
      <c r="JM20">
        <v>30.8117</v>
      </c>
      <c r="JN20">
        <v>29.0911</v>
      </c>
      <c r="JO20">
        <v>29.9999</v>
      </c>
      <c r="JP20">
        <v>29.0268</v>
      </c>
      <c r="JQ20">
        <v>29.0565</v>
      </c>
      <c r="JR20">
        <v>18.68</v>
      </c>
      <c r="JS20">
        <v>26.8615</v>
      </c>
      <c r="JT20">
        <v>86.0159</v>
      </c>
      <c r="JU20">
        <v>30.7563</v>
      </c>
      <c r="JV20">
        <v>420</v>
      </c>
      <c r="JW20">
        <v>25.3105</v>
      </c>
      <c r="JX20">
        <v>92.9736</v>
      </c>
      <c r="JY20">
        <v>98.4777</v>
      </c>
    </row>
    <row r="21" spans="1:285">
      <c r="A21">
        <v>5</v>
      </c>
      <c r="B21">
        <v>1758584024</v>
      </c>
      <c r="C21">
        <v>11</v>
      </c>
      <c r="D21" t="s">
        <v>436</v>
      </c>
      <c r="E21" t="s">
        <v>437</v>
      </c>
      <c r="F21">
        <v>5</v>
      </c>
      <c r="G21" t="s">
        <v>419</v>
      </c>
      <c r="H21" t="s">
        <v>420</v>
      </c>
      <c r="I21" t="s">
        <v>421</v>
      </c>
      <c r="J21">
        <v>1758584021</v>
      </c>
      <c r="K21">
        <f>(L21)/1000</f>
        <v>0</v>
      </c>
      <c r="L21">
        <f>1000*DL21*AJ21*(DH21-DI21)/(100*DA21*(1000-AJ21*DH21))</f>
        <v>0</v>
      </c>
      <c r="M21">
        <f>DL21*AJ21*(DG21-DF21*(1000-AJ21*DI21)/(1000-AJ21*DH21))/(100*DA21)</f>
        <v>0</v>
      </c>
      <c r="N21">
        <f>DF21 - IF(AJ21&gt;1, M21*DA21*100.0/(AL21), 0)</f>
        <v>0</v>
      </c>
      <c r="O21">
        <f>((U21-K21/2)*N21-M21)/(U21+K21/2)</f>
        <v>0</v>
      </c>
      <c r="P21">
        <f>O21*(DM21+DN21)/1000.0</f>
        <v>0</v>
      </c>
      <c r="Q21">
        <f>(DF21 - IF(AJ21&gt;1, M21*DA21*100.0/(AL21), 0))*(DM21+DN21)/1000.0</f>
        <v>0</v>
      </c>
      <c r="R21">
        <f>2.0/((1/T21-1/S21)+SIGN(T21)*SQRT((1/T21-1/S21)*(1/T21-1/S21) + 4*DB21/((DB21+1)*(DB21+1))*(2*1/T21*1/S21-1/S21*1/S21)))</f>
        <v>0</v>
      </c>
      <c r="S21">
        <f>IF(LEFT(DC21,1)&lt;&gt;"0",IF(LEFT(DC21,1)="1",3.0,DD21),$D$5+$E$5*(DT21*DM21/($K$5*1000))+$F$5*(DT21*DM21/($K$5*1000))*MAX(MIN(DA21,$J$5),$I$5)*MAX(MIN(DA21,$J$5),$I$5)+$G$5*MAX(MIN(DA21,$J$5),$I$5)*(DT21*DM21/($K$5*1000))+$H$5*(DT21*DM21/($K$5*1000))*(DT21*DM21/($K$5*1000)))</f>
        <v>0</v>
      </c>
      <c r="T21">
        <f>K21*(1000-(1000*0.61365*exp(17.502*X21/(240.97+X21))/(DM21+DN21)+DH21)/2)/(1000*0.61365*exp(17.502*X21/(240.97+X21))/(DM21+DN21)-DH21)</f>
        <v>0</v>
      </c>
      <c r="U21">
        <f>1/((DB21+1)/(R21/1.6)+1/(S21/1.37)) + DB21/((DB21+1)/(R21/1.6) + DB21/(S21/1.37))</f>
        <v>0</v>
      </c>
      <c r="V21">
        <f>(CW21*CZ21)</f>
        <v>0</v>
      </c>
      <c r="W21">
        <f>(DO21+(V21+2*0.95*5.67E-8*(((DO21+$B$7)+273)^4-(DO21+273)^4)-44100*K21)/(1.84*29.3*S21+8*0.95*5.67E-8*(DO21+273)^3))</f>
        <v>0</v>
      </c>
      <c r="X21">
        <f>($C$7*DP21+$D$7*DQ21+$E$7*W21)</f>
        <v>0</v>
      </c>
      <c r="Y21">
        <f>0.61365*exp(17.502*X21/(240.97+X21))</f>
        <v>0</v>
      </c>
      <c r="Z21">
        <f>(AA21/AB21*100)</f>
        <v>0</v>
      </c>
      <c r="AA21">
        <f>DH21*(DM21+DN21)/1000</f>
        <v>0</v>
      </c>
      <c r="AB21">
        <f>0.61365*exp(17.502*DO21/(240.97+DO21))</f>
        <v>0</v>
      </c>
      <c r="AC21">
        <f>(Y21-DH21*(DM21+DN21)/1000)</f>
        <v>0</v>
      </c>
      <c r="AD21">
        <f>(-K21*44100)</f>
        <v>0</v>
      </c>
      <c r="AE21">
        <f>2*29.3*S21*0.92*(DO21-X21)</f>
        <v>0</v>
      </c>
      <c r="AF21">
        <f>2*0.95*5.67E-8*(((DO21+$B$7)+273)^4-(X21+273)^4)</f>
        <v>0</v>
      </c>
      <c r="AG21">
        <f>V21+AF21+AD21+AE21</f>
        <v>0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MAX(0,($B$13+$C$13*DT21)/(1+$D$13*DT21)*DM21/(DO21+273)*$E$13)</f>
        <v>0</v>
      </c>
      <c r="AM21" t="s">
        <v>422</v>
      </c>
      <c r="AN21" t="s">
        <v>422</v>
      </c>
      <c r="AO21">
        <v>0</v>
      </c>
      <c r="AP21">
        <v>0</v>
      </c>
      <c r="AQ21">
        <f>1-AO21/AP21</f>
        <v>0</v>
      </c>
      <c r="AR21">
        <v>0</v>
      </c>
      <c r="AS21" t="s">
        <v>422</v>
      </c>
      <c r="AT21" t="s">
        <v>422</v>
      </c>
      <c r="AU21">
        <v>0</v>
      </c>
      <c r="AV21">
        <v>0</v>
      </c>
      <c r="AW21">
        <f>1-AU21/AV21</f>
        <v>0</v>
      </c>
      <c r="AX21">
        <v>0.5</v>
      </c>
      <c r="AY21">
        <f>CX21</f>
        <v>0</v>
      </c>
      <c r="AZ21">
        <f>M21</f>
        <v>0</v>
      </c>
      <c r="BA21">
        <f>AW21*AX21*AY21</f>
        <v>0</v>
      </c>
      <c r="BB21">
        <f>(AZ21-AR21)/AY21</f>
        <v>0</v>
      </c>
      <c r="BC21">
        <f>(AP21-AV21)/AV21</f>
        <v>0</v>
      </c>
      <c r="BD21">
        <f>AO21/(AQ21+AO21/AV21)</f>
        <v>0</v>
      </c>
      <c r="BE21" t="s">
        <v>422</v>
      </c>
      <c r="BF21">
        <v>0</v>
      </c>
      <c r="BG21">
        <f>IF(BF21&lt;&gt;0, BF21, BD21)</f>
        <v>0</v>
      </c>
      <c r="BH21">
        <f>1-BG21/AV21</f>
        <v>0</v>
      </c>
      <c r="BI21">
        <f>(AV21-AU21)/(AV21-BG21)</f>
        <v>0</v>
      </c>
      <c r="BJ21">
        <f>(AP21-AV21)/(AP21-BG21)</f>
        <v>0</v>
      </c>
      <c r="BK21">
        <f>(AV21-AU21)/(AV21-AO21)</f>
        <v>0</v>
      </c>
      <c r="BL21">
        <f>(AP21-AV21)/(AP21-AO21)</f>
        <v>0</v>
      </c>
      <c r="BM21">
        <f>(BI21*BG21/AU21)</f>
        <v>0</v>
      </c>
      <c r="BN21">
        <f>(1-BM21)</f>
        <v>0</v>
      </c>
      <c r="CW21">
        <f>$B$11*DU21+$C$11*DV21+$F$11*EG21*(1-EJ21)</f>
        <v>0</v>
      </c>
      <c r="CX21">
        <f>CW21*CY21</f>
        <v>0</v>
      </c>
      <c r="CY21">
        <f>($B$11*$D$9+$C$11*$D$9+$F$11*((ET21+EL21)/MAX(ET21+EL21+EU21, 0.1)*$I$9+EU21/MAX(ET21+EL21+EU21, 0.1)*$J$9))/($B$11+$C$11+$F$11)</f>
        <v>0</v>
      </c>
      <c r="CZ21">
        <f>($B$11*$K$9+$C$11*$K$9+$F$11*((ET21+EL21)/MAX(ET21+EL21+EU21, 0.1)*$P$9+EU21/MAX(ET21+EL21+EU21, 0.1)*$Q$9))/($B$11+$C$11+$F$11)</f>
        <v>0</v>
      </c>
      <c r="DA21">
        <v>4.8</v>
      </c>
      <c r="DB21">
        <v>0.5</v>
      </c>
      <c r="DC21" t="s">
        <v>423</v>
      </c>
      <c r="DD21">
        <v>2</v>
      </c>
      <c r="DE21">
        <v>1758584021</v>
      </c>
      <c r="DF21">
        <v>429.9485</v>
      </c>
      <c r="DG21">
        <v>424.07525</v>
      </c>
      <c r="DH21">
        <v>25.411175</v>
      </c>
      <c r="DI21">
        <v>25.3905</v>
      </c>
      <c r="DJ21">
        <v>424.02425</v>
      </c>
      <c r="DK21">
        <v>24.9965</v>
      </c>
      <c r="DL21">
        <v>500.0225</v>
      </c>
      <c r="DM21">
        <v>89.63905</v>
      </c>
      <c r="DN21">
        <v>0.0334655</v>
      </c>
      <c r="DO21">
        <v>31.13465</v>
      </c>
      <c r="DP21">
        <v>30.0721</v>
      </c>
      <c r="DQ21">
        <v>999.9</v>
      </c>
      <c r="DR21">
        <v>0</v>
      </c>
      <c r="DS21">
        <v>0</v>
      </c>
      <c r="DT21">
        <v>10014.7125</v>
      </c>
      <c r="DU21">
        <v>0</v>
      </c>
      <c r="DV21">
        <v>0.723344</v>
      </c>
      <c r="DW21">
        <v>5.8733165</v>
      </c>
      <c r="DX21">
        <v>441.159</v>
      </c>
      <c r="DY21">
        <v>435.12325</v>
      </c>
      <c r="DZ21">
        <v>0.0206666</v>
      </c>
      <c r="EA21">
        <v>424.07525</v>
      </c>
      <c r="EB21">
        <v>25.3905</v>
      </c>
      <c r="EC21">
        <v>2.277835</v>
      </c>
      <c r="ED21">
        <v>2.27598</v>
      </c>
      <c r="EE21">
        <v>19.5205</v>
      </c>
      <c r="EF21">
        <v>19.507425</v>
      </c>
      <c r="EG21">
        <v>0.00500016</v>
      </c>
      <c r="EH21">
        <v>0</v>
      </c>
      <c r="EI21">
        <v>0</v>
      </c>
      <c r="EJ21">
        <v>0</v>
      </c>
      <c r="EK21">
        <v>679.5</v>
      </c>
      <c r="EL21">
        <v>0.00500016</v>
      </c>
      <c r="EM21">
        <v>-7.45</v>
      </c>
      <c r="EN21">
        <v>-1.175</v>
      </c>
      <c r="EO21">
        <v>41.5155</v>
      </c>
      <c r="EP21">
        <v>45</v>
      </c>
      <c r="EQ21">
        <v>43.687</v>
      </c>
      <c r="ER21">
        <v>44.812</v>
      </c>
      <c r="ES21">
        <v>44.5155</v>
      </c>
      <c r="ET21">
        <v>0</v>
      </c>
      <c r="EU21">
        <v>0</v>
      </c>
      <c r="EV21">
        <v>0</v>
      </c>
      <c r="EW21">
        <v>1758584025.6</v>
      </c>
      <c r="EX21">
        <v>0</v>
      </c>
      <c r="EY21">
        <v>676.036</v>
      </c>
      <c r="EZ21">
        <v>48.753846117639</v>
      </c>
      <c r="FA21">
        <v>-25.9846155728579</v>
      </c>
      <c r="FB21">
        <v>-5.248</v>
      </c>
      <c r="FC21">
        <v>15</v>
      </c>
      <c r="FD21">
        <v>0</v>
      </c>
      <c r="FE21" t="s">
        <v>424</v>
      </c>
      <c r="FF21">
        <v>1747249705.1</v>
      </c>
      <c r="FG21">
        <v>1747249711.1</v>
      </c>
      <c r="FH21">
        <v>0</v>
      </c>
      <c r="FI21">
        <v>0.871</v>
      </c>
      <c r="FJ21">
        <v>0.066</v>
      </c>
      <c r="FK21">
        <v>5.486</v>
      </c>
      <c r="FL21">
        <v>0.145</v>
      </c>
      <c r="FM21">
        <v>420</v>
      </c>
      <c r="FN21">
        <v>16</v>
      </c>
      <c r="FO21">
        <v>0.27</v>
      </c>
      <c r="FP21">
        <v>0.16</v>
      </c>
      <c r="FQ21">
        <v>-2.11908445</v>
      </c>
      <c r="FR21">
        <v>-25.2199758947368</v>
      </c>
      <c r="FS21">
        <v>5.77712100886389</v>
      </c>
      <c r="FT21">
        <v>0</v>
      </c>
      <c r="FU21">
        <v>676.55</v>
      </c>
      <c r="FV21">
        <v>2.10389590302512</v>
      </c>
      <c r="FW21">
        <v>6.00975921999817</v>
      </c>
      <c r="FX21">
        <v>-1</v>
      </c>
      <c r="FY21">
        <v>0.024558922</v>
      </c>
      <c r="FZ21">
        <v>0.00398830466165415</v>
      </c>
      <c r="GA21">
        <v>0.012898574356063</v>
      </c>
      <c r="GB21">
        <v>1</v>
      </c>
      <c r="GC21">
        <v>1</v>
      </c>
      <c r="GD21">
        <v>2</v>
      </c>
      <c r="GE21" t="s">
        <v>433</v>
      </c>
      <c r="GF21">
        <v>3.12657</v>
      </c>
      <c r="GG21">
        <v>2.65901</v>
      </c>
      <c r="GH21">
        <v>0.0889972</v>
      </c>
      <c r="GI21">
        <v>0.0872524</v>
      </c>
      <c r="GJ21">
        <v>0.104534</v>
      </c>
      <c r="GK21">
        <v>0.105032</v>
      </c>
      <c r="GL21">
        <v>23434.2</v>
      </c>
      <c r="GM21">
        <v>22208.8</v>
      </c>
      <c r="GN21">
        <v>23007.8</v>
      </c>
      <c r="GO21">
        <v>23695.7</v>
      </c>
      <c r="GP21">
        <v>35116.1</v>
      </c>
      <c r="GQ21">
        <v>35100.2</v>
      </c>
      <c r="GR21">
        <v>41485.1</v>
      </c>
      <c r="GS21">
        <v>42254.9</v>
      </c>
      <c r="GT21">
        <v>1.89188</v>
      </c>
      <c r="GU21">
        <v>1.80518</v>
      </c>
      <c r="GV21">
        <v>0.118058</v>
      </c>
      <c r="GW21">
        <v>0</v>
      </c>
      <c r="GX21">
        <v>28.1389</v>
      </c>
      <c r="GY21">
        <v>999.9</v>
      </c>
      <c r="GZ21">
        <v>60.78</v>
      </c>
      <c r="HA21">
        <v>29.658</v>
      </c>
      <c r="HB21">
        <v>28.3254</v>
      </c>
      <c r="HC21">
        <v>54.1533</v>
      </c>
      <c r="HD21">
        <v>39.1867</v>
      </c>
      <c r="HE21">
        <v>1</v>
      </c>
      <c r="HF21">
        <v>0.110874</v>
      </c>
      <c r="HG21">
        <v>-0.270809</v>
      </c>
      <c r="HH21">
        <v>20.2362</v>
      </c>
      <c r="HI21">
        <v>5.23361</v>
      </c>
      <c r="HJ21">
        <v>11.992</v>
      </c>
      <c r="HK21">
        <v>4.9558</v>
      </c>
      <c r="HL21">
        <v>3.304</v>
      </c>
      <c r="HM21">
        <v>9999</v>
      </c>
      <c r="HN21">
        <v>999.9</v>
      </c>
      <c r="HO21">
        <v>9999</v>
      </c>
      <c r="HP21">
        <v>9999</v>
      </c>
      <c r="HQ21">
        <v>1.86848</v>
      </c>
      <c r="HR21">
        <v>1.8642</v>
      </c>
      <c r="HS21">
        <v>1.8718</v>
      </c>
      <c r="HT21">
        <v>1.86264</v>
      </c>
      <c r="HU21">
        <v>1.86208</v>
      </c>
      <c r="HV21">
        <v>1.86854</v>
      </c>
      <c r="HW21">
        <v>1.85867</v>
      </c>
      <c r="HX21">
        <v>1.86508</v>
      </c>
      <c r="HY21">
        <v>5</v>
      </c>
      <c r="HZ21">
        <v>0</v>
      </c>
      <c r="IA21">
        <v>0</v>
      </c>
      <c r="IB21">
        <v>0</v>
      </c>
      <c r="IC21" t="s">
        <v>426</v>
      </c>
      <c r="ID21" t="s">
        <v>427</v>
      </c>
      <c r="IE21" t="s">
        <v>428</v>
      </c>
      <c r="IF21" t="s">
        <v>428</v>
      </c>
      <c r="IG21" t="s">
        <v>428</v>
      </c>
      <c r="IH21" t="s">
        <v>428</v>
      </c>
      <c r="II21">
        <v>0</v>
      </c>
      <c r="IJ21">
        <v>100</v>
      </c>
      <c r="IK21">
        <v>100</v>
      </c>
      <c r="IL21">
        <v>5.913</v>
      </c>
      <c r="IM21">
        <v>0.4147</v>
      </c>
      <c r="IN21">
        <v>4.31971622866321</v>
      </c>
      <c r="IO21">
        <v>0.00442796603476172</v>
      </c>
      <c r="IP21">
        <v>-1.66160884727162e-06</v>
      </c>
      <c r="IQ21">
        <v>3.32470810967871e-10</v>
      </c>
      <c r="IR21">
        <v>0.0482981980719239</v>
      </c>
      <c r="IS21">
        <v>0.00830027014242151</v>
      </c>
      <c r="IT21">
        <v>2.88519397997672e-05</v>
      </c>
      <c r="IU21">
        <v>9.02036601750474e-06</v>
      </c>
      <c r="IV21">
        <v>-1</v>
      </c>
      <c r="IW21">
        <v>2043</v>
      </c>
      <c r="IX21">
        <v>1</v>
      </c>
      <c r="IY21">
        <v>28</v>
      </c>
      <c r="IZ21">
        <v>188905.3</v>
      </c>
      <c r="JA21">
        <v>188905.2</v>
      </c>
      <c r="JB21">
        <v>0.941162</v>
      </c>
      <c r="JC21">
        <v>2.39136</v>
      </c>
      <c r="JD21">
        <v>1.4978</v>
      </c>
      <c r="JE21">
        <v>2.33032</v>
      </c>
      <c r="JF21">
        <v>1.54419</v>
      </c>
      <c r="JG21">
        <v>2.27661</v>
      </c>
      <c r="JH21">
        <v>35.1978</v>
      </c>
      <c r="JI21">
        <v>24.2801</v>
      </c>
      <c r="JJ21">
        <v>18</v>
      </c>
      <c r="JK21">
        <v>546.762</v>
      </c>
      <c r="JL21">
        <v>433.707</v>
      </c>
      <c r="JM21">
        <v>30.7474</v>
      </c>
      <c r="JN21">
        <v>29.0911</v>
      </c>
      <c r="JO21">
        <v>29.9999</v>
      </c>
      <c r="JP21">
        <v>29.0249</v>
      </c>
      <c r="JQ21">
        <v>29.054</v>
      </c>
      <c r="JR21">
        <v>18.9302</v>
      </c>
      <c r="JS21">
        <v>26.8615</v>
      </c>
      <c r="JT21">
        <v>86.0159</v>
      </c>
      <c r="JU21">
        <v>30.688</v>
      </c>
      <c r="JV21">
        <v>420</v>
      </c>
      <c r="JW21">
        <v>25.3108</v>
      </c>
      <c r="JX21">
        <v>92.9742</v>
      </c>
      <c r="JY21">
        <v>98.479</v>
      </c>
    </row>
    <row r="22" spans="1:285">
      <c r="A22">
        <v>6</v>
      </c>
      <c r="B22">
        <v>1758584026</v>
      </c>
      <c r="C22">
        <v>13</v>
      </c>
      <c r="D22" t="s">
        <v>438</v>
      </c>
      <c r="E22" t="s">
        <v>439</v>
      </c>
      <c r="F22">
        <v>5</v>
      </c>
      <c r="G22" t="s">
        <v>419</v>
      </c>
      <c r="H22" t="s">
        <v>420</v>
      </c>
      <c r="I22" t="s">
        <v>421</v>
      </c>
      <c r="J22">
        <v>1758584023.33333</v>
      </c>
      <c r="K22">
        <f>(L22)/1000</f>
        <v>0</v>
      </c>
      <c r="L22">
        <f>1000*DL22*AJ22*(DH22-DI22)/(100*DA22*(1000-AJ22*DH22))</f>
        <v>0</v>
      </c>
      <c r="M22">
        <f>DL22*AJ22*(DG22-DF22*(1000-AJ22*DI22)/(1000-AJ22*DH22))/(100*DA22)</f>
        <v>0</v>
      </c>
      <c r="N22">
        <f>DF22 - IF(AJ22&gt;1, M22*DA22*100.0/(AL22), 0)</f>
        <v>0</v>
      </c>
      <c r="O22">
        <f>((U22-K22/2)*N22-M22)/(U22+K22/2)</f>
        <v>0</v>
      </c>
      <c r="P22">
        <f>O22*(DM22+DN22)/1000.0</f>
        <v>0</v>
      </c>
      <c r="Q22">
        <f>(DF22 - IF(AJ22&gt;1, M22*DA22*100.0/(AL22), 0))*(DM22+DN22)/1000.0</f>
        <v>0</v>
      </c>
      <c r="R22">
        <f>2.0/((1/T22-1/S22)+SIGN(T22)*SQRT((1/T22-1/S22)*(1/T22-1/S22) + 4*DB22/((DB22+1)*(DB22+1))*(2*1/T22*1/S22-1/S22*1/S22)))</f>
        <v>0</v>
      </c>
      <c r="S22">
        <f>IF(LEFT(DC22,1)&lt;&gt;"0",IF(LEFT(DC22,1)="1",3.0,DD22),$D$5+$E$5*(DT22*DM22/($K$5*1000))+$F$5*(DT22*DM22/($K$5*1000))*MAX(MIN(DA22,$J$5),$I$5)*MAX(MIN(DA22,$J$5),$I$5)+$G$5*MAX(MIN(DA22,$J$5),$I$5)*(DT22*DM22/($K$5*1000))+$H$5*(DT22*DM22/($K$5*1000))*(DT22*DM22/($K$5*1000)))</f>
        <v>0</v>
      </c>
      <c r="T22">
        <f>K22*(1000-(1000*0.61365*exp(17.502*X22/(240.97+X22))/(DM22+DN22)+DH22)/2)/(1000*0.61365*exp(17.502*X22/(240.97+X22))/(DM22+DN22)-DH22)</f>
        <v>0</v>
      </c>
      <c r="U22">
        <f>1/((DB22+1)/(R22/1.6)+1/(S22/1.37)) + DB22/((DB22+1)/(R22/1.6) + DB22/(S22/1.37))</f>
        <v>0</v>
      </c>
      <c r="V22">
        <f>(CW22*CZ22)</f>
        <v>0</v>
      </c>
      <c r="W22">
        <f>(DO22+(V22+2*0.95*5.67E-8*(((DO22+$B$7)+273)^4-(DO22+273)^4)-44100*K22)/(1.84*29.3*S22+8*0.95*5.67E-8*(DO22+273)^3))</f>
        <v>0</v>
      </c>
      <c r="X22">
        <f>($C$7*DP22+$D$7*DQ22+$E$7*W22)</f>
        <v>0</v>
      </c>
      <c r="Y22">
        <f>0.61365*exp(17.502*X22/(240.97+X22))</f>
        <v>0</v>
      </c>
      <c r="Z22">
        <f>(AA22/AB22*100)</f>
        <v>0</v>
      </c>
      <c r="AA22">
        <f>DH22*(DM22+DN22)/1000</f>
        <v>0</v>
      </c>
      <c r="AB22">
        <f>0.61365*exp(17.502*DO22/(240.97+DO22))</f>
        <v>0</v>
      </c>
      <c r="AC22">
        <f>(Y22-DH22*(DM22+DN22)/1000)</f>
        <v>0</v>
      </c>
      <c r="AD22">
        <f>(-K22*44100)</f>
        <v>0</v>
      </c>
      <c r="AE22">
        <f>2*29.3*S22*0.92*(DO22-X22)</f>
        <v>0</v>
      </c>
      <c r="AF22">
        <f>2*0.95*5.67E-8*(((DO22+$B$7)+273)^4-(X22+273)^4)</f>
        <v>0</v>
      </c>
      <c r="AG22">
        <f>V22+AF22+AD22+AE22</f>
        <v>0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MAX(0,($B$13+$C$13*DT22)/(1+$D$13*DT22)*DM22/(DO22+273)*$E$13)</f>
        <v>0</v>
      </c>
      <c r="AM22" t="s">
        <v>422</v>
      </c>
      <c r="AN22" t="s">
        <v>422</v>
      </c>
      <c r="AO22">
        <v>0</v>
      </c>
      <c r="AP22">
        <v>0</v>
      </c>
      <c r="AQ22">
        <f>1-AO22/AP22</f>
        <v>0</v>
      </c>
      <c r="AR22">
        <v>0</v>
      </c>
      <c r="AS22" t="s">
        <v>422</v>
      </c>
      <c r="AT22" t="s">
        <v>422</v>
      </c>
      <c r="AU22">
        <v>0</v>
      </c>
      <c r="AV22">
        <v>0</v>
      </c>
      <c r="AW22">
        <f>1-AU22/AV22</f>
        <v>0</v>
      </c>
      <c r="AX22">
        <v>0.5</v>
      </c>
      <c r="AY22">
        <f>CX22</f>
        <v>0</v>
      </c>
      <c r="AZ22">
        <f>M22</f>
        <v>0</v>
      </c>
      <c r="BA22">
        <f>AW22*AX22*AY22</f>
        <v>0</v>
      </c>
      <c r="BB22">
        <f>(AZ22-AR22)/AY22</f>
        <v>0</v>
      </c>
      <c r="BC22">
        <f>(AP22-AV22)/AV22</f>
        <v>0</v>
      </c>
      <c r="BD22">
        <f>AO22/(AQ22+AO22/AV22)</f>
        <v>0</v>
      </c>
      <c r="BE22" t="s">
        <v>422</v>
      </c>
      <c r="BF22">
        <v>0</v>
      </c>
      <c r="BG22">
        <f>IF(BF22&lt;&gt;0, BF22, BD22)</f>
        <v>0</v>
      </c>
      <c r="BH22">
        <f>1-BG22/AV22</f>
        <v>0</v>
      </c>
      <c r="BI22">
        <f>(AV22-AU22)/(AV22-BG22)</f>
        <v>0</v>
      </c>
      <c r="BJ22">
        <f>(AP22-AV22)/(AP22-BG22)</f>
        <v>0</v>
      </c>
      <c r="BK22">
        <f>(AV22-AU22)/(AV22-AO22)</f>
        <v>0</v>
      </c>
      <c r="BL22">
        <f>(AP22-AV22)/(AP22-AO22)</f>
        <v>0</v>
      </c>
      <c r="BM22">
        <f>(BI22*BG22/AU22)</f>
        <v>0</v>
      </c>
      <c r="BN22">
        <f>(1-BM22)</f>
        <v>0</v>
      </c>
      <c r="CW22">
        <f>$B$11*DU22+$C$11*DV22+$F$11*EG22*(1-EJ22)</f>
        <v>0</v>
      </c>
      <c r="CX22">
        <f>CW22*CY22</f>
        <v>0</v>
      </c>
      <c r="CY22">
        <f>($B$11*$D$9+$C$11*$D$9+$F$11*((ET22+EL22)/MAX(ET22+EL22+EU22, 0.1)*$I$9+EU22/MAX(ET22+EL22+EU22, 0.1)*$J$9))/($B$11+$C$11+$F$11)</f>
        <v>0</v>
      </c>
      <c r="CZ22">
        <f>($B$11*$K$9+$C$11*$K$9+$F$11*((ET22+EL22)/MAX(ET22+EL22+EU22, 0.1)*$P$9+EU22/MAX(ET22+EL22+EU22, 0.1)*$Q$9))/($B$11+$C$11+$F$11)</f>
        <v>0</v>
      </c>
      <c r="DA22">
        <v>4.8</v>
      </c>
      <c r="DB22">
        <v>0.5</v>
      </c>
      <c r="DC22" t="s">
        <v>423</v>
      </c>
      <c r="DD22">
        <v>2</v>
      </c>
      <c r="DE22">
        <v>1758584023.33333</v>
      </c>
      <c r="DF22">
        <v>427.965333333333</v>
      </c>
      <c r="DG22">
        <v>412.949333333333</v>
      </c>
      <c r="DH22">
        <v>25.4107666666667</v>
      </c>
      <c r="DI22">
        <v>25.3916666666667</v>
      </c>
      <c r="DJ22">
        <v>422.047333333333</v>
      </c>
      <c r="DK22">
        <v>24.9961333333333</v>
      </c>
      <c r="DL22">
        <v>500.036</v>
      </c>
      <c r="DM22">
        <v>89.6383</v>
      </c>
      <c r="DN22">
        <v>0.0332426666666667</v>
      </c>
      <c r="DO22">
        <v>31.1293</v>
      </c>
      <c r="DP22">
        <v>30.0658666666667</v>
      </c>
      <c r="DQ22">
        <v>999.9</v>
      </c>
      <c r="DR22">
        <v>0</v>
      </c>
      <c r="DS22">
        <v>0</v>
      </c>
      <c r="DT22">
        <v>10029.6</v>
      </c>
      <c r="DU22">
        <v>0</v>
      </c>
      <c r="DV22">
        <v>0.723344</v>
      </c>
      <c r="DW22">
        <v>15.0158333333333</v>
      </c>
      <c r="DX22">
        <v>439.123333333333</v>
      </c>
      <c r="DY22">
        <v>423.708</v>
      </c>
      <c r="DZ22">
        <v>0.0191218</v>
      </c>
      <c r="EA22">
        <v>412.949333333333</v>
      </c>
      <c r="EB22">
        <v>25.3916666666667</v>
      </c>
      <c r="EC22">
        <v>2.27778</v>
      </c>
      <c r="ED22">
        <v>2.27606666666667</v>
      </c>
      <c r="EE22">
        <v>19.5201</v>
      </c>
      <c r="EF22">
        <v>19.5080333333333</v>
      </c>
      <c r="EG22">
        <v>0.00500016</v>
      </c>
      <c r="EH22">
        <v>0</v>
      </c>
      <c r="EI22">
        <v>0</v>
      </c>
      <c r="EJ22">
        <v>0</v>
      </c>
      <c r="EK22">
        <v>679.766666666667</v>
      </c>
      <c r="EL22">
        <v>0.00500016</v>
      </c>
      <c r="EM22">
        <v>-11.0666666666667</v>
      </c>
      <c r="EN22">
        <v>-1.33333333333333</v>
      </c>
      <c r="EO22">
        <v>41.5</v>
      </c>
      <c r="EP22">
        <v>45</v>
      </c>
      <c r="EQ22">
        <v>43.687</v>
      </c>
      <c r="ER22">
        <v>44.812</v>
      </c>
      <c r="ES22">
        <v>44.5</v>
      </c>
      <c r="ET22">
        <v>0</v>
      </c>
      <c r="EU22">
        <v>0</v>
      </c>
      <c r="EV22">
        <v>0</v>
      </c>
      <c r="EW22">
        <v>1758584028</v>
      </c>
      <c r="EX22">
        <v>0</v>
      </c>
      <c r="EY22">
        <v>677.588</v>
      </c>
      <c r="EZ22">
        <v>46.2923077262584</v>
      </c>
      <c r="FA22">
        <v>-28.661538583005</v>
      </c>
      <c r="FB22">
        <v>-7.004</v>
      </c>
      <c r="FC22">
        <v>15</v>
      </c>
      <c r="FD22">
        <v>0</v>
      </c>
      <c r="FE22" t="s">
        <v>424</v>
      </c>
      <c r="FF22">
        <v>1747249705.1</v>
      </c>
      <c r="FG22">
        <v>1747249711.1</v>
      </c>
      <c r="FH22">
        <v>0</v>
      </c>
      <c r="FI22">
        <v>0.871</v>
      </c>
      <c r="FJ22">
        <v>0.066</v>
      </c>
      <c r="FK22">
        <v>5.486</v>
      </c>
      <c r="FL22">
        <v>0.145</v>
      </c>
      <c r="FM22">
        <v>420</v>
      </c>
      <c r="FN22">
        <v>16</v>
      </c>
      <c r="FO22">
        <v>0.27</v>
      </c>
      <c r="FP22">
        <v>0.16</v>
      </c>
      <c r="FQ22">
        <v>0.169403666666667</v>
      </c>
      <c r="FR22">
        <v>20.788776</v>
      </c>
      <c r="FS22">
        <v>8.45409547041224</v>
      </c>
      <c r="FT22">
        <v>0</v>
      </c>
      <c r="FU22">
        <v>676.605882352941</v>
      </c>
      <c r="FV22">
        <v>14.3468294411469</v>
      </c>
      <c r="FW22">
        <v>6.11848410563149</v>
      </c>
      <c r="FX22">
        <v>-1</v>
      </c>
      <c r="FY22">
        <v>0.0251542890476191</v>
      </c>
      <c r="FZ22">
        <v>-0.0315420327272727</v>
      </c>
      <c r="GA22">
        <v>0.0119783665230758</v>
      </c>
      <c r="GB22">
        <v>1</v>
      </c>
      <c r="GC22">
        <v>1</v>
      </c>
      <c r="GD22">
        <v>2</v>
      </c>
      <c r="GE22" t="s">
        <v>433</v>
      </c>
      <c r="GF22">
        <v>3.12643</v>
      </c>
      <c r="GG22">
        <v>2.65906</v>
      </c>
      <c r="GH22">
        <v>0.0882852</v>
      </c>
      <c r="GI22">
        <v>0.0873183</v>
      </c>
      <c r="GJ22">
        <v>0.104528</v>
      </c>
      <c r="GK22">
        <v>0.105042</v>
      </c>
      <c r="GL22">
        <v>23452.5</v>
      </c>
      <c r="GM22">
        <v>22207.2</v>
      </c>
      <c r="GN22">
        <v>23007.8</v>
      </c>
      <c r="GO22">
        <v>23695.7</v>
      </c>
      <c r="GP22">
        <v>35116.1</v>
      </c>
      <c r="GQ22">
        <v>35099.6</v>
      </c>
      <c r="GR22">
        <v>41484.9</v>
      </c>
      <c r="GS22">
        <v>42254.7</v>
      </c>
      <c r="GT22">
        <v>1.8915</v>
      </c>
      <c r="GU22">
        <v>1.80547</v>
      </c>
      <c r="GV22">
        <v>0.118487</v>
      </c>
      <c r="GW22">
        <v>0</v>
      </c>
      <c r="GX22">
        <v>28.1389</v>
      </c>
      <c r="GY22">
        <v>999.9</v>
      </c>
      <c r="GZ22">
        <v>60.805</v>
      </c>
      <c r="HA22">
        <v>29.668</v>
      </c>
      <c r="HB22">
        <v>28.3545</v>
      </c>
      <c r="HC22">
        <v>54.1933</v>
      </c>
      <c r="HD22">
        <v>39.2308</v>
      </c>
      <c r="HE22">
        <v>1</v>
      </c>
      <c r="HF22">
        <v>0.110567</v>
      </c>
      <c r="HG22">
        <v>-0.290861</v>
      </c>
      <c r="HH22">
        <v>20.2361</v>
      </c>
      <c r="HI22">
        <v>5.23361</v>
      </c>
      <c r="HJ22">
        <v>11.992</v>
      </c>
      <c r="HK22">
        <v>4.9558</v>
      </c>
      <c r="HL22">
        <v>3.304</v>
      </c>
      <c r="HM22">
        <v>9999</v>
      </c>
      <c r="HN22">
        <v>999.9</v>
      </c>
      <c r="HO22">
        <v>9999</v>
      </c>
      <c r="HP22">
        <v>9999</v>
      </c>
      <c r="HQ22">
        <v>1.86847</v>
      </c>
      <c r="HR22">
        <v>1.8642</v>
      </c>
      <c r="HS22">
        <v>1.8718</v>
      </c>
      <c r="HT22">
        <v>1.86264</v>
      </c>
      <c r="HU22">
        <v>1.86211</v>
      </c>
      <c r="HV22">
        <v>1.86855</v>
      </c>
      <c r="HW22">
        <v>1.85867</v>
      </c>
      <c r="HX22">
        <v>1.86508</v>
      </c>
      <c r="HY22">
        <v>5</v>
      </c>
      <c r="HZ22">
        <v>0</v>
      </c>
      <c r="IA22">
        <v>0</v>
      </c>
      <c r="IB22">
        <v>0</v>
      </c>
      <c r="IC22" t="s">
        <v>426</v>
      </c>
      <c r="ID22" t="s">
        <v>427</v>
      </c>
      <c r="IE22" t="s">
        <v>428</v>
      </c>
      <c r="IF22" t="s">
        <v>428</v>
      </c>
      <c r="IG22" t="s">
        <v>428</v>
      </c>
      <c r="IH22" t="s">
        <v>428</v>
      </c>
      <c r="II22">
        <v>0</v>
      </c>
      <c r="IJ22">
        <v>100</v>
      </c>
      <c r="IK22">
        <v>100</v>
      </c>
      <c r="IL22">
        <v>5.9</v>
      </c>
      <c r="IM22">
        <v>0.4147</v>
      </c>
      <c r="IN22">
        <v>4.31971622866321</v>
      </c>
      <c r="IO22">
        <v>0.00442796603476172</v>
      </c>
      <c r="IP22">
        <v>-1.66160884727162e-06</v>
      </c>
      <c r="IQ22">
        <v>3.32470810967871e-10</v>
      </c>
      <c r="IR22">
        <v>0.0482981980719239</v>
      </c>
      <c r="IS22">
        <v>0.00830027014242151</v>
      </c>
      <c r="IT22">
        <v>2.88519397997672e-05</v>
      </c>
      <c r="IU22">
        <v>9.02036601750474e-06</v>
      </c>
      <c r="IV22">
        <v>-1</v>
      </c>
      <c r="IW22">
        <v>2043</v>
      </c>
      <c r="IX22">
        <v>1</v>
      </c>
      <c r="IY22">
        <v>28</v>
      </c>
      <c r="IZ22">
        <v>188905.3</v>
      </c>
      <c r="JA22">
        <v>188905.2</v>
      </c>
      <c r="JB22">
        <v>0.948486</v>
      </c>
      <c r="JC22">
        <v>2.3877</v>
      </c>
      <c r="JD22">
        <v>1.4978</v>
      </c>
      <c r="JE22">
        <v>2.33032</v>
      </c>
      <c r="JF22">
        <v>1.54419</v>
      </c>
      <c r="JG22">
        <v>2.28271</v>
      </c>
      <c r="JH22">
        <v>35.1978</v>
      </c>
      <c r="JI22">
        <v>24.2801</v>
      </c>
      <c r="JJ22">
        <v>18</v>
      </c>
      <c r="JK22">
        <v>546.507</v>
      </c>
      <c r="JL22">
        <v>433.877</v>
      </c>
      <c r="JM22">
        <v>30.7132</v>
      </c>
      <c r="JN22">
        <v>29.0911</v>
      </c>
      <c r="JO22">
        <v>29.9999</v>
      </c>
      <c r="JP22">
        <v>29.0237</v>
      </c>
      <c r="JQ22">
        <v>29.0528</v>
      </c>
      <c r="JR22">
        <v>19.0501</v>
      </c>
      <c r="JS22">
        <v>27.1326</v>
      </c>
      <c r="JT22">
        <v>86.0159</v>
      </c>
      <c r="JU22">
        <v>30.688</v>
      </c>
      <c r="JV22">
        <v>420</v>
      </c>
      <c r="JW22">
        <v>25.3178</v>
      </c>
      <c r="JX22">
        <v>92.9739</v>
      </c>
      <c r="JY22">
        <v>98.4788</v>
      </c>
    </row>
    <row r="23" spans="1:285">
      <c r="A23">
        <v>7</v>
      </c>
      <c r="B23">
        <v>1758584029</v>
      </c>
      <c r="C23">
        <v>16</v>
      </c>
      <c r="D23" t="s">
        <v>440</v>
      </c>
      <c r="E23" t="s">
        <v>441</v>
      </c>
      <c r="F23">
        <v>5</v>
      </c>
      <c r="G23" t="s">
        <v>419</v>
      </c>
      <c r="H23" t="s">
        <v>420</v>
      </c>
      <c r="I23" t="s">
        <v>421</v>
      </c>
      <c r="J23">
        <v>1758584026.66667</v>
      </c>
      <c r="K23">
        <f>(L23)/1000</f>
        <v>0</v>
      </c>
      <c r="L23">
        <f>1000*DL23*AJ23*(DH23-DI23)/(100*DA23*(1000-AJ23*DH23))</f>
        <v>0</v>
      </c>
      <c r="M23">
        <f>DL23*AJ23*(DG23-DF23*(1000-AJ23*DI23)/(1000-AJ23*DH23))/(100*DA23)</f>
        <v>0</v>
      </c>
      <c r="N23">
        <f>DF23 - IF(AJ23&gt;1, M23*DA23*100.0/(AL23), 0)</f>
        <v>0</v>
      </c>
      <c r="O23">
        <f>((U23-K23/2)*N23-M23)/(U23+K23/2)</f>
        <v>0</v>
      </c>
      <c r="P23">
        <f>O23*(DM23+DN23)/1000.0</f>
        <v>0</v>
      </c>
      <c r="Q23">
        <f>(DF23 - IF(AJ23&gt;1, M23*DA23*100.0/(AL23), 0))*(DM23+DN23)/1000.0</f>
        <v>0</v>
      </c>
      <c r="R23">
        <f>2.0/((1/T23-1/S23)+SIGN(T23)*SQRT((1/T23-1/S23)*(1/T23-1/S23) + 4*DB23/((DB23+1)*(DB23+1))*(2*1/T23*1/S23-1/S23*1/S23)))</f>
        <v>0</v>
      </c>
      <c r="S23">
        <f>IF(LEFT(DC23,1)&lt;&gt;"0",IF(LEFT(DC23,1)="1",3.0,DD23),$D$5+$E$5*(DT23*DM23/($K$5*1000))+$F$5*(DT23*DM23/($K$5*1000))*MAX(MIN(DA23,$J$5),$I$5)*MAX(MIN(DA23,$J$5),$I$5)+$G$5*MAX(MIN(DA23,$J$5),$I$5)*(DT23*DM23/($K$5*1000))+$H$5*(DT23*DM23/($K$5*1000))*(DT23*DM23/($K$5*1000)))</f>
        <v>0</v>
      </c>
      <c r="T23">
        <f>K23*(1000-(1000*0.61365*exp(17.502*X23/(240.97+X23))/(DM23+DN23)+DH23)/2)/(1000*0.61365*exp(17.502*X23/(240.97+X23))/(DM23+DN23)-DH23)</f>
        <v>0</v>
      </c>
      <c r="U23">
        <f>1/((DB23+1)/(R23/1.6)+1/(S23/1.37)) + DB23/((DB23+1)/(R23/1.6) + DB23/(S23/1.37))</f>
        <v>0</v>
      </c>
      <c r="V23">
        <f>(CW23*CZ23)</f>
        <v>0</v>
      </c>
      <c r="W23">
        <f>(DO23+(V23+2*0.95*5.67E-8*(((DO23+$B$7)+273)^4-(DO23+273)^4)-44100*K23)/(1.84*29.3*S23+8*0.95*5.67E-8*(DO23+273)^3))</f>
        <v>0</v>
      </c>
      <c r="X23">
        <f>($C$7*DP23+$D$7*DQ23+$E$7*W23)</f>
        <v>0</v>
      </c>
      <c r="Y23">
        <f>0.61365*exp(17.502*X23/(240.97+X23))</f>
        <v>0</v>
      </c>
      <c r="Z23">
        <f>(AA23/AB23*100)</f>
        <v>0</v>
      </c>
      <c r="AA23">
        <f>DH23*(DM23+DN23)/1000</f>
        <v>0</v>
      </c>
      <c r="AB23">
        <f>0.61365*exp(17.502*DO23/(240.97+DO23))</f>
        <v>0</v>
      </c>
      <c r="AC23">
        <f>(Y23-DH23*(DM23+DN23)/1000)</f>
        <v>0</v>
      </c>
      <c r="AD23">
        <f>(-K23*44100)</f>
        <v>0</v>
      </c>
      <c r="AE23">
        <f>2*29.3*S23*0.92*(DO23-X23)</f>
        <v>0</v>
      </c>
      <c r="AF23">
        <f>2*0.95*5.67E-8*(((DO23+$B$7)+273)^4-(X23+273)^4)</f>
        <v>0</v>
      </c>
      <c r="AG23">
        <f>V23+AF23+AD23+AE23</f>
        <v>0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MAX(0,($B$13+$C$13*DT23)/(1+$D$13*DT23)*DM23/(DO23+273)*$E$13)</f>
        <v>0</v>
      </c>
      <c r="AM23" t="s">
        <v>422</v>
      </c>
      <c r="AN23" t="s">
        <v>422</v>
      </c>
      <c r="AO23">
        <v>0</v>
      </c>
      <c r="AP23">
        <v>0</v>
      </c>
      <c r="AQ23">
        <f>1-AO23/AP23</f>
        <v>0</v>
      </c>
      <c r="AR23">
        <v>0</v>
      </c>
      <c r="AS23" t="s">
        <v>422</v>
      </c>
      <c r="AT23" t="s">
        <v>422</v>
      </c>
      <c r="AU23">
        <v>0</v>
      </c>
      <c r="AV23">
        <v>0</v>
      </c>
      <c r="AW23">
        <f>1-AU23/AV23</f>
        <v>0</v>
      </c>
      <c r="AX23">
        <v>0.5</v>
      </c>
      <c r="AY23">
        <f>CX23</f>
        <v>0</v>
      </c>
      <c r="AZ23">
        <f>M23</f>
        <v>0</v>
      </c>
      <c r="BA23">
        <f>AW23*AX23*AY23</f>
        <v>0</v>
      </c>
      <c r="BB23">
        <f>(AZ23-AR23)/AY23</f>
        <v>0</v>
      </c>
      <c r="BC23">
        <f>(AP23-AV23)/AV23</f>
        <v>0</v>
      </c>
      <c r="BD23">
        <f>AO23/(AQ23+AO23/AV23)</f>
        <v>0</v>
      </c>
      <c r="BE23" t="s">
        <v>422</v>
      </c>
      <c r="BF23">
        <v>0</v>
      </c>
      <c r="BG23">
        <f>IF(BF23&lt;&gt;0, BF23, BD23)</f>
        <v>0</v>
      </c>
      <c r="BH23">
        <f>1-BG23/AV23</f>
        <v>0</v>
      </c>
      <c r="BI23">
        <f>(AV23-AU23)/(AV23-BG23)</f>
        <v>0</v>
      </c>
      <c r="BJ23">
        <f>(AP23-AV23)/(AP23-BG23)</f>
        <v>0</v>
      </c>
      <c r="BK23">
        <f>(AV23-AU23)/(AV23-AO23)</f>
        <v>0</v>
      </c>
      <c r="BL23">
        <f>(AP23-AV23)/(AP23-AO23)</f>
        <v>0</v>
      </c>
      <c r="BM23">
        <f>(BI23*BG23/AU23)</f>
        <v>0</v>
      </c>
      <c r="BN23">
        <f>(1-BM23)</f>
        <v>0</v>
      </c>
      <c r="CW23">
        <f>$B$11*DU23+$C$11*DV23+$F$11*EG23*(1-EJ23)</f>
        <v>0</v>
      </c>
      <c r="CX23">
        <f>CW23*CY23</f>
        <v>0</v>
      </c>
      <c r="CY23">
        <f>($B$11*$D$9+$C$11*$D$9+$F$11*((ET23+EL23)/MAX(ET23+EL23+EU23, 0.1)*$I$9+EU23/MAX(ET23+EL23+EU23, 0.1)*$J$9))/($B$11+$C$11+$F$11)</f>
        <v>0</v>
      </c>
      <c r="CZ23">
        <f>($B$11*$K$9+$C$11*$K$9+$F$11*((ET23+EL23)/MAX(ET23+EL23+EU23, 0.1)*$P$9+EU23/MAX(ET23+EL23+EU23, 0.1)*$Q$9))/($B$11+$C$11+$F$11)</f>
        <v>0</v>
      </c>
      <c r="DA23">
        <v>4.8</v>
      </c>
      <c r="DB23">
        <v>0.5</v>
      </c>
      <c r="DC23" t="s">
        <v>423</v>
      </c>
      <c r="DD23">
        <v>2</v>
      </c>
      <c r="DE23">
        <v>1758584026.66667</v>
      </c>
      <c r="DF23">
        <v>421.375</v>
      </c>
      <c r="DG23">
        <v>411.407666666667</v>
      </c>
      <c r="DH23">
        <v>25.4102</v>
      </c>
      <c r="DI23">
        <v>25.3988</v>
      </c>
      <c r="DJ23">
        <v>415.478666666667</v>
      </c>
      <c r="DK23">
        <v>24.9955666666667</v>
      </c>
      <c r="DL23">
        <v>499.940333333333</v>
      </c>
      <c r="DM23">
        <v>89.6370333333333</v>
      </c>
      <c r="DN23">
        <v>0.033567</v>
      </c>
      <c r="DO23">
        <v>31.1201333333333</v>
      </c>
      <c r="DP23">
        <v>30.0675666666667</v>
      </c>
      <c r="DQ23">
        <v>999.9</v>
      </c>
      <c r="DR23">
        <v>0</v>
      </c>
      <c r="DS23">
        <v>0</v>
      </c>
      <c r="DT23">
        <v>9991.65</v>
      </c>
      <c r="DU23">
        <v>0</v>
      </c>
      <c r="DV23">
        <v>0.723344</v>
      </c>
      <c r="DW23">
        <v>9.96753</v>
      </c>
      <c r="DX23">
        <v>432.361333333333</v>
      </c>
      <c r="DY23">
        <v>422.129</v>
      </c>
      <c r="DZ23">
        <v>0.0113900566666667</v>
      </c>
      <c r="EA23">
        <v>411.407666666667</v>
      </c>
      <c r="EB23">
        <v>25.3988</v>
      </c>
      <c r="EC23">
        <v>2.27769666666667</v>
      </c>
      <c r="ED23">
        <v>2.27667666666667</v>
      </c>
      <c r="EE23">
        <v>19.5195</v>
      </c>
      <c r="EF23">
        <v>19.5123</v>
      </c>
      <c r="EG23">
        <v>0.00500016</v>
      </c>
      <c r="EH23">
        <v>0</v>
      </c>
      <c r="EI23">
        <v>0</v>
      </c>
      <c r="EJ23">
        <v>0</v>
      </c>
      <c r="EK23">
        <v>680.366666666667</v>
      </c>
      <c r="EL23">
        <v>0.00500016</v>
      </c>
      <c r="EM23">
        <v>-9.5</v>
      </c>
      <c r="EN23">
        <v>-0.8</v>
      </c>
      <c r="EO23">
        <v>41.5</v>
      </c>
      <c r="EP23">
        <v>45</v>
      </c>
      <c r="EQ23">
        <v>43.687</v>
      </c>
      <c r="ER23">
        <v>44.812</v>
      </c>
      <c r="ES23">
        <v>44.5</v>
      </c>
      <c r="ET23">
        <v>0</v>
      </c>
      <c r="EU23">
        <v>0</v>
      </c>
      <c r="EV23">
        <v>0</v>
      </c>
      <c r="EW23">
        <v>1758584031</v>
      </c>
      <c r="EX23">
        <v>0</v>
      </c>
      <c r="EY23">
        <v>678.15</v>
      </c>
      <c r="EZ23">
        <v>13.4529912968919</v>
      </c>
      <c r="FA23">
        <v>0.126495779405623</v>
      </c>
      <c r="FB23">
        <v>-6.68846153846154</v>
      </c>
      <c r="FC23">
        <v>15</v>
      </c>
      <c r="FD23">
        <v>0</v>
      </c>
      <c r="FE23" t="s">
        <v>424</v>
      </c>
      <c r="FF23">
        <v>1747249705.1</v>
      </c>
      <c r="FG23">
        <v>1747249711.1</v>
      </c>
      <c r="FH23">
        <v>0</v>
      </c>
      <c r="FI23">
        <v>0.871</v>
      </c>
      <c r="FJ23">
        <v>0.066</v>
      </c>
      <c r="FK23">
        <v>5.486</v>
      </c>
      <c r="FL23">
        <v>0.145</v>
      </c>
      <c r="FM23">
        <v>420</v>
      </c>
      <c r="FN23">
        <v>16</v>
      </c>
      <c r="FO23">
        <v>0.27</v>
      </c>
      <c r="FP23">
        <v>0.16</v>
      </c>
      <c r="FQ23">
        <v>1.31258942857143</v>
      </c>
      <c r="FR23">
        <v>40.888240987013</v>
      </c>
      <c r="FS23">
        <v>9.26113014720916</v>
      </c>
      <c r="FT23">
        <v>0</v>
      </c>
      <c r="FU23">
        <v>677.158823529412</v>
      </c>
      <c r="FV23">
        <v>22.1818180982363</v>
      </c>
      <c r="FW23">
        <v>5.97190075402439</v>
      </c>
      <c r="FX23">
        <v>-1</v>
      </c>
      <c r="FY23">
        <v>0.026071180952381</v>
      </c>
      <c r="FZ23">
        <v>-0.0757506467532467</v>
      </c>
      <c r="GA23">
        <v>0.0109055182643869</v>
      </c>
      <c r="GB23">
        <v>1</v>
      </c>
      <c r="GC23">
        <v>1</v>
      </c>
      <c r="GD23">
        <v>2</v>
      </c>
      <c r="GE23" t="s">
        <v>433</v>
      </c>
      <c r="GF23">
        <v>3.1264</v>
      </c>
      <c r="GG23">
        <v>2.6593</v>
      </c>
      <c r="GH23">
        <v>0.0876506</v>
      </c>
      <c r="GI23">
        <v>0.0877983</v>
      </c>
      <c r="GJ23">
        <v>0.104537</v>
      </c>
      <c r="GK23">
        <v>0.105076</v>
      </c>
      <c r="GL23">
        <v>23468.9</v>
      </c>
      <c r="GM23">
        <v>22195.3</v>
      </c>
      <c r="GN23">
        <v>23007.9</v>
      </c>
      <c r="GO23">
        <v>23695.4</v>
      </c>
      <c r="GP23">
        <v>35115.6</v>
      </c>
      <c r="GQ23">
        <v>35098.2</v>
      </c>
      <c r="GR23">
        <v>41484.9</v>
      </c>
      <c r="GS23">
        <v>42254.5</v>
      </c>
      <c r="GT23">
        <v>1.89145</v>
      </c>
      <c r="GU23">
        <v>1.80505</v>
      </c>
      <c r="GV23">
        <v>0.117842</v>
      </c>
      <c r="GW23">
        <v>0</v>
      </c>
      <c r="GX23">
        <v>28.1374</v>
      </c>
      <c r="GY23">
        <v>999.9</v>
      </c>
      <c r="GZ23">
        <v>60.853</v>
      </c>
      <c r="HA23">
        <v>29.658</v>
      </c>
      <c r="HB23">
        <v>28.36</v>
      </c>
      <c r="HC23">
        <v>53.9533</v>
      </c>
      <c r="HD23">
        <v>39.2708</v>
      </c>
      <c r="HE23">
        <v>1</v>
      </c>
      <c r="HF23">
        <v>0.110495</v>
      </c>
      <c r="HG23">
        <v>-0.360569</v>
      </c>
      <c r="HH23">
        <v>20.2359</v>
      </c>
      <c r="HI23">
        <v>5.23391</v>
      </c>
      <c r="HJ23">
        <v>11.992</v>
      </c>
      <c r="HK23">
        <v>4.9557</v>
      </c>
      <c r="HL23">
        <v>3.304</v>
      </c>
      <c r="HM23">
        <v>9999</v>
      </c>
      <c r="HN23">
        <v>999.9</v>
      </c>
      <c r="HO23">
        <v>9999</v>
      </c>
      <c r="HP23">
        <v>9999</v>
      </c>
      <c r="HQ23">
        <v>1.86849</v>
      </c>
      <c r="HR23">
        <v>1.8642</v>
      </c>
      <c r="HS23">
        <v>1.8718</v>
      </c>
      <c r="HT23">
        <v>1.86266</v>
      </c>
      <c r="HU23">
        <v>1.86212</v>
      </c>
      <c r="HV23">
        <v>1.86856</v>
      </c>
      <c r="HW23">
        <v>1.85868</v>
      </c>
      <c r="HX23">
        <v>1.86508</v>
      </c>
      <c r="HY23">
        <v>5</v>
      </c>
      <c r="HZ23">
        <v>0</v>
      </c>
      <c r="IA23">
        <v>0</v>
      </c>
      <c r="IB23">
        <v>0</v>
      </c>
      <c r="IC23" t="s">
        <v>426</v>
      </c>
      <c r="ID23" t="s">
        <v>427</v>
      </c>
      <c r="IE23" t="s">
        <v>428</v>
      </c>
      <c r="IF23" t="s">
        <v>428</v>
      </c>
      <c r="IG23" t="s">
        <v>428</v>
      </c>
      <c r="IH23" t="s">
        <v>428</v>
      </c>
      <c r="II23">
        <v>0</v>
      </c>
      <c r="IJ23">
        <v>100</v>
      </c>
      <c r="IK23">
        <v>100</v>
      </c>
      <c r="IL23">
        <v>5.887</v>
      </c>
      <c r="IM23">
        <v>0.4147</v>
      </c>
      <c r="IN23">
        <v>4.31971622866321</v>
      </c>
      <c r="IO23">
        <v>0.00442796603476172</v>
      </c>
      <c r="IP23">
        <v>-1.66160884727162e-06</v>
      </c>
      <c r="IQ23">
        <v>3.32470810967871e-10</v>
      </c>
      <c r="IR23">
        <v>0.0482981980719239</v>
      </c>
      <c r="IS23">
        <v>0.00830027014242151</v>
      </c>
      <c r="IT23">
        <v>2.88519397997672e-05</v>
      </c>
      <c r="IU23">
        <v>9.02036601750474e-06</v>
      </c>
      <c r="IV23">
        <v>-1</v>
      </c>
      <c r="IW23">
        <v>2043</v>
      </c>
      <c r="IX23">
        <v>1</v>
      </c>
      <c r="IY23">
        <v>28</v>
      </c>
      <c r="IZ23">
        <v>188905.4</v>
      </c>
      <c r="JA23">
        <v>188905.3</v>
      </c>
      <c r="JB23">
        <v>0.95459</v>
      </c>
      <c r="JC23">
        <v>2.38159</v>
      </c>
      <c r="JD23">
        <v>1.4978</v>
      </c>
      <c r="JE23">
        <v>2.33032</v>
      </c>
      <c r="JF23">
        <v>1.54419</v>
      </c>
      <c r="JG23">
        <v>2.27905</v>
      </c>
      <c r="JH23">
        <v>35.1978</v>
      </c>
      <c r="JI23">
        <v>24.2801</v>
      </c>
      <c r="JJ23">
        <v>18</v>
      </c>
      <c r="JK23">
        <v>546.46</v>
      </c>
      <c r="JL23">
        <v>433.609</v>
      </c>
      <c r="JM23">
        <v>30.6684</v>
      </c>
      <c r="JN23">
        <v>29.0911</v>
      </c>
      <c r="JO23">
        <v>30</v>
      </c>
      <c r="JP23">
        <v>29.0219</v>
      </c>
      <c r="JQ23">
        <v>29.0509</v>
      </c>
      <c r="JR23">
        <v>19.1653</v>
      </c>
      <c r="JS23">
        <v>27.1326</v>
      </c>
      <c r="JT23">
        <v>86.3996</v>
      </c>
      <c r="JU23">
        <v>30.6219</v>
      </c>
      <c r="JV23">
        <v>420</v>
      </c>
      <c r="JW23">
        <v>25.3113</v>
      </c>
      <c r="JX23">
        <v>92.974</v>
      </c>
      <c r="JY23">
        <v>98.478</v>
      </c>
    </row>
    <row r="24" spans="1:285">
      <c r="A24">
        <v>8</v>
      </c>
      <c r="B24">
        <v>1758584032</v>
      </c>
      <c r="C24">
        <v>19</v>
      </c>
      <c r="D24" t="s">
        <v>442</v>
      </c>
      <c r="E24" t="s">
        <v>443</v>
      </c>
      <c r="F24">
        <v>5</v>
      </c>
      <c r="G24" t="s">
        <v>419</v>
      </c>
      <c r="H24" t="s">
        <v>420</v>
      </c>
      <c r="I24" t="s">
        <v>421</v>
      </c>
      <c r="J24">
        <v>1758584029</v>
      </c>
      <c r="K24">
        <f>(L24)/1000</f>
        <v>0</v>
      </c>
      <c r="L24">
        <f>1000*DL24*AJ24*(DH24-DI24)/(100*DA24*(1000-AJ24*DH24))</f>
        <v>0</v>
      </c>
      <c r="M24">
        <f>DL24*AJ24*(DG24-DF24*(1000-AJ24*DI24)/(1000-AJ24*DH24))/(100*DA24)</f>
        <v>0</v>
      </c>
      <c r="N24">
        <f>DF24 - IF(AJ24&gt;1, M24*DA24*100.0/(AL24), 0)</f>
        <v>0</v>
      </c>
      <c r="O24">
        <f>((U24-K24/2)*N24-M24)/(U24+K24/2)</f>
        <v>0</v>
      </c>
      <c r="P24">
        <f>O24*(DM24+DN24)/1000.0</f>
        <v>0</v>
      </c>
      <c r="Q24">
        <f>(DF24 - IF(AJ24&gt;1, M24*DA24*100.0/(AL24), 0))*(DM24+DN24)/1000.0</f>
        <v>0</v>
      </c>
      <c r="R24">
        <f>2.0/((1/T24-1/S24)+SIGN(T24)*SQRT((1/T24-1/S24)*(1/T24-1/S24) + 4*DB24/((DB24+1)*(DB24+1))*(2*1/T24*1/S24-1/S24*1/S24)))</f>
        <v>0</v>
      </c>
      <c r="S24">
        <f>IF(LEFT(DC24,1)&lt;&gt;"0",IF(LEFT(DC24,1)="1",3.0,DD24),$D$5+$E$5*(DT24*DM24/($K$5*1000))+$F$5*(DT24*DM24/($K$5*1000))*MAX(MIN(DA24,$J$5),$I$5)*MAX(MIN(DA24,$J$5),$I$5)+$G$5*MAX(MIN(DA24,$J$5),$I$5)*(DT24*DM24/($K$5*1000))+$H$5*(DT24*DM24/($K$5*1000))*(DT24*DM24/($K$5*1000)))</f>
        <v>0</v>
      </c>
      <c r="T24">
        <f>K24*(1000-(1000*0.61365*exp(17.502*X24/(240.97+X24))/(DM24+DN24)+DH24)/2)/(1000*0.61365*exp(17.502*X24/(240.97+X24))/(DM24+DN24)-DH24)</f>
        <v>0</v>
      </c>
      <c r="U24">
        <f>1/((DB24+1)/(R24/1.6)+1/(S24/1.37)) + DB24/((DB24+1)/(R24/1.6) + DB24/(S24/1.37))</f>
        <v>0</v>
      </c>
      <c r="V24">
        <f>(CW24*CZ24)</f>
        <v>0</v>
      </c>
      <c r="W24">
        <f>(DO24+(V24+2*0.95*5.67E-8*(((DO24+$B$7)+273)^4-(DO24+273)^4)-44100*K24)/(1.84*29.3*S24+8*0.95*5.67E-8*(DO24+273)^3))</f>
        <v>0</v>
      </c>
      <c r="X24">
        <f>($C$7*DP24+$D$7*DQ24+$E$7*W24)</f>
        <v>0</v>
      </c>
      <c r="Y24">
        <f>0.61365*exp(17.502*X24/(240.97+X24))</f>
        <v>0</v>
      </c>
      <c r="Z24">
        <f>(AA24/AB24*100)</f>
        <v>0</v>
      </c>
      <c r="AA24">
        <f>DH24*(DM24+DN24)/1000</f>
        <v>0</v>
      </c>
      <c r="AB24">
        <f>0.61365*exp(17.502*DO24/(240.97+DO24))</f>
        <v>0</v>
      </c>
      <c r="AC24">
        <f>(Y24-DH24*(DM24+DN24)/1000)</f>
        <v>0</v>
      </c>
      <c r="AD24">
        <f>(-K24*44100)</f>
        <v>0</v>
      </c>
      <c r="AE24">
        <f>2*29.3*S24*0.92*(DO24-X24)</f>
        <v>0</v>
      </c>
      <c r="AF24">
        <f>2*0.95*5.67E-8*(((DO24+$B$7)+273)^4-(X24+273)^4)</f>
        <v>0</v>
      </c>
      <c r="AG24">
        <f>V24+AF24+AD24+AE24</f>
        <v>0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MAX(0,($B$13+$C$13*DT24)/(1+$D$13*DT24)*DM24/(DO24+273)*$E$13)</f>
        <v>0</v>
      </c>
      <c r="AM24" t="s">
        <v>422</v>
      </c>
      <c r="AN24" t="s">
        <v>422</v>
      </c>
      <c r="AO24">
        <v>0</v>
      </c>
      <c r="AP24">
        <v>0</v>
      </c>
      <c r="AQ24">
        <f>1-AO24/AP24</f>
        <v>0</v>
      </c>
      <c r="AR24">
        <v>0</v>
      </c>
      <c r="AS24" t="s">
        <v>422</v>
      </c>
      <c r="AT24" t="s">
        <v>422</v>
      </c>
      <c r="AU24">
        <v>0</v>
      </c>
      <c r="AV24">
        <v>0</v>
      </c>
      <c r="AW24">
        <f>1-AU24/AV24</f>
        <v>0</v>
      </c>
      <c r="AX24">
        <v>0.5</v>
      </c>
      <c r="AY24">
        <f>CX24</f>
        <v>0</v>
      </c>
      <c r="AZ24">
        <f>M24</f>
        <v>0</v>
      </c>
      <c r="BA24">
        <f>AW24*AX24*AY24</f>
        <v>0</v>
      </c>
      <c r="BB24">
        <f>(AZ24-AR24)/AY24</f>
        <v>0</v>
      </c>
      <c r="BC24">
        <f>(AP24-AV24)/AV24</f>
        <v>0</v>
      </c>
      <c r="BD24">
        <f>AO24/(AQ24+AO24/AV24)</f>
        <v>0</v>
      </c>
      <c r="BE24" t="s">
        <v>422</v>
      </c>
      <c r="BF24">
        <v>0</v>
      </c>
      <c r="BG24">
        <f>IF(BF24&lt;&gt;0, BF24, BD24)</f>
        <v>0</v>
      </c>
      <c r="BH24">
        <f>1-BG24/AV24</f>
        <v>0</v>
      </c>
      <c r="BI24">
        <f>(AV24-AU24)/(AV24-BG24)</f>
        <v>0</v>
      </c>
      <c r="BJ24">
        <f>(AP24-AV24)/(AP24-BG24)</f>
        <v>0</v>
      </c>
      <c r="BK24">
        <f>(AV24-AU24)/(AV24-AO24)</f>
        <v>0</v>
      </c>
      <c r="BL24">
        <f>(AP24-AV24)/(AP24-AO24)</f>
        <v>0</v>
      </c>
      <c r="BM24">
        <f>(BI24*BG24/AU24)</f>
        <v>0</v>
      </c>
      <c r="BN24">
        <f>(1-BM24)</f>
        <v>0</v>
      </c>
      <c r="CW24">
        <f>$B$11*DU24+$C$11*DV24+$F$11*EG24*(1-EJ24)</f>
        <v>0</v>
      </c>
      <c r="CX24">
        <f>CW24*CY24</f>
        <v>0</v>
      </c>
      <c r="CY24">
        <f>($B$11*$D$9+$C$11*$D$9+$F$11*((ET24+EL24)/MAX(ET24+EL24+EU24, 0.1)*$I$9+EU24/MAX(ET24+EL24+EU24, 0.1)*$J$9))/($B$11+$C$11+$F$11)</f>
        <v>0</v>
      </c>
      <c r="CZ24">
        <f>($B$11*$K$9+$C$11*$K$9+$F$11*((ET24+EL24)/MAX(ET24+EL24+EU24, 0.1)*$P$9+EU24/MAX(ET24+EL24+EU24, 0.1)*$Q$9))/($B$11+$C$11+$F$11)</f>
        <v>0</v>
      </c>
      <c r="DA24">
        <v>4.8</v>
      </c>
      <c r="DB24">
        <v>0.5</v>
      </c>
      <c r="DC24" t="s">
        <v>423</v>
      </c>
      <c r="DD24">
        <v>2</v>
      </c>
      <c r="DE24">
        <v>1758584029</v>
      </c>
      <c r="DF24">
        <v>418.703</v>
      </c>
      <c r="DG24">
        <v>413.60375</v>
      </c>
      <c r="DH24">
        <v>25.4131</v>
      </c>
      <c r="DI24">
        <v>25.399575</v>
      </c>
      <c r="DJ24">
        <v>412.8155</v>
      </c>
      <c r="DK24">
        <v>24.99835</v>
      </c>
      <c r="DL24">
        <v>499.97025</v>
      </c>
      <c r="DM24">
        <v>89.637</v>
      </c>
      <c r="DN24">
        <v>0.033709525</v>
      </c>
      <c r="DO24">
        <v>31.110075</v>
      </c>
      <c r="DP24">
        <v>30.05545</v>
      </c>
      <c r="DQ24">
        <v>999.9</v>
      </c>
      <c r="DR24">
        <v>0</v>
      </c>
      <c r="DS24">
        <v>0</v>
      </c>
      <c r="DT24">
        <v>9977.1875</v>
      </c>
      <c r="DU24">
        <v>0</v>
      </c>
      <c r="DV24">
        <v>0.723344</v>
      </c>
      <c r="DW24">
        <v>5.0995925</v>
      </c>
      <c r="DX24">
        <v>429.62125</v>
      </c>
      <c r="DY24">
        <v>424.38275</v>
      </c>
      <c r="DZ24">
        <v>0.0134968675</v>
      </c>
      <c r="EA24">
        <v>413.60375</v>
      </c>
      <c r="EB24">
        <v>25.399575</v>
      </c>
      <c r="EC24">
        <v>2.2779525</v>
      </c>
      <c r="ED24">
        <v>2.2767425</v>
      </c>
      <c r="EE24">
        <v>19.521325</v>
      </c>
      <c r="EF24">
        <v>19.512775</v>
      </c>
      <c r="EG24">
        <v>0.00500016</v>
      </c>
      <c r="EH24">
        <v>0</v>
      </c>
      <c r="EI24">
        <v>0</v>
      </c>
      <c r="EJ24">
        <v>0</v>
      </c>
      <c r="EK24">
        <v>679</v>
      </c>
      <c r="EL24">
        <v>0.00500016</v>
      </c>
      <c r="EM24">
        <v>-8.825</v>
      </c>
      <c r="EN24">
        <v>-1.025</v>
      </c>
      <c r="EO24">
        <v>41.48425</v>
      </c>
      <c r="EP24">
        <v>45</v>
      </c>
      <c r="EQ24">
        <v>43.656</v>
      </c>
      <c r="ER24">
        <v>44.812</v>
      </c>
      <c r="ES24">
        <v>44.48425</v>
      </c>
      <c r="ET24">
        <v>0</v>
      </c>
      <c r="EU24">
        <v>0</v>
      </c>
      <c r="EV24">
        <v>0</v>
      </c>
      <c r="EW24">
        <v>1758584034</v>
      </c>
      <c r="EX24">
        <v>0</v>
      </c>
      <c r="EY24">
        <v>678.916</v>
      </c>
      <c r="EZ24">
        <v>-12.4384616410489</v>
      </c>
      <c r="FA24">
        <v>11.1153847513585</v>
      </c>
      <c r="FB24">
        <v>-6.872</v>
      </c>
      <c r="FC24">
        <v>15</v>
      </c>
      <c r="FD24">
        <v>0</v>
      </c>
      <c r="FE24" t="s">
        <v>424</v>
      </c>
      <c r="FF24">
        <v>1747249705.1</v>
      </c>
      <c r="FG24">
        <v>1747249711.1</v>
      </c>
      <c r="FH24">
        <v>0</v>
      </c>
      <c r="FI24">
        <v>0.871</v>
      </c>
      <c r="FJ24">
        <v>0.066</v>
      </c>
      <c r="FK24">
        <v>5.486</v>
      </c>
      <c r="FL24">
        <v>0.145</v>
      </c>
      <c r="FM24">
        <v>420</v>
      </c>
      <c r="FN24">
        <v>16</v>
      </c>
      <c r="FO24">
        <v>0.27</v>
      </c>
      <c r="FP24">
        <v>0.16</v>
      </c>
      <c r="FQ24">
        <v>2.1770469</v>
      </c>
      <c r="FR24">
        <v>58.5580351578947</v>
      </c>
      <c r="FS24">
        <v>9.7069080865949</v>
      </c>
      <c r="FT24">
        <v>0</v>
      </c>
      <c r="FU24">
        <v>676.685294117647</v>
      </c>
      <c r="FV24">
        <v>26.2475170979408</v>
      </c>
      <c r="FW24">
        <v>5.82636665881119</v>
      </c>
      <c r="FX24">
        <v>-1</v>
      </c>
      <c r="FY24">
        <v>0.0206268285</v>
      </c>
      <c r="FZ24">
        <v>-0.0795711649624059</v>
      </c>
      <c r="GA24">
        <v>0.00950196735786925</v>
      </c>
      <c r="GB24">
        <v>1</v>
      </c>
      <c r="GC24">
        <v>1</v>
      </c>
      <c r="GD24">
        <v>2</v>
      </c>
      <c r="GE24" t="s">
        <v>433</v>
      </c>
      <c r="GF24">
        <v>3.1264</v>
      </c>
      <c r="GG24">
        <v>2.6591</v>
      </c>
      <c r="GH24">
        <v>0.0874684</v>
      </c>
      <c r="GI24">
        <v>0.0882626</v>
      </c>
      <c r="GJ24">
        <v>0.104553</v>
      </c>
      <c r="GK24">
        <v>0.105023</v>
      </c>
      <c r="GL24">
        <v>23473.6</v>
      </c>
      <c r="GM24">
        <v>22184.2</v>
      </c>
      <c r="GN24">
        <v>23007.9</v>
      </c>
      <c r="GO24">
        <v>23695.7</v>
      </c>
      <c r="GP24">
        <v>35115.2</v>
      </c>
      <c r="GQ24">
        <v>35100.5</v>
      </c>
      <c r="GR24">
        <v>41485</v>
      </c>
      <c r="GS24">
        <v>42254.8</v>
      </c>
      <c r="GT24">
        <v>1.89167</v>
      </c>
      <c r="GU24">
        <v>1.8054</v>
      </c>
      <c r="GV24">
        <v>0.116676</v>
      </c>
      <c r="GW24">
        <v>0</v>
      </c>
      <c r="GX24">
        <v>28.135</v>
      </c>
      <c r="GY24">
        <v>999.9</v>
      </c>
      <c r="GZ24">
        <v>60.878</v>
      </c>
      <c r="HA24">
        <v>29.668</v>
      </c>
      <c r="HB24">
        <v>28.3862</v>
      </c>
      <c r="HC24">
        <v>53.8333</v>
      </c>
      <c r="HD24">
        <v>39.2428</v>
      </c>
      <c r="HE24">
        <v>1</v>
      </c>
      <c r="HF24">
        <v>0.110549</v>
      </c>
      <c r="HG24">
        <v>-0.330389</v>
      </c>
      <c r="HH24">
        <v>20.2359</v>
      </c>
      <c r="HI24">
        <v>5.23331</v>
      </c>
      <c r="HJ24">
        <v>11.992</v>
      </c>
      <c r="HK24">
        <v>4.9557</v>
      </c>
      <c r="HL24">
        <v>3.30395</v>
      </c>
      <c r="HM24">
        <v>9999</v>
      </c>
      <c r="HN24">
        <v>999.9</v>
      </c>
      <c r="HO24">
        <v>9999</v>
      </c>
      <c r="HP24">
        <v>9999</v>
      </c>
      <c r="HQ24">
        <v>1.86848</v>
      </c>
      <c r="HR24">
        <v>1.8642</v>
      </c>
      <c r="HS24">
        <v>1.8718</v>
      </c>
      <c r="HT24">
        <v>1.86265</v>
      </c>
      <c r="HU24">
        <v>1.86208</v>
      </c>
      <c r="HV24">
        <v>1.86854</v>
      </c>
      <c r="HW24">
        <v>1.85868</v>
      </c>
      <c r="HX24">
        <v>1.86508</v>
      </c>
      <c r="HY24">
        <v>5</v>
      </c>
      <c r="HZ24">
        <v>0</v>
      </c>
      <c r="IA24">
        <v>0</v>
      </c>
      <c r="IB24">
        <v>0</v>
      </c>
      <c r="IC24" t="s">
        <v>426</v>
      </c>
      <c r="ID24" t="s">
        <v>427</v>
      </c>
      <c r="IE24" t="s">
        <v>428</v>
      </c>
      <c r="IF24" t="s">
        <v>428</v>
      </c>
      <c r="IG24" t="s">
        <v>428</v>
      </c>
      <c r="IH24" t="s">
        <v>428</v>
      </c>
      <c r="II24">
        <v>0</v>
      </c>
      <c r="IJ24">
        <v>100</v>
      </c>
      <c r="IK24">
        <v>100</v>
      </c>
      <c r="IL24">
        <v>5.883</v>
      </c>
      <c r="IM24">
        <v>0.4148</v>
      </c>
      <c r="IN24">
        <v>4.31971622866321</v>
      </c>
      <c r="IO24">
        <v>0.00442796603476172</v>
      </c>
      <c r="IP24">
        <v>-1.66160884727162e-06</v>
      </c>
      <c r="IQ24">
        <v>3.32470810967871e-10</v>
      </c>
      <c r="IR24">
        <v>0.0482981980719239</v>
      </c>
      <c r="IS24">
        <v>0.00830027014242151</v>
      </c>
      <c r="IT24">
        <v>2.88519397997672e-05</v>
      </c>
      <c r="IU24">
        <v>9.02036601750474e-06</v>
      </c>
      <c r="IV24">
        <v>-1</v>
      </c>
      <c r="IW24">
        <v>2043</v>
      </c>
      <c r="IX24">
        <v>1</v>
      </c>
      <c r="IY24">
        <v>28</v>
      </c>
      <c r="IZ24">
        <v>188905.4</v>
      </c>
      <c r="JA24">
        <v>188905.3</v>
      </c>
      <c r="JB24">
        <v>0.957031</v>
      </c>
      <c r="JC24">
        <v>2.38281</v>
      </c>
      <c r="JD24">
        <v>1.4978</v>
      </c>
      <c r="JE24">
        <v>2.33032</v>
      </c>
      <c r="JF24">
        <v>1.54419</v>
      </c>
      <c r="JG24">
        <v>2.31689</v>
      </c>
      <c r="JH24">
        <v>35.1978</v>
      </c>
      <c r="JI24">
        <v>24.2801</v>
      </c>
      <c r="JJ24">
        <v>18</v>
      </c>
      <c r="JK24">
        <v>546.591</v>
      </c>
      <c r="JL24">
        <v>433.805</v>
      </c>
      <c r="JM24">
        <v>30.6335</v>
      </c>
      <c r="JN24">
        <v>29.0911</v>
      </c>
      <c r="JO24">
        <v>30.0001</v>
      </c>
      <c r="JP24">
        <v>29.02</v>
      </c>
      <c r="JQ24">
        <v>29.049</v>
      </c>
      <c r="JR24">
        <v>19.2205</v>
      </c>
      <c r="JS24">
        <v>27.1326</v>
      </c>
      <c r="JT24">
        <v>86.3996</v>
      </c>
      <c r="JU24">
        <v>30.6219</v>
      </c>
      <c r="JV24">
        <v>420</v>
      </c>
      <c r="JW24">
        <v>25.252</v>
      </c>
      <c r="JX24">
        <v>92.9743</v>
      </c>
      <c r="JY24">
        <v>98.4788</v>
      </c>
    </row>
    <row r="25" spans="1:285">
      <c r="A25">
        <v>9</v>
      </c>
      <c r="B25">
        <v>1758584035</v>
      </c>
      <c r="C25">
        <v>22</v>
      </c>
      <c r="D25" t="s">
        <v>444</v>
      </c>
      <c r="E25" t="s">
        <v>445</v>
      </c>
      <c r="F25">
        <v>5</v>
      </c>
      <c r="G25" t="s">
        <v>419</v>
      </c>
      <c r="H25" t="s">
        <v>420</v>
      </c>
      <c r="I25" t="s">
        <v>421</v>
      </c>
      <c r="J25">
        <v>1758584032</v>
      </c>
      <c r="K25">
        <f>(L25)/1000</f>
        <v>0</v>
      </c>
      <c r="L25">
        <f>1000*DL25*AJ25*(DH25-DI25)/(100*DA25*(1000-AJ25*DH25))</f>
        <v>0</v>
      </c>
      <c r="M25">
        <f>DL25*AJ25*(DG25-DF25*(1000-AJ25*DI25)/(1000-AJ25*DH25))/(100*DA25)</f>
        <v>0</v>
      </c>
      <c r="N25">
        <f>DF25 - IF(AJ25&gt;1, M25*DA25*100.0/(AL25), 0)</f>
        <v>0</v>
      </c>
      <c r="O25">
        <f>((U25-K25/2)*N25-M25)/(U25+K25/2)</f>
        <v>0</v>
      </c>
      <c r="P25">
        <f>O25*(DM25+DN25)/1000.0</f>
        <v>0</v>
      </c>
      <c r="Q25">
        <f>(DF25 - IF(AJ25&gt;1, M25*DA25*100.0/(AL25), 0))*(DM25+DN25)/1000.0</f>
        <v>0</v>
      </c>
      <c r="R25">
        <f>2.0/((1/T25-1/S25)+SIGN(T25)*SQRT((1/T25-1/S25)*(1/T25-1/S25) + 4*DB25/((DB25+1)*(DB25+1))*(2*1/T25*1/S25-1/S25*1/S25)))</f>
        <v>0</v>
      </c>
      <c r="S25">
        <f>IF(LEFT(DC25,1)&lt;&gt;"0",IF(LEFT(DC25,1)="1",3.0,DD25),$D$5+$E$5*(DT25*DM25/($K$5*1000))+$F$5*(DT25*DM25/($K$5*1000))*MAX(MIN(DA25,$J$5),$I$5)*MAX(MIN(DA25,$J$5),$I$5)+$G$5*MAX(MIN(DA25,$J$5),$I$5)*(DT25*DM25/($K$5*1000))+$H$5*(DT25*DM25/($K$5*1000))*(DT25*DM25/($K$5*1000)))</f>
        <v>0</v>
      </c>
      <c r="T25">
        <f>K25*(1000-(1000*0.61365*exp(17.502*X25/(240.97+X25))/(DM25+DN25)+DH25)/2)/(1000*0.61365*exp(17.502*X25/(240.97+X25))/(DM25+DN25)-DH25)</f>
        <v>0</v>
      </c>
      <c r="U25">
        <f>1/((DB25+1)/(R25/1.6)+1/(S25/1.37)) + DB25/((DB25+1)/(R25/1.6) + DB25/(S25/1.37))</f>
        <v>0</v>
      </c>
      <c r="V25">
        <f>(CW25*CZ25)</f>
        <v>0</v>
      </c>
      <c r="W25">
        <f>(DO25+(V25+2*0.95*5.67E-8*(((DO25+$B$7)+273)^4-(DO25+273)^4)-44100*K25)/(1.84*29.3*S25+8*0.95*5.67E-8*(DO25+273)^3))</f>
        <v>0</v>
      </c>
      <c r="X25">
        <f>($C$7*DP25+$D$7*DQ25+$E$7*W25)</f>
        <v>0</v>
      </c>
      <c r="Y25">
        <f>0.61365*exp(17.502*X25/(240.97+X25))</f>
        <v>0</v>
      </c>
      <c r="Z25">
        <f>(AA25/AB25*100)</f>
        <v>0</v>
      </c>
      <c r="AA25">
        <f>DH25*(DM25+DN25)/1000</f>
        <v>0</v>
      </c>
      <c r="AB25">
        <f>0.61365*exp(17.502*DO25/(240.97+DO25))</f>
        <v>0</v>
      </c>
      <c r="AC25">
        <f>(Y25-DH25*(DM25+DN25)/1000)</f>
        <v>0</v>
      </c>
      <c r="AD25">
        <f>(-K25*44100)</f>
        <v>0</v>
      </c>
      <c r="AE25">
        <f>2*29.3*S25*0.92*(DO25-X25)</f>
        <v>0</v>
      </c>
      <c r="AF25">
        <f>2*0.95*5.67E-8*(((DO25+$B$7)+273)^4-(X25+273)^4)</f>
        <v>0</v>
      </c>
      <c r="AG25">
        <f>V25+AF25+AD25+AE25</f>
        <v>0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MAX(0,($B$13+$C$13*DT25)/(1+$D$13*DT25)*DM25/(DO25+273)*$E$13)</f>
        <v>0</v>
      </c>
      <c r="AM25" t="s">
        <v>422</v>
      </c>
      <c r="AN25" t="s">
        <v>422</v>
      </c>
      <c r="AO25">
        <v>0</v>
      </c>
      <c r="AP25">
        <v>0</v>
      </c>
      <c r="AQ25">
        <f>1-AO25/AP25</f>
        <v>0</v>
      </c>
      <c r="AR25">
        <v>0</v>
      </c>
      <c r="AS25" t="s">
        <v>422</v>
      </c>
      <c r="AT25" t="s">
        <v>422</v>
      </c>
      <c r="AU25">
        <v>0</v>
      </c>
      <c r="AV25">
        <v>0</v>
      </c>
      <c r="AW25">
        <f>1-AU25/AV25</f>
        <v>0</v>
      </c>
      <c r="AX25">
        <v>0.5</v>
      </c>
      <c r="AY25">
        <f>CX25</f>
        <v>0</v>
      </c>
      <c r="AZ25">
        <f>M25</f>
        <v>0</v>
      </c>
      <c r="BA25">
        <f>AW25*AX25*AY25</f>
        <v>0</v>
      </c>
      <c r="BB25">
        <f>(AZ25-AR25)/AY25</f>
        <v>0</v>
      </c>
      <c r="BC25">
        <f>(AP25-AV25)/AV25</f>
        <v>0</v>
      </c>
      <c r="BD25">
        <f>AO25/(AQ25+AO25/AV25)</f>
        <v>0</v>
      </c>
      <c r="BE25" t="s">
        <v>422</v>
      </c>
      <c r="BF25">
        <v>0</v>
      </c>
      <c r="BG25">
        <f>IF(BF25&lt;&gt;0, BF25, BD25)</f>
        <v>0</v>
      </c>
      <c r="BH25">
        <f>1-BG25/AV25</f>
        <v>0</v>
      </c>
      <c r="BI25">
        <f>(AV25-AU25)/(AV25-BG25)</f>
        <v>0</v>
      </c>
      <c r="BJ25">
        <f>(AP25-AV25)/(AP25-BG25)</f>
        <v>0</v>
      </c>
      <c r="BK25">
        <f>(AV25-AU25)/(AV25-AO25)</f>
        <v>0</v>
      </c>
      <c r="BL25">
        <f>(AP25-AV25)/(AP25-AO25)</f>
        <v>0</v>
      </c>
      <c r="BM25">
        <f>(BI25*BG25/AU25)</f>
        <v>0</v>
      </c>
      <c r="BN25">
        <f>(1-BM25)</f>
        <v>0</v>
      </c>
      <c r="CW25">
        <f>$B$11*DU25+$C$11*DV25+$F$11*EG25*(1-EJ25)</f>
        <v>0</v>
      </c>
      <c r="CX25">
        <f>CW25*CY25</f>
        <v>0</v>
      </c>
      <c r="CY25">
        <f>($B$11*$D$9+$C$11*$D$9+$F$11*((ET25+EL25)/MAX(ET25+EL25+EU25, 0.1)*$I$9+EU25/MAX(ET25+EL25+EU25, 0.1)*$J$9))/($B$11+$C$11+$F$11)</f>
        <v>0</v>
      </c>
      <c r="CZ25">
        <f>($B$11*$K$9+$C$11*$K$9+$F$11*((ET25+EL25)/MAX(ET25+EL25+EU25, 0.1)*$P$9+EU25/MAX(ET25+EL25+EU25, 0.1)*$Q$9))/($B$11+$C$11+$F$11)</f>
        <v>0</v>
      </c>
      <c r="DA25">
        <v>4.8</v>
      </c>
      <c r="DB25">
        <v>0.5</v>
      </c>
      <c r="DC25" t="s">
        <v>423</v>
      </c>
      <c r="DD25">
        <v>2</v>
      </c>
      <c r="DE25">
        <v>1758584032</v>
      </c>
      <c r="DF25">
        <v>417.3995</v>
      </c>
      <c r="DG25">
        <v>416.3345</v>
      </c>
      <c r="DH25">
        <v>25.415775</v>
      </c>
      <c r="DI25">
        <v>25.3882</v>
      </c>
      <c r="DJ25">
        <v>411.51625</v>
      </c>
      <c r="DK25">
        <v>25.00095</v>
      </c>
      <c r="DL25">
        <v>500.0045</v>
      </c>
      <c r="DM25">
        <v>89.638</v>
      </c>
      <c r="DN25">
        <v>0.03347295</v>
      </c>
      <c r="DO25">
        <v>31.099775</v>
      </c>
      <c r="DP25">
        <v>30.038425</v>
      </c>
      <c r="DQ25">
        <v>999.9</v>
      </c>
      <c r="DR25">
        <v>0</v>
      </c>
      <c r="DS25">
        <v>0</v>
      </c>
      <c r="DT25">
        <v>9995</v>
      </c>
      <c r="DU25">
        <v>0</v>
      </c>
      <c r="DV25">
        <v>0.723344</v>
      </c>
      <c r="DW25">
        <v>1.06540662</v>
      </c>
      <c r="DX25">
        <v>428.285</v>
      </c>
      <c r="DY25">
        <v>427.18</v>
      </c>
      <c r="DZ25">
        <v>0.027575475</v>
      </c>
      <c r="EA25">
        <v>416.3345</v>
      </c>
      <c r="EB25">
        <v>25.3882</v>
      </c>
      <c r="EC25">
        <v>2.2782175</v>
      </c>
      <c r="ED25">
        <v>2.275745</v>
      </c>
      <c r="EE25">
        <v>19.5232</v>
      </c>
      <c r="EF25">
        <v>19.50575</v>
      </c>
      <c r="EG25">
        <v>0.00500016</v>
      </c>
      <c r="EH25">
        <v>0</v>
      </c>
      <c r="EI25">
        <v>0</v>
      </c>
      <c r="EJ25">
        <v>0</v>
      </c>
      <c r="EK25">
        <v>674.975</v>
      </c>
      <c r="EL25">
        <v>0.00500016</v>
      </c>
      <c r="EM25">
        <v>-8.9</v>
      </c>
      <c r="EN25">
        <v>-1.625</v>
      </c>
      <c r="EO25">
        <v>41.45275</v>
      </c>
      <c r="EP25">
        <v>45</v>
      </c>
      <c r="EQ25">
        <v>43.625</v>
      </c>
      <c r="ER25">
        <v>44.7965</v>
      </c>
      <c r="ES25">
        <v>44.45275</v>
      </c>
      <c r="ET25">
        <v>0</v>
      </c>
      <c r="EU25">
        <v>0</v>
      </c>
      <c r="EV25">
        <v>0</v>
      </c>
      <c r="EW25">
        <v>1758584037</v>
      </c>
      <c r="EX25">
        <v>0</v>
      </c>
      <c r="EY25">
        <v>677.973076923077</v>
      </c>
      <c r="EZ25">
        <v>-36.2427351420597</v>
      </c>
      <c r="FA25">
        <v>8.77264972216003</v>
      </c>
      <c r="FB25">
        <v>-7.37692307692308</v>
      </c>
      <c r="FC25">
        <v>15</v>
      </c>
      <c r="FD25">
        <v>0</v>
      </c>
      <c r="FE25" t="s">
        <v>424</v>
      </c>
      <c r="FF25">
        <v>1747249705.1</v>
      </c>
      <c r="FG25">
        <v>1747249711.1</v>
      </c>
      <c r="FH25">
        <v>0</v>
      </c>
      <c r="FI25">
        <v>0.871</v>
      </c>
      <c r="FJ25">
        <v>0.066</v>
      </c>
      <c r="FK25">
        <v>5.486</v>
      </c>
      <c r="FL25">
        <v>0.145</v>
      </c>
      <c r="FM25">
        <v>420</v>
      </c>
      <c r="FN25">
        <v>16</v>
      </c>
      <c r="FO25">
        <v>0.27</v>
      </c>
      <c r="FP25">
        <v>0.16</v>
      </c>
      <c r="FQ25">
        <v>2.25436319047619</v>
      </c>
      <c r="FR25">
        <v>47.2802307272727</v>
      </c>
      <c r="FS25">
        <v>9.47144498212556</v>
      </c>
      <c r="FT25">
        <v>0</v>
      </c>
      <c r="FU25">
        <v>677.641176470588</v>
      </c>
      <c r="FV25">
        <v>11.7097020170305</v>
      </c>
      <c r="FW25">
        <v>4.59949598562705</v>
      </c>
      <c r="FX25">
        <v>-1</v>
      </c>
      <c r="FY25">
        <v>0.0190506842857143</v>
      </c>
      <c r="FZ25">
        <v>-0.0260847093506493</v>
      </c>
      <c r="GA25">
        <v>0.00699875850512862</v>
      </c>
      <c r="GB25">
        <v>1</v>
      </c>
      <c r="GC25">
        <v>1</v>
      </c>
      <c r="GD25">
        <v>2</v>
      </c>
      <c r="GE25" t="s">
        <v>433</v>
      </c>
      <c r="GF25">
        <v>3.12642</v>
      </c>
      <c r="GG25">
        <v>2.65911</v>
      </c>
      <c r="GH25">
        <v>0.0875235</v>
      </c>
      <c r="GI25">
        <v>0.0885653</v>
      </c>
      <c r="GJ25">
        <v>0.104543</v>
      </c>
      <c r="GK25">
        <v>0.104996</v>
      </c>
      <c r="GL25">
        <v>23472.2</v>
      </c>
      <c r="GM25">
        <v>22177.3</v>
      </c>
      <c r="GN25">
        <v>23007.8</v>
      </c>
      <c r="GO25">
        <v>23696.2</v>
      </c>
      <c r="GP25">
        <v>35115.5</v>
      </c>
      <c r="GQ25">
        <v>35102.3</v>
      </c>
      <c r="GR25">
        <v>41485</v>
      </c>
      <c r="GS25">
        <v>42255.6</v>
      </c>
      <c r="GT25">
        <v>1.8915</v>
      </c>
      <c r="GU25">
        <v>1.80523</v>
      </c>
      <c r="GV25">
        <v>0.116572</v>
      </c>
      <c r="GW25">
        <v>0</v>
      </c>
      <c r="GX25">
        <v>28.1332</v>
      </c>
      <c r="GY25">
        <v>999.9</v>
      </c>
      <c r="GZ25">
        <v>60.902</v>
      </c>
      <c r="HA25">
        <v>29.668</v>
      </c>
      <c r="HB25">
        <v>28.396</v>
      </c>
      <c r="HC25">
        <v>53.7433</v>
      </c>
      <c r="HD25">
        <v>39.2588</v>
      </c>
      <c r="HE25">
        <v>1</v>
      </c>
      <c r="HF25">
        <v>0.110467</v>
      </c>
      <c r="HG25">
        <v>-0.409148</v>
      </c>
      <c r="HH25">
        <v>20.2358</v>
      </c>
      <c r="HI25">
        <v>5.23316</v>
      </c>
      <c r="HJ25">
        <v>11.992</v>
      </c>
      <c r="HK25">
        <v>4.95565</v>
      </c>
      <c r="HL25">
        <v>3.30395</v>
      </c>
      <c r="HM25">
        <v>9999</v>
      </c>
      <c r="HN25">
        <v>999.9</v>
      </c>
      <c r="HO25">
        <v>9999</v>
      </c>
      <c r="HP25">
        <v>9999</v>
      </c>
      <c r="HQ25">
        <v>1.8685</v>
      </c>
      <c r="HR25">
        <v>1.86422</v>
      </c>
      <c r="HS25">
        <v>1.8718</v>
      </c>
      <c r="HT25">
        <v>1.86265</v>
      </c>
      <c r="HU25">
        <v>1.86208</v>
      </c>
      <c r="HV25">
        <v>1.86854</v>
      </c>
      <c r="HW25">
        <v>1.85867</v>
      </c>
      <c r="HX25">
        <v>1.86508</v>
      </c>
      <c r="HY25">
        <v>5</v>
      </c>
      <c r="HZ25">
        <v>0</v>
      </c>
      <c r="IA25">
        <v>0</v>
      </c>
      <c r="IB25">
        <v>0</v>
      </c>
      <c r="IC25" t="s">
        <v>426</v>
      </c>
      <c r="ID25" t="s">
        <v>427</v>
      </c>
      <c r="IE25" t="s">
        <v>428</v>
      </c>
      <c r="IF25" t="s">
        <v>428</v>
      </c>
      <c r="IG25" t="s">
        <v>428</v>
      </c>
      <c r="IH25" t="s">
        <v>428</v>
      </c>
      <c r="II25">
        <v>0</v>
      </c>
      <c r="IJ25">
        <v>100</v>
      </c>
      <c r="IK25">
        <v>100</v>
      </c>
      <c r="IL25">
        <v>5.884</v>
      </c>
      <c r="IM25">
        <v>0.4147</v>
      </c>
      <c r="IN25">
        <v>4.31971622866321</v>
      </c>
      <c r="IO25">
        <v>0.00442796603476172</v>
      </c>
      <c r="IP25">
        <v>-1.66160884727162e-06</v>
      </c>
      <c r="IQ25">
        <v>3.32470810967871e-10</v>
      </c>
      <c r="IR25">
        <v>0.0482981980719239</v>
      </c>
      <c r="IS25">
        <v>0.00830027014242151</v>
      </c>
      <c r="IT25">
        <v>2.88519397997672e-05</v>
      </c>
      <c r="IU25">
        <v>9.02036601750474e-06</v>
      </c>
      <c r="IV25">
        <v>-1</v>
      </c>
      <c r="IW25">
        <v>2043</v>
      </c>
      <c r="IX25">
        <v>1</v>
      </c>
      <c r="IY25">
        <v>28</v>
      </c>
      <c r="IZ25">
        <v>188905.5</v>
      </c>
      <c r="JA25">
        <v>188905.4</v>
      </c>
      <c r="JB25">
        <v>0.958252</v>
      </c>
      <c r="JC25">
        <v>2.38281</v>
      </c>
      <c r="JD25">
        <v>1.4978</v>
      </c>
      <c r="JE25">
        <v>2.33032</v>
      </c>
      <c r="JF25">
        <v>1.54419</v>
      </c>
      <c r="JG25">
        <v>2.34375</v>
      </c>
      <c r="JH25">
        <v>35.2209</v>
      </c>
      <c r="JI25">
        <v>24.2801</v>
      </c>
      <c r="JJ25">
        <v>18</v>
      </c>
      <c r="JK25">
        <v>546.461</v>
      </c>
      <c r="JL25">
        <v>433.687</v>
      </c>
      <c r="JM25">
        <v>30.5954</v>
      </c>
      <c r="JN25">
        <v>29.0911</v>
      </c>
      <c r="JO25">
        <v>30</v>
      </c>
      <c r="JP25">
        <v>29.0182</v>
      </c>
      <c r="JQ25">
        <v>29.0472</v>
      </c>
      <c r="JR25">
        <v>19.2458</v>
      </c>
      <c r="JS25">
        <v>27.4257</v>
      </c>
      <c r="JT25">
        <v>86.8033</v>
      </c>
      <c r="JU25">
        <v>30.5839</v>
      </c>
      <c r="JV25">
        <v>420</v>
      </c>
      <c r="JW25">
        <v>25.2425</v>
      </c>
      <c r="JX25">
        <v>92.9742</v>
      </c>
      <c r="JY25">
        <v>98.4808</v>
      </c>
    </row>
    <row r="26" spans="1:285">
      <c r="A26">
        <v>10</v>
      </c>
      <c r="B26">
        <v>1758584037</v>
      </c>
      <c r="C26">
        <v>24</v>
      </c>
      <c r="D26" t="s">
        <v>446</v>
      </c>
      <c r="E26" t="s">
        <v>447</v>
      </c>
      <c r="F26">
        <v>5</v>
      </c>
      <c r="G26" t="s">
        <v>419</v>
      </c>
      <c r="H26" t="s">
        <v>420</v>
      </c>
      <c r="I26" t="s">
        <v>421</v>
      </c>
      <c r="J26">
        <v>1758584034.33333</v>
      </c>
      <c r="K26">
        <f>(L26)/1000</f>
        <v>0</v>
      </c>
      <c r="L26">
        <f>1000*DL26*AJ26*(DH26-DI26)/(100*DA26*(1000-AJ26*DH26))</f>
        <v>0</v>
      </c>
      <c r="M26">
        <f>DL26*AJ26*(DG26-DF26*(1000-AJ26*DI26)/(1000-AJ26*DH26))/(100*DA26)</f>
        <v>0</v>
      </c>
      <c r="N26">
        <f>DF26 - IF(AJ26&gt;1, M26*DA26*100.0/(AL26), 0)</f>
        <v>0</v>
      </c>
      <c r="O26">
        <f>((U26-K26/2)*N26-M26)/(U26+K26/2)</f>
        <v>0</v>
      </c>
      <c r="P26">
        <f>O26*(DM26+DN26)/1000.0</f>
        <v>0</v>
      </c>
      <c r="Q26">
        <f>(DF26 - IF(AJ26&gt;1, M26*DA26*100.0/(AL26), 0))*(DM26+DN26)/1000.0</f>
        <v>0</v>
      </c>
      <c r="R26">
        <f>2.0/((1/T26-1/S26)+SIGN(T26)*SQRT((1/T26-1/S26)*(1/T26-1/S26) + 4*DB26/((DB26+1)*(DB26+1))*(2*1/T26*1/S26-1/S26*1/S26)))</f>
        <v>0</v>
      </c>
      <c r="S26">
        <f>IF(LEFT(DC26,1)&lt;&gt;"0",IF(LEFT(DC26,1)="1",3.0,DD26),$D$5+$E$5*(DT26*DM26/($K$5*1000))+$F$5*(DT26*DM26/($K$5*1000))*MAX(MIN(DA26,$J$5),$I$5)*MAX(MIN(DA26,$J$5),$I$5)+$G$5*MAX(MIN(DA26,$J$5),$I$5)*(DT26*DM26/($K$5*1000))+$H$5*(DT26*DM26/($K$5*1000))*(DT26*DM26/($K$5*1000)))</f>
        <v>0</v>
      </c>
      <c r="T26">
        <f>K26*(1000-(1000*0.61365*exp(17.502*X26/(240.97+X26))/(DM26+DN26)+DH26)/2)/(1000*0.61365*exp(17.502*X26/(240.97+X26))/(DM26+DN26)-DH26)</f>
        <v>0</v>
      </c>
      <c r="U26">
        <f>1/((DB26+1)/(R26/1.6)+1/(S26/1.37)) + DB26/((DB26+1)/(R26/1.6) + DB26/(S26/1.37))</f>
        <v>0</v>
      </c>
      <c r="V26">
        <f>(CW26*CZ26)</f>
        <v>0</v>
      </c>
      <c r="W26">
        <f>(DO26+(V26+2*0.95*5.67E-8*(((DO26+$B$7)+273)^4-(DO26+273)^4)-44100*K26)/(1.84*29.3*S26+8*0.95*5.67E-8*(DO26+273)^3))</f>
        <v>0</v>
      </c>
      <c r="X26">
        <f>($C$7*DP26+$D$7*DQ26+$E$7*W26)</f>
        <v>0</v>
      </c>
      <c r="Y26">
        <f>0.61365*exp(17.502*X26/(240.97+X26))</f>
        <v>0</v>
      </c>
      <c r="Z26">
        <f>(AA26/AB26*100)</f>
        <v>0</v>
      </c>
      <c r="AA26">
        <f>DH26*(DM26+DN26)/1000</f>
        <v>0</v>
      </c>
      <c r="AB26">
        <f>0.61365*exp(17.502*DO26/(240.97+DO26))</f>
        <v>0</v>
      </c>
      <c r="AC26">
        <f>(Y26-DH26*(DM26+DN26)/1000)</f>
        <v>0</v>
      </c>
      <c r="AD26">
        <f>(-K26*44100)</f>
        <v>0</v>
      </c>
      <c r="AE26">
        <f>2*29.3*S26*0.92*(DO26-X26)</f>
        <v>0</v>
      </c>
      <c r="AF26">
        <f>2*0.95*5.67E-8*(((DO26+$B$7)+273)^4-(X26+273)^4)</f>
        <v>0</v>
      </c>
      <c r="AG26">
        <f>V26+AF26+AD26+AE26</f>
        <v>0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MAX(0,($B$13+$C$13*DT26)/(1+$D$13*DT26)*DM26/(DO26+273)*$E$13)</f>
        <v>0</v>
      </c>
      <c r="AM26" t="s">
        <v>422</v>
      </c>
      <c r="AN26" t="s">
        <v>422</v>
      </c>
      <c r="AO26">
        <v>0</v>
      </c>
      <c r="AP26">
        <v>0</v>
      </c>
      <c r="AQ26">
        <f>1-AO26/AP26</f>
        <v>0</v>
      </c>
      <c r="AR26">
        <v>0</v>
      </c>
      <c r="AS26" t="s">
        <v>422</v>
      </c>
      <c r="AT26" t="s">
        <v>422</v>
      </c>
      <c r="AU26">
        <v>0</v>
      </c>
      <c r="AV26">
        <v>0</v>
      </c>
      <c r="AW26">
        <f>1-AU26/AV26</f>
        <v>0</v>
      </c>
      <c r="AX26">
        <v>0.5</v>
      </c>
      <c r="AY26">
        <f>CX26</f>
        <v>0</v>
      </c>
      <c r="AZ26">
        <f>M26</f>
        <v>0</v>
      </c>
      <c r="BA26">
        <f>AW26*AX26*AY26</f>
        <v>0</v>
      </c>
      <c r="BB26">
        <f>(AZ26-AR26)/AY26</f>
        <v>0</v>
      </c>
      <c r="BC26">
        <f>(AP26-AV26)/AV26</f>
        <v>0</v>
      </c>
      <c r="BD26">
        <f>AO26/(AQ26+AO26/AV26)</f>
        <v>0</v>
      </c>
      <c r="BE26" t="s">
        <v>422</v>
      </c>
      <c r="BF26">
        <v>0</v>
      </c>
      <c r="BG26">
        <f>IF(BF26&lt;&gt;0, BF26, BD26)</f>
        <v>0</v>
      </c>
      <c r="BH26">
        <f>1-BG26/AV26</f>
        <v>0</v>
      </c>
      <c r="BI26">
        <f>(AV26-AU26)/(AV26-BG26)</f>
        <v>0</v>
      </c>
      <c r="BJ26">
        <f>(AP26-AV26)/(AP26-BG26)</f>
        <v>0</v>
      </c>
      <c r="BK26">
        <f>(AV26-AU26)/(AV26-AO26)</f>
        <v>0</v>
      </c>
      <c r="BL26">
        <f>(AP26-AV26)/(AP26-AO26)</f>
        <v>0</v>
      </c>
      <c r="BM26">
        <f>(BI26*BG26/AU26)</f>
        <v>0</v>
      </c>
      <c r="BN26">
        <f>(1-BM26)</f>
        <v>0</v>
      </c>
      <c r="CW26">
        <f>$B$11*DU26+$C$11*DV26+$F$11*EG26*(1-EJ26)</f>
        <v>0</v>
      </c>
      <c r="CX26">
        <f>CW26*CY26</f>
        <v>0</v>
      </c>
      <c r="CY26">
        <f>($B$11*$D$9+$C$11*$D$9+$F$11*((ET26+EL26)/MAX(ET26+EL26+EU26, 0.1)*$I$9+EU26/MAX(ET26+EL26+EU26, 0.1)*$J$9))/($B$11+$C$11+$F$11)</f>
        <v>0</v>
      </c>
      <c r="CZ26">
        <f>($B$11*$K$9+$C$11*$K$9+$F$11*((ET26+EL26)/MAX(ET26+EL26+EU26, 0.1)*$P$9+EU26/MAX(ET26+EL26+EU26, 0.1)*$Q$9))/($B$11+$C$11+$F$11)</f>
        <v>0</v>
      </c>
      <c r="DA26">
        <v>4.8</v>
      </c>
      <c r="DB26">
        <v>0.5</v>
      </c>
      <c r="DC26" t="s">
        <v>423</v>
      </c>
      <c r="DD26">
        <v>2</v>
      </c>
      <c r="DE26">
        <v>1758584034.33333</v>
      </c>
      <c r="DF26">
        <v>417.452666666667</v>
      </c>
      <c r="DG26">
        <v>417.951333333333</v>
      </c>
      <c r="DH26">
        <v>25.414</v>
      </c>
      <c r="DI26">
        <v>25.3782</v>
      </c>
      <c r="DJ26">
        <v>411.569</v>
      </c>
      <c r="DK26">
        <v>24.9992333333333</v>
      </c>
      <c r="DL26">
        <v>499.997</v>
      </c>
      <c r="DM26">
        <v>89.6390666666667</v>
      </c>
      <c r="DN26">
        <v>0.0334445333333333</v>
      </c>
      <c r="DO26">
        <v>31.0944666666667</v>
      </c>
      <c r="DP26">
        <v>30.0326</v>
      </c>
      <c r="DQ26">
        <v>999.9</v>
      </c>
      <c r="DR26">
        <v>0</v>
      </c>
      <c r="DS26">
        <v>0</v>
      </c>
      <c r="DT26">
        <v>9996.25</v>
      </c>
      <c r="DU26">
        <v>0</v>
      </c>
      <c r="DV26">
        <v>0.723344</v>
      </c>
      <c r="DW26">
        <v>-0.498494506666667</v>
      </c>
      <c r="DX26">
        <v>428.338666666667</v>
      </c>
      <c r="DY26">
        <v>428.834666666667</v>
      </c>
      <c r="DZ26">
        <v>0.0358187333333333</v>
      </c>
      <c r="EA26">
        <v>417.951333333333</v>
      </c>
      <c r="EB26">
        <v>25.3782</v>
      </c>
      <c r="EC26">
        <v>2.27809</v>
      </c>
      <c r="ED26">
        <v>2.27487666666667</v>
      </c>
      <c r="EE26">
        <v>19.5222666666667</v>
      </c>
      <c r="EF26">
        <v>19.4996</v>
      </c>
      <c r="EG26">
        <v>0.00500016</v>
      </c>
      <c r="EH26">
        <v>0</v>
      </c>
      <c r="EI26">
        <v>0</v>
      </c>
      <c r="EJ26">
        <v>0</v>
      </c>
      <c r="EK26">
        <v>671.066666666667</v>
      </c>
      <c r="EL26">
        <v>0.00500016</v>
      </c>
      <c r="EM26">
        <v>-4.23333333333333</v>
      </c>
      <c r="EN26">
        <v>-0.666666666666667</v>
      </c>
      <c r="EO26">
        <v>41.437</v>
      </c>
      <c r="EP26">
        <v>45</v>
      </c>
      <c r="EQ26">
        <v>43.625</v>
      </c>
      <c r="ER26">
        <v>44.7913333333333</v>
      </c>
      <c r="ES26">
        <v>44.437</v>
      </c>
      <c r="ET26">
        <v>0</v>
      </c>
      <c r="EU26">
        <v>0</v>
      </c>
      <c r="EV26">
        <v>0</v>
      </c>
      <c r="EW26">
        <v>1758584038.8</v>
      </c>
      <c r="EX26">
        <v>0</v>
      </c>
      <c r="EY26">
        <v>677.02</v>
      </c>
      <c r="EZ26">
        <v>-42.2307693048332</v>
      </c>
      <c r="FA26">
        <v>-6.29230767058197</v>
      </c>
      <c r="FB26">
        <v>-7.152</v>
      </c>
      <c r="FC26">
        <v>15</v>
      </c>
      <c r="FD26">
        <v>0</v>
      </c>
      <c r="FE26" t="s">
        <v>424</v>
      </c>
      <c r="FF26">
        <v>1747249705.1</v>
      </c>
      <c r="FG26">
        <v>1747249711.1</v>
      </c>
      <c r="FH26">
        <v>0</v>
      </c>
      <c r="FI26">
        <v>0.871</v>
      </c>
      <c r="FJ26">
        <v>0.066</v>
      </c>
      <c r="FK26">
        <v>5.486</v>
      </c>
      <c r="FL26">
        <v>0.145</v>
      </c>
      <c r="FM26">
        <v>420</v>
      </c>
      <c r="FN26">
        <v>16</v>
      </c>
      <c r="FO26">
        <v>0.27</v>
      </c>
      <c r="FP26">
        <v>0.16</v>
      </c>
      <c r="FQ26">
        <v>2.907338574</v>
      </c>
      <c r="FR26">
        <v>26.850442475188</v>
      </c>
      <c r="FS26">
        <v>9.33450978686704</v>
      </c>
      <c r="FT26">
        <v>0</v>
      </c>
      <c r="FU26">
        <v>677.458823529412</v>
      </c>
      <c r="FV26">
        <v>-7.99083277106998</v>
      </c>
      <c r="FW26">
        <v>4.53860030555281</v>
      </c>
      <c r="FX26">
        <v>-1</v>
      </c>
      <c r="FY26">
        <v>0.0200689235</v>
      </c>
      <c r="FZ26">
        <v>0.0427037941353383</v>
      </c>
      <c r="GA26">
        <v>0.00873440163646444</v>
      </c>
      <c r="GB26">
        <v>1</v>
      </c>
      <c r="GC26">
        <v>1</v>
      </c>
      <c r="GD26">
        <v>2</v>
      </c>
      <c r="GE26" t="s">
        <v>433</v>
      </c>
      <c r="GF26">
        <v>3.12654</v>
      </c>
      <c r="GG26">
        <v>2.65906</v>
      </c>
      <c r="GH26">
        <v>0.0875996</v>
      </c>
      <c r="GI26">
        <v>0.0886824</v>
      </c>
      <c r="GJ26">
        <v>0.104533</v>
      </c>
      <c r="GK26">
        <v>0.10498</v>
      </c>
      <c r="GL26">
        <v>23470.2</v>
      </c>
      <c r="GM26">
        <v>22174.6</v>
      </c>
      <c r="GN26">
        <v>23007.8</v>
      </c>
      <c r="GO26">
        <v>23696.3</v>
      </c>
      <c r="GP26">
        <v>35116</v>
      </c>
      <c r="GQ26">
        <v>35103.1</v>
      </c>
      <c r="GR26">
        <v>41485.1</v>
      </c>
      <c r="GS26">
        <v>42255.8</v>
      </c>
      <c r="GT26">
        <v>1.89185</v>
      </c>
      <c r="GU26">
        <v>1.80488</v>
      </c>
      <c r="GV26">
        <v>0.116214</v>
      </c>
      <c r="GW26">
        <v>0</v>
      </c>
      <c r="GX26">
        <v>28.132</v>
      </c>
      <c r="GY26">
        <v>999.9</v>
      </c>
      <c r="GZ26">
        <v>60.921</v>
      </c>
      <c r="HA26">
        <v>29.658</v>
      </c>
      <c r="HB26">
        <v>28.3931</v>
      </c>
      <c r="HC26">
        <v>54.3833</v>
      </c>
      <c r="HD26">
        <v>39.2268</v>
      </c>
      <c r="HE26">
        <v>1</v>
      </c>
      <c r="HF26">
        <v>0.110422</v>
      </c>
      <c r="HG26">
        <v>-0.425049</v>
      </c>
      <c r="HH26">
        <v>20.2358</v>
      </c>
      <c r="HI26">
        <v>5.23391</v>
      </c>
      <c r="HJ26">
        <v>11.992</v>
      </c>
      <c r="HK26">
        <v>4.9557</v>
      </c>
      <c r="HL26">
        <v>3.304</v>
      </c>
      <c r="HM26">
        <v>9999</v>
      </c>
      <c r="HN26">
        <v>999.9</v>
      </c>
      <c r="HO26">
        <v>9999</v>
      </c>
      <c r="HP26">
        <v>9999</v>
      </c>
      <c r="HQ26">
        <v>1.86849</v>
      </c>
      <c r="HR26">
        <v>1.86422</v>
      </c>
      <c r="HS26">
        <v>1.8718</v>
      </c>
      <c r="HT26">
        <v>1.86265</v>
      </c>
      <c r="HU26">
        <v>1.86208</v>
      </c>
      <c r="HV26">
        <v>1.86856</v>
      </c>
      <c r="HW26">
        <v>1.85867</v>
      </c>
      <c r="HX26">
        <v>1.86508</v>
      </c>
      <c r="HY26">
        <v>5</v>
      </c>
      <c r="HZ26">
        <v>0</v>
      </c>
      <c r="IA26">
        <v>0</v>
      </c>
      <c r="IB26">
        <v>0</v>
      </c>
      <c r="IC26" t="s">
        <v>426</v>
      </c>
      <c r="ID26" t="s">
        <v>427</v>
      </c>
      <c r="IE26" t="s">
        <v>428</v>
      </c>
      <c r="IF26" t="s">
        <v>428</v>
      </c>
      <c r="IG26" t="s">
        <v>428</v>
      </c>
      <c r="IH26" t="s">
        <v>428</v>
      </c>
      <c r="II26">
        <v>0</v>
      </c>
      <c r="IJ26">
        <v>100</v>
      </c>
      <c r="IK26">
        <v>100</v>
      </c>
      <c r="IL26">
        <v>5.885</v>
      </c>
      <c r="IM26">
        <v>0.4146</v>
      </c>
      <c r="IN26">
        <v>4.31971622866321</v>
      </c>
      <c r="IO26">
        <v>0.00442796603476172</v>
      </c>
      <c r="IP26">
        <v>-1.66160884727162e-06</v>
      </c>
      <c r="IQ26">
        <v>3.32470810967871e-10</v>
      </c>
      <c r="IR26">
        <v>0.0482981980719239</v>
      </c>
      <c r="IS26">
        <v>0.00830027014242151</v>
      </c>
      <c r="IT26">
        <v>2.88519397997672e-05</v>
      </c>
      <c r="IU26">
        <v>9.02036601750474e-06</v>
      </c>
      <c r="IV26">
        <v>-1</v>
      </c>
      <c r="IW26">
        <v>2043</v>
      </c>
      <c r="IX26">
        <v>1</v>
      </c>
      <c r="IY26">
        <v>28</v>
      </c>
      <c r="IZ26">
        <v>188905.5</v>
      </c>
      <c r="JA26">
        <v>188905.4</v>
      </c>
      <c r="JB26">
        <v>0.959473</v>
      </c>
      <c r="JC26">
        <v>2.38281</v>
      </c>
      <c r="JD26">
        <v>1.4978</v>
      </c>
      <c r="JE26">
        <v>2.33032</v>
      </c>
      <c r="JF26">
        <v>1.54419</v>
      </c>
      <c r="JG26">
        <v>2.34741</v>
      </c>
      <c r="JH26">
        <v>35.1978</v>
      </c>
      <c r="JI26">
        <v>24.2801</v>
      </c>
      <c r="JJ26">
        <v>18</v>
      </c>
      <c r="JK26">
        <v>546.674</v>
      </c>
      <c r="JL26">
        <v>433.468</v>
      </c>
      <c r="JM26">
        <v>30.5792</v>
      </c>
      <c r="JN26">
        <v>29.0911</v>
      </c>
      <c r="JO26">
        <v>30</v>
      </c>
      <c r="JP26">
        <v>29.0163</v>
      </c>
      <c r="JQ26">
        <v>29.046</v>
      </c>
      <c r="JR26">
        <v>19.2509</v>
      </c>
      <c r="JS26">
        <v>27.4257</v>
      </c>
      <c r="JT26">
        <v>86.8033</v>
      </c>
      <c r="JU26">
        <v>30.5839</v>
      </c>
      <c r="JV26">
        <v>420</v>
      </c>
      <c r="JW26">
        <v>25.2349</v>
      </c>
      <c r="JX26">
        <v>92.9743</v>
      </c>
      <c r="JY26">
        <v>98.4813</v>
      </c>
    </row>
    <row r="27" spans="1:285">
      <c r="A27">
        <v>11</v>
      </c>
      <c r="B27">
        <v>1758584040</v>
      </c>
      <c r="C27">
        <v>27</v>
      </c>
      <c r="D27" t="s">
        <v>448</v>
      </c>
      <c r="E27" t="s">
        <v>449</v>
      </c>
      <c r="F27">
        <v>5</v>
      </c>
      <c r="G27" t="s">
        <v>419</v>
      </c>
      <c r="H27" t="s">
        <v>420</v>
      </c>
      <c r="I27" t="s">
        <v>421</v>
      </c>
      <c r="J27">
        <v>1758584037.66667</v>
      </c>
      <c r="K27">
        <f>(L27)/1000</f>
        <v>0</v>
      </c>
      <c r="L27">
        <f>1000*DL27*AJ27*(DH27-DI27)/(100*DA27*(1000-AJ27*DH27))</f>
        <v>0</v>
      </c>
      <c r="M27">
        <f>DL27*AJ27*(DG27-DF27*(1000-AJ27*DI27)/(1000-AJ27*DH27))/(100*DA27)</f>
        <v>0</v>
      </c>
      <c r="N27">
        <f>DF27 - IF(AJ27&gt;1, M27*DA27*100.0/(AL27), 0)</f>
        <v>0</v>
      </c>
      <c r="O27">
        <f>((U27-K27/2)*N27-M27)/(U27+K27/2)</f>
        <v>0</v>
      </c>
      <c r="P27">
        <f>O27*(DM27+DN27)/1000.0</f>
        <v>0</v>
      </c>
      <c r="Q27">
        <f>(DF27 - IF(AJ27&gt;1, M27*DA27*100.0/(AL27), 0))*(DM27+DN27)/1000.0</f>
        <v>0</v>
      </c>
      <c r="R27">
        <f>2.0/((1/T27-1/S27)+SIGN(T27)*SQRT((1/T27-1/S27)*(1/T27-1/S27) + 4*DB27/((DB27+1)*(DB27+1))*(2*1/T27*1/S27-1/S27*1/S27)))</f>
        <v>0</v>
      </c>
      <c r="S27">
        <f>IF(LEFT(DC27,1)&lt;&gt;"0",IF(LEFT(DC27,1)="1",3.0,DD27),$D$5+$E$5*(DT27*DM27/($K$5*1000))+$F$5*(DT27*DM27/($K$5*1000))*MAX(MIN(DA27,$J$5),$I$5)*MAX(MIN(DA27,$J$5),$I$5)+$G$5*MAX(MIN(DA27,$J$5),$I$5)*(DT27*DM27/($K$5*1000))+$H$5*(DT27*DM27/($K$5*1000))*(DT27*DM27/($K$5*1000)))</f>
        <v>0</v>
      </c>
      <c r="T27">
        <f>K27*(1000-(1000*0.61365*exp(17.502*X27/(240.97+X27))/(DM27+DN27)+DH27)/2)/(1000*0.61365*exp(17.502*X27/(240.97+X27))/(DM27+DN27)-DH27)</f>
        <v>0</v>
      </c>
      <c r="U27">
        <f>1/((DB27+1)/(R27/1.6)+1/(S27/1.37)) + DB27/((DB27+1)/(R27/1.6) + DB27/(S27/1.37))</f>
        <v>0</v>
      </c>
      <c r="V27">
        <f>(CW27*CZ27)</f>
        <v>0</v>
      </c>
      <c r="W27">
        <f>(DO27+(V27+2*0.95*5.67E-8*(((DO27+$B$7)+273)^4-(DO27+273)^4)-44100*K27)/(1.84*29.3*S27+8*0.95*5.67E-8*(DO27+273)^3))</f>
        <v>0</v>
      </c>
      <c r="X27">
        <f>($C$7*DP27+$D$7*DQ27+$E$7*W27)</f>
        <v>0</v>
      </c>
      <c r="Y27">
        <f>0.61365*exp(17.502*X27/(240.97+X27))</f>
        <v>0</v>
      </c>
      <c r="Z27">
        <f>(AA27/AB27*100)</f>
        <v>0</v>
      </c>
      <c r="AA27">
        <f>DH27*(DM27+DN27)/1000</f>
        <v>0</v>
      </c>
      <c r="AB27">
        <f>0.61365*exp(17.502*DO27/(240.97+DO27))</f>
        <v>0</v>
      </c>
      <c r="AC27">
        <f>(Y27-DH27*(DM27+DN27)/1000)</f>
        <v>0</v>
      </c>
      <c r="AD27">
        <f>(-K27*44100)</f>
        <v>0</v>
      </c>
      <c r="AE27">
        <f>2*29.3*S27*0.92*(DO27-X27)</f>
        <v>0</v>
      </c>
      <c r="AF27">
        <f>2*0.95*5.67E-8*(((DO27+$B$7)+273)^4-(X27+273)^4)</f>
        <v>0</v>
      </c>
      <c r="AG27">
        <f>V27+AF27+AD27+AE27</f>
        <v>0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MAX(0,($B$13+$C$13*DT27)/(1+$D$13*DT27)*DM27/(DO27+273)*$E$13)</f>
        <v>0</v>
      </c>
      <c r="AM27" t="s">
        <v>422</v>
      </c>
      <c r="AN27" t="s">
        <v>422</v>
      </c>
      <c r="AO27">
        <v>0</v>
      </c>
      <c r="AP27">
        <v>0</v>
      </c>
      <c r="AQ27">
        <f>1-AO27/AP27</f>
        <v>0</v>
      </c>
      <c r="AR27">
        <v>0</v>
      </c>
      <c r="AS27" t="s">
        <v>422</v>
      </c>
      <c r="AT27" t="s">
        <v>422</v>
      </c>
      <c r="AU27">
        <v>0</v>
      </c>
      <c r="AV27">
        <v>0</v>
      </c>
      <c r="AW27">
        <f>1-AU27/AV27</f>
        <v>0</v>
      </c>
      <c r="AX27">
        <v>0.5</v>
      </c>
      <c r="AY27">
        <f>CX27</f>
        <v>0</v>
      </c>
      <c r="AZ27">
        <f>M27</f>
        <v>0</v>
      </c>
      <c r="BA27">
        <f>AW27*AX27*AY27</f>
        <v>0</v>
      </c>
      <c r="BB27">
        <f>(AZ27-AR27)/AY27</f>
        <v>0</v>
      </c>
      <c r="BC27">
        <f>(AP27-AV27)/AV27</f>
        <v>0</v>
      </c>
      <c r="BD27">
        <f>AO27/(AQ27+AO27/AV27)</f>
        <v>0</v>
      </c>
      <c r="BE27" t="s">
        <v>422</v>
      </c>
      <c r="BF27">
        <v>0</v>
      </c>
      <c r="BG27">
        <f>IF(BF27&lt;&gt;0, BF27, BD27)</f>
        <v>0</v>
      </c>
      <c r="BH27">
        <f>1-BG27/AV27</f>
        <v>0</v>
      </c>
      <c r="BI27">
        <f>(AV27-AU27)/(AV27-BG27)</f>
        <v>0</v>
      </c>
      <c r="BJ27">
        <f>(AP27-AV27)/(AP27-BG27)</f>
        <v>0</v>
      </c>
      <c r="BK27">
        <f>(AV27-AU27)/(AV27-AO27)</f>
        <v>0</v>
      </c>
      <c r="BL27">
        <f>(AP27-AV27)/(AP27-AO27)</f>
        <v>0</v>
      </c>
      <c r="BM27">
        <f>(BI27*BG27/AU27)</f>
        <v>0</v>
      </c>
      <c r="BN27">
        <f>(1-BM27)</f>
        <v>0</v>
      </c>
      <c r="CW27">
        <f>$B$11*DU27+$C$11*DV27+$F$11*EG27*(1-EJ27)</f>
        <v>0</v>
      </c>
      <c r="CX27">
        <f>CW27*CY27</f>
        <v>0</v>
      </c>
      <c r="CY27">
        <f>($B$11*$D$9+$C$11*$D$9+$F$11*((ET27+EL27)/MAX(ET27+EL27+EU27, 0.1)*$I$9+EU27/MAX(ET27+EL27+EU27, 0.1)*$J$9))/($B$11+$C$11+$F$11)</f>
        <v>0</v>
      </c>
      <c r="CZ27">
        <f>($B$11*$K$9+$C$11*$K$9+$F$11*((ET27+EL27)/MAX(ET27+EL27+EU27, 0.1)*$P$9+EU27/MAX(ET27+EL27+EU27, 0.1)*$Q$9))/($B$11+$C$11+$F$11)</f>
        <v>0</v>
      </c>
      <c r="DA27">
        <v>4.8</v>
      </c>
      <c r="DB27">
        <v>0.5</v>
      </c>
      <c r="DC27" t="s">
        <v>423</v>
      </c>
      <c r="DD27">
        <v>2</v>
      </c>
      <c r="DE27">
        <v>1758584037.66667</v>
      </c>
      <c r="DF27">
        <v>418.213</v>
      </c>
      <c r="DG27">
        <v>419.199</v>
      </c>
      <c r="DH27">
        <v>25.4083666666667</v>
      </c>
      <c r="DI27">
        <v>25.3685</v>
      </c>
      <c r="DJ27">
        <v>412.327</v>
      </c>
      <c r="DK27">
        <v>24.9937666666667</v>
      </c>
      <c r="DL27">
        <v>499.987666666667</v>
      </c>
      <c r="DM27">
        <v>89.6390333333333</v>
      </c>
      <c r="DN27">
        <v>0.0338943</v>
      </c>
      <c r="DO27">
        <v>31.0844333333333</v>
      </c>
      <c r="DP27">
        <v>30.0235666666667</v>
      </c>
      <c r="DQ27">
        <v>999.9</v>
      </c>
      <c r="DR27">
        <v>0</v>
      </c>
      <c r="DS27">
        <v>0</v>
      </c>
      <c r="DT27">
        <v>9963.75</v>
      </c>
      <c r="DU27">
        <v>0</v>
      </c>
      <c r="DV27">
        <v>0.723344</v>
      </c>
      <c r="DW27">
        <v>-0.985768666666667</v>
      </c>
      <c r="DX27">
        <v>429.116666666667</v>
      </c>
      <c r="DY27">
        <v>430.110333333333</v>
      </c>
      <c r="DZ27">
        <v>0.0398706</v>
      </c>
      <c r="EA27">
        <v>419.199</v>
      </c>
      <c r="EB27">
        <v>25.3685</v>
      </c>
      <c r="EC27">
        <v>2.27758333333333</v>
      </c>
      <c r="ED27">
        <v>2.27400666666667</v>
      </c>
      <c r="EE27">
        <v>19.5187</v>
      </c>
      <c r="EF27">
        <v>19.4934666666667</v>
      </c>
      <c r="EG27">
        <v>0.00500016</v>
      </c>
      <c r="EH27">
        <v>0</v>
      </c>
      <c r="EI27">
        <v>0</v>
      </c>
      <c r="EJ27">
        <v>0</v>
      </c>
      <c r="EK27">
        <v>671</v>
      </c>
      <c r="EL27">
        <v>0.00500016</v>
      </c>
      <c r="EM27">
        <v>-3.23333333333333</v>
      </c>
      <c r="EN27">
        <v>0.166666666666667</v>
      </c>
      <c r="EO27">
        <v>41.437</v>
      </c>
      <c r="EP27">
        <v>45</v>
      </c>
      <c r="EQ27">
        <v>43.604</v>
      </c>
      <c r="ER27">
        <v>44.7913333333333</v>
      </c>
      <c r="ES27">
        <v>44.437</v>
      </c>
      <c r="ET27">
        <v>0</v>
      </c>
      <c r="EU27">
        <v>0</v>
      </c>
      <c r="EV27">
        <v>0</v>
      </c>
      <c r="EW27">
        <v>1758584041.8</v>
      </c>
      <c r="EX27">
        <v>0</v>
      </c>
      <c r="EY27">
        <v>675.280769230769</v>
      </c>
      <c r="EZ27">
        <v>-40.3384615776087</v>
      </c>
      <c r="FA27">
        <v>12.1880343043901</v>
      </c>
      <c r="FB27">
        <v>-6.63461538461538</v>
      </c>
      <c r="FC27">
        <v>15</v>
      </c>
      <c r="FD27">
        <v>0</v>
      </c>
      <c r="FE27" t="s">
        <v>424</v>
      </c>
      <c r="FF27">
        <v>1747249705.1</v>
      </c>
      <c r="FG27">
        <v>1747249711.1</v>
      </c>
      <c r="FH27">
        <v>0</v>
      </c>
      <c r="FI27">
        <v>0.871</v>
      </c>
      <c r="FJ27">
        <v>0.066</v>
      </c>
      <c r="FK27">
        <v>5.486</v>
      </c>
      <c r="FL27">
        <v>0.145</v>
      </c>
      <c r="FM27">
        <v>420</v>
      </c>
      <c r="FN27">
        <v>16</v>
      </c>
      <c r="FO27">
        <v>0.27</v>
      </c>
      <c r="FP27">
        <v>0.16</v>
      </c>
      <c r="FQ27">
        <v>4.159871074</v>
      </c>
      <c r="FR27">
        <v>-12.116366964812</v>
      </c>
      <c r="FS27">
        <v>7.73886461150136</v>
      </c>
      <c r="FT27">
        <v>0</v>
      </c>
      <c r="FU27">
        <v>677.305882352941</v>
      </c>
      <c r="FV27">
        <v>-19.0832696814344</v>
      </c>
      <c r="FW27">
        <v>4.7016230724688</v>
      </c>
      <c r="FX27">
        <v>-1</v>
      </c>
      <c r="FY27">
        <v>0.0224057135</v>
      </c>
      <c r="FZ27">
        <v>0.0574317063157895</v>
      </c>
      <c r="GA27">
        <v>0.00976376608762432</v>
      </c>
      <c r="GB27">
        <v>1</v>
      </c>
      <c r="GC27">
        <v>1</v>
      </c>
      <c r="GD27">
        <v>2</v>
      </c>
      <c r="GE27" t="s">
        <v>433</v>
      </c>
      <c r="GF27">
        <v>3.12632</v>
      </c>
      <c r="GG27">
        <v>2.65961</v>
      </c>
      <c r="GH27">
        <v>0.087733</v>
      </c>
      <c r="GI27">
        <v>0.0887703</v>
      </c>
      <c r="GJ27">
        <v>0.104519</v>
      </c>
      <c r="GK27">
        <v>0.104939</v>
      </c>
      <c r="GL27">
        <v>23466.8</v>
      </c>
      <c r="GM27">
        <v>22172.4</v>
      </c>
      <c r="GN27">
        <v>23007.9</v>
      </c>
      <c r="GO27">
        <v>23696.3</v>
      </c>
      <c r="GP27">
        <v>35116.7</v>
      </c>
      <c r="GQ27">
        <v>35104.4</v>
      </c>
      <c r="GR27">
        <v>41485.3</v>
      </c>
      <c r="GS27">
        <v>42255.5</v>
      </c>
      <c r="GT27">
        <v>1.8914</v>
      </c>
      <c r="GU27">
        <v>1.80545</v>
      </c>
      <c r="GV27">
        <v>0.11583</v>
      </c>
      <c r="GW27">
        <v>0</v>
      </c>
      <c r="GX27">
        <v>28.1308</v>
      </c>
      <c r="GY27">
        <v>999.9</v>
      </c>
      <c r="GZ27">
        <v>60.945</v>
      </c>
      <c r="HA27">
        <v>29.668</v>
      </c>
      <c r="HB27">
        <v>28.4157</v>
      </c>
      <c r="HC27">
        <v>53.8133</v>
      </c>
      <c r="HD27">
        <v>39.2668</v>
      </c>
      <c r="HE27">
        <v>1</v>
      </c>
      <c r="HF27">
        <v>0.110419</v>
      </c>
      <c r="HG27">
        <v>-0.49835</v>
      </c>
      <c r="HH27">
        <v>20.2357</v>
      </c>
      <c r="HI27">
        <v>5.23406</v>
      </c>
      <c r="HJ27">
        <v>11.992</v>
      </c>
      <c r="HK27">
        <v>4.95565</v>
      </c>
      <c r="HL27">
        <v>3.30395</v>
      </c>
      <c r="HM27">
        <v>9999</v>
      </c>
      <c r="HN27">
        <v>999.9</v>
      </c>
      <c r="HO27">
        <v>9999</v>
      </c>
      <c r="HP27">
        <v>9999</v>
      </c>
      <c r="HQ27">
        <v>1.86849</v>
      </c>
      <c r="HR27">
        <v>1.86423</v>
      </c>
      <c r="HS27">
        <v>1.8718</v>
      </c>
      <c r="HT27">
        <v>1.86264</v>
      </c>
      <c r="HU27">
        <v>1.86209</v>
      </c>
      <c r="HV27">
        <v>1.86857</v>
      </c>
      <c r="HW27">
        <v>1.85867</v>
      </c>
      <c r="HX27">
        <v>1.86508</v>
      </c>
      <c r="HY27">
        <v>5</v>
      </c>
      <c r="HZ27">
        <v>0</v>
      </c>
      <c r="IA27">
        <v>0</v>
      </c>
      <c r="IB27">
        <v>0</v>
      </c>
      <c r="IC27" t="s">
        <v>426</v>
      </c>
      <c r="ID27" t="s">
        <v>427</v>
      </c>
      <c r="IE27" t="s">
        <v>428</v>
      </c>
      <c r="IF27" t="s">
        <v>428</v>
      </c>
      <c r="IG27" t="s">
        <v>428</v>
      </c>
      <c r="IH27" t="s">
        <v>428</v>
      </c>
      <c r="II27">
        <v>0</v>
      </c>
      <c r="IJ27">
        <v>100</v>
      </c>
      <c r="IK27">
        <v>100</v>
      </c>
      <c r="IL27">
        <v>5.888</v>
      </c>
      <c r="IM27">
        <v>0.4145</v>
      </c>
      <c r="IN27">
        <v>4.31971622866321</v>
      </c>
      <c r="IO27">
        <v>0.00442796603476172</v>
      </c>
      <c r="IP27">
        <v>-1.66160884727162e-06</v>
      </c>
      <c r="IQ27">
        <v>3.32470810967871e-10</v>
      </c>
      <c r="IR27">
        <v>0.0482981980719239</v>
      </c>
      <c r="IS27">
        <v>0.00830027014242151</v>
      </c>
      <c r="IT27">
        <v>2.88519397997672e-05</v>
      </c>
      <c r="IU27">
        <v>9.02036601750474e-06</v>
      </c>
      <c r="IV27">
        <v>-1</v>
      </c>
      <c r="IW27">
        <v>2043</v>
      </c>
      <c r="IX27">
        <v>1</v>
      </c>
      <c r="IY27">
        <v>28</v>
      </c>
      <c r="IZ27">
        <v>188905.6</v>
      </c>
      <c r="JA27">
        <v>188905.5</v>
      </c>
      <c r="JB27">
        <v>0.959473</v>
      </c>
      <c r="JC27">
        <v>2.38281</v>
      </c>
      <c r="JD27">
        <v>1.4978</v>
      </c>
      <c r="JE27">
        <v>2.33032</v>
      </c>
      <c r="JF27">
        <v>1.54419</v>
      </c>
      <c r="JG27">
        <v>2.3584</v>
      </c>
      <c r="JH27">
        <v>35.1978</v>
      </c>
      <c r="JI27">
        <v>24.2801</v>
      </c>
      <c r="JJ27">
        <v>18</v>
      </c>
      <c r="JK27">
        <v>546.365</v>
      </c>
      <c r="JL27">
        <v>433.799</v>
      </c>
      <c r="JM27">
        <v>30.5569</v>
      </c>
      <c r="JN27">
        <v>29.0911</v>
      </c>
      <c r="JO27">
        <v>30</v>
      </c>
      <c r="JP27">
        <v>29.0145</v>
      </c>
      <c r="JQ27">
        <v>29.0441</v>
      </c>
      <c r="JR27">
        <v>19.2577</v>
      </c>
      <c r="JS27">
        <v>27.7224</v>
      </c>
      <c r="JT27">
        <v>87.1743</v>
      </c>
      <c r="JU27">
        <v>30.5579</v>
      </c>
      <c r="JV27">
        <v>420</v>
      </c>
      <c r="JW27">
        <v>25.2213</v>
      </c>
      <c r="JX27">
        <v>92.9746</v>
      </c>
      <c r="JY27">
        <v>98.4808</v>
      </c>
    </row>
    <row r="28" spans="1:285">
      <c r="A28">
        <v>12</v>
      </c>
      <c r="B28">
        <v>1758584042</v>
      </c>
      <c r="C28">
        <v>29</v>
      </c>
      <c r="D28" t="s">
        <v>450</v>
      </c>
      <c r="E28" t="s">
        <v>451</v>
      </c>
      <c r="F28">
        <v>5</v>
      </c>
      <c r="G28" t="s">
        <v>419</v>
      </c>
      <c r="H28" t="s">
        <v>420</v>
      </c>
      <c r="I28" t="s">
        <v>421</v>
      </c>
      <c r="J28">
        <v>1758584038.5</v>
      </c>
      <c r="K28">
        <f>(L28)/1000</f>
        <v>0</v>
      </c>
      <c r="L28">
        <f>1000*DL28*AJ28*(DH28-DI28)/(100*DA28*(1000-AJ28*DH28))</f>
        <v>0</v>
      </c>
      <c r="M28">
        <f>DL28*AJ28*(DG28-DF28*(1000-AJ28*DI28)/(1000-AJ28*DH28))/(100*DA28)</f>
        <v>0</v>
      </c>
      <c r="N28">
        <f>DF28 - IF(AJ28&gt;1, M28*DA28*100.0/(AL28), 0)</f>
        <v>0</v>
      </c>
      <c r="O28">
        <f>((U28-K28/2)*N28-M28)/(U28+K28/2)</f>
        <v>0</v>
      </c>
      <c r="P28">
        <f>O28*(DM28+DN28)/1000.0</f>
        <v>0</v>
      </c>
      <c r="Q28">
        <f>(DF28 - IF(AJ28&gt;1, M28*DA28*100.0/(AL28), 0))*(DM28+DN28)/1000.0</f>
        <v>0</v>
      </c>
      <c r="R28">
        <f>2.0/((1/T28-1/S28)+SIGN(T28)*SQRT((1/T28-1/S28)*(1/T28-1/S28) + 4*DB28/((DB28+1)*(DB28+1))*(2*1/T28*1/S28-1/S28*1/S28)))</f>
        <v>0</v>
      </c>
      <c r="S28">
        <f>IF(LEFT(DC28,1)&lt;&gt;"0",IF(LEFT(DC28,1)="1",3.0,DD28),$D$5+$E$5*(DT28*DM28/($K$5*1000))+$F$5*(DT28*DM28/($K$5*1000))*MAX(MIN(DA28,$J$5),$I$5)*MAX(MIN(DA28,$J$5),$I$5)+$G$5*MAX(MIN(DA28,$J$5),$I$5)*(DT28*DM28/($K$5*1000))+$H$5*(DT28*DM28/($K$5*1000))*(DT28*DM28/($K$5*1000)))</f>
        <v>0</v>
      </c>
      <c r="T28">
        <f>K28*(1000-(1000*0.61365*exp(17.502*X28/(240.97+X28))/(DM28+DN28)+DH28)/2)/(1000*0.61365*exp(17.502*X28/(240.97+X28))/(DM28+DN28)-DH28)</f>
        <v>0</v>
      </c>
      <c r="U28">
        <f>1/((DB28+1)/(R28/1.6)+1/(S28/1.37)) + DB28/((DB28+1)/(R28/1.6) + DB28/(S28/1.37))</f>
        <v>0</v>
      </c>
      <c r="V28">
        <f>(CW28*CZ28)</f>
        <v>0</v>
      </c>
      <c r="W28">
        <f>(DO28+(V28+2*0.95*5.67E-8*(((DO28+$B$7)+273)^4-(DO28+273)^4)-44100*K28)/(1.84*29.3*S28+8*0.95*5.67E-8*(DO28+273)^3))</f>
        <v>0</v>
      </c>
      <c r="X28">
        <f>($C$7*DP28+$D$7*DQ28+$E$7*W28)</f>
        <v>0</v>
      </c>
      <c r="Y28">
        <f>0.61365*exp(17.502*X28/(240.97+X28))</f>
        <v>0</v>
      </c>
      <c r="Z28">
        <f>(AA28/AB28*100)</f>
        <v>0</v>
      </c>
      <c r="AA28">
        <f>DH28*(DM28+DN28)/1000</f>
        <v>0</v>
      </c>
      <c r="AB28">
        <f>0.61365*exp(17.502*DO28/(240.97+DO28))</f>
        <v>0</v>
      </c>
      <c r="AC28">
        <f>(Y28-DH28*(DM28+DN28)/1000)</f>
        <v>0</v>
      </c>
      <c r="AD28">
        <f>(-K28*44100)</f>
        <v>0</v>
      </c>
      <c r="AE28">
        <f>2*29.3*S28*0.92*(DO28-X28)</f>
        <v>0</v>
      </c>
      <c r="AF28">
        <f>2*0.95*5.67E-8*(((DO28+$B$7)+273)^4-(X28+273)^4)</f>
        <v>0</v>
      </c>
      <c r="AG28">
        <f>V28+AF28+AD28+AE28</f>
        <v>0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MAX(0,($B$13+$C$13*DT28)/(1+$D$13*DT28)*DM28/(DO28+273)*$E$13)</f>
        <v>0</v>
      </c>
      <c r="AM28" t="s">
        <v>422</v>
      </c>
      <c r="AN28" t="s">
        <v>422</v>
      </c>
      <c r="AO28">
        <v>0</v>
      </c>
      <c r="AP28">
        <v>0</v>
      </c>
      <c r="AQ28">
        <f>1-AO28/AP28</f>
        <v>0</v>
      </c>
      <c r="AR28">
        <v>0</v>
      </c>
      <c r="AS28" t="s">
        <v>422</v>
      </c>
      <c r="AT28" t="s">
        <v>422</v>
      </c>
      <c r="AU28">
        <v>0</v>
      </c>
      <c r="AV28">
        <v>0</v>
      </c>
      <c r="AW28">
        <f>1-AU28/AV28</f>
        <v>0</v>
      </c>
      <c r="AX28">
        <v>0.5</v>
      </c>
      <c r="AY28">
        <f>CX28</f>
        <v>0</v>
      </c>
      <c r="AZ28">
        <f>M28</f>
        <v>0</v>
      </c>
      <c r="BA28">
        <f>AW28*AX28*AY28</f>
        <v>0</v>
      </c>
      <c r="BB28">
        <f>(AZ28-AR28)/AY28</f>
        <v>0</v>
      </c>
      <c r="BC28">
        <f>(AP28-AV28)/AV28</f>
        <v>0</v>
      </c>
      <c r="BD28">
        <f>AO28/(AQ28+AO28/AV28)</f>
        <v>0</v>
      </c>
      <c r="BE28" t="s">
        <v>422</v>
      </c>
      <c r="BF28">
        <v>0</v>
      </c>
      <c r="BG28">
        <f>IF(BF28&lt;&gt;0, BF28, BD28)</f>
        <v>0</v>
      </c>
      <c r="BH28">
        <f>1-BG28/AV28</f>
        <v>0</v>
      </c>
      <c r="BI28">
        <f>(AV28-AU28)/(AV28-BG28)</f>
        <v>0</v>
      </c>
      <c r="BJ28">
        <f>(AP28-AV28)/(AP28-BG28)</f>
        <v>0</v>
      </c>
      <c r="BK28">
        <f>(AV28-AU28)/(AV28-AO28)</f>
        <v>0</v>
      </c>
      <c r="BL28">
        <f>(AP28-AV28)/(AP28-AO28)</f>
        <v>0</v>
      </c>
      <c r="BM28">
        <f>(BI28*BG28/AU28)</f>
        <v>0</v>
      </c>
      <c r="BN28">
        <f>(1-BM28)</f>
        <v>0</v>
      </c>
      <c r="CW28">
        <f>$B$11*DU28+$C$11*DV28+$F$11*EG28*(1-EJ28)</f>
        <v>0</v>
      </c>
      <c r="CX28">
        <f>CW28*CY28</f>
        <v>0</v>
      </c>
      <c r="CY28">
        <f>($B$11*$D$9+$C$11*$D$9+$F$11*((ET28+EL28)/MAX(ET28+EL28+EU28, 0.1)*$I$9+EU28/MAX(ET28+EL28+EU28, 0.1)*$J$9))/($B$11+$C$11+$F$11)</f>
        <v>0</v>
      </c>
      <c r="CZ28">
        <f>($B$11*$K$9+$C$11*$K$9+$F$11*((ET28+EL28)/MAX(ET28+EL28+EU28, 0.1)*$P$9+EU28/MAX(ET28+EL28+EU28, 0.1)*$Q$9))/($B$11+$C$11+$F$11)</f>
        <v>0</v>
      </c>
      <c r="DA28">
        <v>4.8</v>
      </c>
      <c r="DB28">
        <v>0.5</v>
      </c>
      <c r="DC28" t="s">
        <v>423</v>
      </c>
      <c r="DD28">
        <v>2</v>
      </c>
      <c r="DE28">
        <v>1758584038.5</v>
      </c>
      <c r="DF28">
        <v>418.43525</v>
      </c>
      <c r="DG28">
        <v>419.341</v>
      </c>
      <c r="DH28">
        <v>25.4071</v>
      </c>
      <c r="DI28">
        <v>25.365125</v>
      </c>
      <c r="DJ28">
        <v>412.5485</v>
      </c>
      <c r="DK28">
        <v>24.992525</v>
      </c>
      <c r="DL28">
        <v>499.98</v>
      </c>
      <c r="DM28">
        <v>89.63875</v>
      </c>
      <c r="DN28">
        <v>0.033911</v>
      </c>
      <c r="DO28">
        <v>31.081625</v>
      </c>
      <c r="DP28">
        <v>30.020225</v>
      </c>
      <c r="DQ28">
        <v>999.9</v>
      </c>
      <c r="DR28">
        <v>0</v>
      </c>
      <c r="DS28">
        <v>0</v>
      </c>
      <c r="DT28">
        <v>9974.3625</v>
      </c>
      <c r="DU28">
        <v>0</v>
      </c>
      <c r="DV28">
        <v>0.723344</v>
      </c>
      <c r="DW28">
        <v>-0.90560925</v>
      </c>
      <c r="DX28">
        <v>429.344</v>
      </c>
      <c r="DY28">
        <v>430.2545</v>
      </c>
      <c r="DZ28">
        <v>0.041986</v>
      </c>
      <c r="EA28">
        <v>419.341</v>
      </c>
      <c r="EB28">
        <v>25.365125</v>
      </c>
      <c r="EC28">
        <v>2.2774625</v>
      </c>
      <c r="ED28">
        <v>2.2736975</v>
      </c>
      <c r="EE28">
        <v>19.51785</v>
      </c>
      <c r="EF28">
        <v>19.491275</v>
      </c>
      <c r="EG28">
        <v>0.00500016</v>
      </c>
      <c r="EH28">
        <v>0</v>
      </c>
      <c r="EI28">
        <v>0</v>
      </c>
      <c r="EJ28">
        <v>0</v>
      </c>
      <c r="EK28">
        <v>673.175</v>
      </c>
      <c r="EL28">
        <v>0.00500016</v>
      </c>
      <c r="EM28">
        <v>-3.6</v>
      </c>
      <c r="EN28">
        <v>0.375</v>
      </c>
      <c r="EO28">
        <v>41.4215</v>
      </c>
      <c r="EP28">
        <v>45</v>
      </c>
      <c r="EQ28">
        <v>43.5935</v>
      </c>
      <c r="ER28">
        <v>44.781</v>
      </c>
      <c r="ES28">
        <v>44.437</v>
      </c>
      <c r="ET28">
        <v>0</v>
      </c>
      <c r="EU28">
        <v>0</v>
      </c>
      <c r="EV28">
        <v>0</v>
      </c>
      <c r="EW28">
        <v>1758584043.6</v>
      </c>
      <c r="EX28">
        <v>0</v>
      </c>
      <c r="EY28">
        <v>674.488</v>
      </c>
      <c r="EZ28">
        <v>-15.2384614163131</v>
      </c>
      <c r="FA28">
        <v>-4.36153856290163</v>
      </c>
      <c r="FB28">
        <v>-5.976</v>
      </c>
      <c r="FC28">
        <v>15</v>
      </c>
      <c r="FD28">
        <v>0</v>
      </c>
      <c r="FE28" t="s">
        <v>424</v>
      </c>
      <c r="FF28">
        <v>1747249705.1</v>
      </c>
      <c r="FG28">
        <v>1747249711.1</v>
      </c>
      <c r="FH28">
        <v>0</v>
      </c>
      <c r="FI28">
        <v>0.871</v>
      </c>
      <c r="FJ28">
        <v>0.066</v>
      </c>
      <c r="FK28">
        <v>5.486</v>
      </c>
      <c r="FL28">
        <v>0.145</v>
      </c>
      <c r="FM28">
        <v>420</v>
      </c>
      <c r="FN28">
        <v>16</v>
      </c>
      <c r="FO28">
        <v>0.27</v>
      </c>
      <c r="FP28">
        <v>0.16</v>
      </c>
      <c r="FQ28">
        <v>4.81865059428571</v>
      </c>
      <c r="FR28">
        <v>-47.4265723293507</v>
      </c>
      <c r="FS28">
        <v>6.2782889777813</v>
      </c>
      <c r="FT28">
        <v>0</v>
      </c>
      <c r="FU28">
        <v>676.552941176471</v>
      </c>
      <c r="FV28">
        <v>-35.6852559671634</v>
      </c>
      <c r="FW28">
        <v>5.09268421620186</v>
      </c>
      <c r="FX28">
        <v>-1</v>
      </c>
      <c r="FY28">
        <v>0.0257517461904762</v>
      </c>
      <c r="FZ28">
        <v>0.0879471093506494</v>
      </c>
      <c r="GA28">
        <v>0.0119397497370791</v>
      </c>
      <c r="GB28">
        <v>1</v>
      </c>
      <c r="GC28">
        <v>1</v>
      </c>
      <c r="GD28">
        <v>2</v>
      </c>
      <c r="GE28" t="s">
        <v>433</v>
      </c>
      <c r="GF28">
        <v>3.12664</v>
      </c>
      <c r="GG28">
        <v>2.65946</v>
      </c>
      <c r="GH28">
        <v>0.0878137</v>
      </c>
      <c r="GI28">
        <v>0.0888091</v>
      </c>
      <c r="GJ28">
        <v>0.104509</v>
      </c>
      <c r="GK28">
        <v>0.104909</v>
      </c>
      <c r="GL28">
        <v>23464.6</v>
      </c>
      <c r="GM28">
        <v>22171.5</v>
      </c>
      <c r="GN28">
        <v>23007.7</v>
      </c>
      <c r="GO28">
        <v>23696.3</v>
      </c>
      <c r="GP28">
        <v>35117.3</v>
      </c>
      <c r="GQ28">
        <v>35105.6</v>
      </c>
      <c r="GR28">
        <v>41485.4</v>
      </c>
      <c r="GS28">
        <v>42255.5</v>
      </c>
      <c r="GT28">
        <v>1.89205</v>
      </c>
      <c r="GU28">
        <v>1.80502</v>
      </c>
      <c r="GV28">
        <v>0.115044</v>
      </c>
      <c r="GW28">
        <v>0</v>
      </c>
      <c r="GX28">
        <v>28.1296</v>
      </c>
      <c r="GY28">
        <v>999.9</v>
      </c>
      <c r="GZ28">
        <v>60.969</v>
      </c>
      <c r="HA28">
        <v>29.668</v>
      </c>
      <c r="HB28">
        <v>28.4305</v>
      </c>
      <c r="HC28">
        <v>54.4533</v>
      </c>
      <c r="HD28">
        <v>39.1867</v>
      </c>
      <c r="HE28">
        <v>1</v>
      </c>
      <c r="HF28">
        <v>0.110384</v>
      </c>
      <c r="HG28">
        <v>-0.513524</v>
      </c>
      <c r="HH28">
        <v>20.2356</v>
      </c>
      <c r="HI28">
        <v>5.23421</v>
      </c>
      <c r="HJ28">
        <v>11.992</v>
      </c>
      <c r="HK28">
        <v>4.95575</v>
      </c>
      <c r="HL28">
        <v>3.304</v>
      </c>
      <c r="HM28">
        <v>9999</v>
      </c>
      <c r="HN28">
        <v>999.9</v>
      </c>
      <c r="HO28">
        <v>9999</v>
      </c>
      <c r="HP28">
        <v>9999</v>
      </c>
      <c r="HQ28">
        <v>1.8685</v>
      </c>
      <c r="HR28">
        <v>1.86424</v>
      </c>
      <c r="HS28">
        <v>1.8718</v>
      </c>
      <c r="HT28">
        <v>1.86264</v>
      </c>
      <c r="HU28">
        <v>1.8621</v>
      </c>
      <c r="HV28">
        <v>1.86856</v>
      </c>
      <c r="HW28">
        <v>1.85867</v>
      </c>
      <c r="HX28">
        <v>1.86508</v>
      </c>
      <c r="HY28">
        <v>5</v>
      </c>
      <c r="HZ28">
        <v>0</v>
      </c>
      <c r="IA28">
        <v>0</v>
      </c>
      <c r="IB28">
        <v>0</v>
      </c>
      <c r="IC28" t="s">
        <v>426</v>
      </c>
      <c r="ID28" t="s">
        <v>427</v>
      </c>
      <c r="IE28" t="s">
        <v>428</v>
      </c>
      <c r="IF28" t="s">
        <v>428</v>
      </c>
      <c r="IG28" t="s">
        <v>428</v>
      </c>
      <c r="IH28" t="s">
        <v>428</v>
      </c>
      <c r="II28">
        <v>0</v>
      </c>
      <c r="IJ28">
        <v>100</v>
      </c>
      <c r="IK28">
        <v>100</v>
      </c>
      <c r="IL28">
        <v>5.89</v>
      </c>
      <c r="IM28">
        <v>0.4145</v>
      </c>
      <c r="IN28">
        <v>4.31971622866321</v>
      </c>
      <c r="IO28">
        <v>0.00442796603476172</v>
      </c>
      <c r="IP28">
        <v>-1.66160884727162e-06</v>
      </c>
      <c r="IQ28">
        <v>3.32470810967871e-10</v>
      </c>
      <c r="IR28">
        <v>0.0482981980719239</v>
      </c>
      <c r="IS28">
        <v>0.00830027014242151</v>
      </c>
      <c r="IT28">
        <v>2.88519397997672e-05</v>
      </c>
      <c r="IU28">
        <v>9.02036601750474e-06</v>
      </c>
      <c r="IV28">
        <v>-1</v>
      </c>
      <c r="IW28">
        <v>2043</v>
      </c>
      <c r="IX28">
        <v>1</v>
      </c>
      <c r="IY28">
        <v>28</v>
      </c>
      <c r="IZ28">
        <v>188905.6</v>
      </c>
      <c r="JA28">
        <v>188905.5</v>
      </c>
      <c r="JB28">
        <v>0.959473</v>
      </c>
      <c r="JC28">
        <v>2.38281</v>
      </c>
      <c r="JD28">
        <v>1.4978</v>
      </c>
      <c r="JE28">
        <v>2.33032</v>
      </c>
      <c r="JF28">
        <v>1.54419</v>
      </c>
      <c r="JG28">
        <v>2.36084</v>
      </c>
      <c r="JH28">
        <v>35.2209</v>
      </c>
      <c r="JI28">
        <v>24.2801</v>
      </c>
      <c r="JJ28">
        <v>18</v>
      </c>
      <c r="JK28">
        <v>546.779</v>
      </c>
      <c r="JL28">
        <v>433.535</v>
      </c>
      <c r="JM28">
        <v>30.5481</v>
      </c>
      <c r="JN28">
        <v>29.0911</v>
      </c>
      <c r="JO28">
        <v>29.9999</v>
      </c>
      <c r="JP28">
        <v>29.0132</v>
      </c>
      <c r="JQ28">
        <v>29.0429</v>
      </c>
      <c r="JR28">
        <v>19.2552</v>
      </c>
      <c r="JS28">
        <v>27.7224</v>
      </c>
      <c r="JT28">
        <v>87.1743</v>
      </c>
      <c r="JU28">
        <v>30.5579</v>
      </c>
      <c r="JV28">
        <v>420</v>
      </c>
      <c r="JW28">
        <v>25.2161</v>
      </c>
      <c r="JX28">
        <v>92.9747</v>
      </c>
      <c r="JY28">
        <v>98.4808</v>
      </c>
    </row>
    <row r="29" spans="1:285">
      <c r="A29">
        <v>13</v>
      </c>
      <c r="B29">
        <v>1758584045</v>
      </c>
      <c r="C29">
        <v>32</v>
      </c>
      <c r="D29" t="s">
        <v>452</v>
      </c>
      <c r="E29" t="s">
        <v>453</v>
      </c>
      <c r="F29">
        <v>5</v>
      </c>
      <c r="G29" t="s">
        <v>419</v>
      </c>
      <c r="H29" t="s">
        <v>420</v>
      </c>
      <c r="I29" t="s">
        <v>421</v>
      </c>
      <c r="J29">
        <v>1758584041.75</v>
      </c>
      <c r="K29">
        <f>(L29)/1000</f>
        <v>0</v>
      </c>
      <c r="L29">
        <f>1000*DL29*AJ29*(DH29-DI29)/(100*DA29*(1000-AJ29*DH29))</f>
        <v>0</v>
      </c>
      <c r="M29">
        <f>DL29*AJ29*(DG29-DF29*(1000-AJ29*DI29)/(1000-AJ29*DH29))/(100*DA29)</f>
        <v>0</v>
      </c>
      <c r="N29">
        <f>DF29 - IF(AJ29&gt;1, M29*DA29*100.0/(AL29), 0)</f>
        <v>0</v>
      </c>
      <c r="O29">
        <f>((U29-K29/2)*N29-M29)/(U29+K29/2)</f>
        <v>0</v>
      </c>
      <c r="P29">
        <f>O29*(DM29+DN29)/1000.0</f>
        <v>0</v>
      </c>
      <c r="Q29">
        <f>(DF29 - IF(AJ29&gt;1, M29*DA29*100.0/(AL29), 0))*(DM29+DN29)/1000.0</f>
        <v>0</v>
      </c>
      <c r="R29">
        <f>2.0/((1/T29-1/S29)+SIGN(T29)*SQRT((1/T29-1/S29)*(1/T29-1/S29) + 4*DB29/((DB29+1)*(DB29+1))*(2*1/T29*1/S29-1/S29*1/S29)))</f>
        <v>0</v>
      </c>
      <c r="S29">
        <f>IF(LEFT(DC29,1)&lt;&gt;"0",IF(LEFT(DC29,1)="1",3.0,DD29),$D$5+$E$5*(DT29*DM29/($K$5*1000))+$F$5*(DT29*DM29/($K$5*1000))*MAX(MIN(DA29,$J$5),$I$5)*MAX(MIN(DA29,$J$5),$I$5)+$G$5*MAX(MIN(DA29,$J$5),$I$5)*(DT29*DM29/($K$5*1000))+$H$5*(DT29*DM29/($K$5*1000))*(DT29*DM29/($K$5*1000)))</f>
        <v>0</v>
      </c>
      <c r="T29">
        <f>K29*(1000-(1000*0.61365*exp(17.502*X29/(240.97+X29))/(DM29+DN29)+DH29)/2)/(1000*0.61365*exp(17.502*X29/(240.97+X29))/(DM29+DN29)-DH29)</f>
        <v>0</v>
      </c>
      <c r="U29">
        <f>1/((DB29+1)/(R29/1.6)+1/(S29/1.37)) + DB29/((DB29+1)/(R29/1.6) + DB29/(S29/1.37))</f>
        <v>0</v>
      </c>
      <c r="V29">
        <f>(CW29*CZ29)</f>
        <v>0</v>
      </c>
      <c r="W29">
        <f>(DO29+(V29+2*0.95*5.67E-8*(((DO29+$B$7)+273)^4-(DO29+273)^4)-44100*K29)/(1.84*29.3*S29+8*0.95*5.67E-8*(DO29+273)^3))</f>
        <v>0</v>
      </c>
      <c r="X29">
        <f>($C$7*DP29+$D$7*DQ29+$E$7*W29)</f>
        <v>0</v>
      </c>
      <c r="Y29">
        <f>0.61365*exp(17.502*X29/(240.97+X29))</f>
        <v>0</v>
      </c>
      <c r="Z29">
        <f>(AA29/AB29*100)</f>
        <v>0</v>
      </c>
      <c r="AA29">
        <f>DH29*(DM29+DN29)/1000</f>
        <v>0</v>
      </c>
      <c r="AB29">
        <f>0.61365*exp(17.502*DO29/(240.97+DO29))</f>
        <v>0</v>
      </c>
      <c r="AC29">
        <f>(Y29-DH29*(DM29+DN29)/1000)</f>
        <v>0</v>
      </c>
      <c r="AD29">
        <f>(-K29*44100)</f>
        <v>0</v>
      </c>
      <c r="AE29">
        <f>2*29.3*S29*0.92*(DO29-X29)</f>
        <v>0</v>
      </c>
      <c r="AF29">
        <f>2*0.95*5.67E-8*(((DO29+$B$7)+273)^4-(X29+273)^4)</f>
        <v>0</v>
      </c>
      <c r="AG29">
        <f>V29+AF29+AD29+AE29</f>
        <v>0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MAX(0,($B$13+$C$13*DT29)/(1+$D$13*DT29)*DM29/(DO29+273)*$E$13)</f>
        <v>0</v>
      </c>
      <c r="AM29" t="s">
        <v>422</v>
      </c>
      <c r="AN29" t="s">
        <v>422</v>
      </c>
      <c r="AO29">
        <v>0</v>
      </c>
      <c r="AP29">
        <v>0</v>
      </c>
      <c r="AQ29">
        <f>1-AO29/AP29</f>
        <v>0</v>
      </c>
      <c r="AR29">
        <v>0</v>
      </c>
      <c r="AS29" t="s">
        <v>422</v>
      </c>
      <c r="AT29" t="s">
        <v>422</v>
      </c>
      <c r="AU29">
        <v>0</v>
      </c>
      <c r="AV29">
        <v>0</v>
      </c>
      <c r="AW29">
        <f>1-AU29/AV29</f>
        <v>0</v>
      </c>
      <c r="AX29">
        <v>0.5</v>
      </c>
      <c r="AY29">
        <f>CX29</f>
        <v>0</v>
      </c>
      <c r="AZ29">
        <f>M29</f>
        <v>0</v>
      </c>
      <c r="BA29">
        <f>AW29*AX29*AY29</f>
        <v>0</v>
      </c>
      <c r="BB29">
        <f>(AZ29-AR29)/AY29</f>
        <v>0</v>
      </c>
      <c r="BC29">
        <f>(AP29-AV29)/AV29</f>
        <v>0</v>
      </c>
      <c r="BD29">
        <f>AO29/(AQ29+AO29/AV29)</f>
        <v>0</v>
      </c>
      <c r="BE29" t="s">
        <v>422</v>
      </c>
      <c r="BF29">
        <v>0</v>
      </c>
      <c r="BG29">
        <f>IF(BF29&lt;&gt;0, BF29, BD29)</f>
        <v>0</v>
      </c>
      <c r="BH29">
        <f>1-BG29/AV29</f>
        <v>0</v>
      </c>
      <c r="BI29">
        <f>(AV29-AU29)/(AV29-BG29)</f>
        <v>0</v>
      </c>
      <c r="BJ29">
        <f>(AP29-AV29)/(AP29-BG29)</f>
        <v>0</v>
      </c>
      <c r="BK29">
        <f>(AV29-AU29)/(AV29-AO29)</f>
        <v>0</v>
      </c>
      <c r="BL29">
        <f>(AP29-AV29)/(AP29-AO29)</f>
        <v>0</v>
      </c>
      <c r="BM29">
        <f>(BI29*BG29/AU29)</f>
        <v>0</v>
      </c>
      <c r="BN29">
        <f>(1-BM29)</f>
        <v>0</v>
      </c>
      <c r="CW29">
        <f>$B$11*DU29+$C$11*DV29+$F$11*EG29*(1-EJ29)</f>
        <v>0</v>
      </c>
      <c r="CX29">
        <f>CW29*CY29</f>
        <v>0</v>
      </c>
      <c r="CY29">
        <f>($B$11*$D$9+$C$11*$D$9+$F$11*((ET29+EL29)/MAX(ET29+EL29+EU29, 0.1)*$I$9+EU29/MAX(ET29+EL29+EU29, 0.1)*$J$9))/($B$11+$C$11+$F$11)</f>
        <v>0</v>
      </c>
      <c r="CZ29">
        <f>($B$11*$K$9+$C$11*$K$9+$F$11*((ET29+EL29)/MAX(ET29+EL29+EU29, 0.1)*$P$9+EU29/MAX(ET29+EL29+EU29, 0.1)*$Q$9))/($B$11+$C$11+$F$11)</f>
        <v>0</v>
      </c>
      <c r="DA29">
        <v>4.8</v>
      </c>
      <c r="DB29">
        <v>0.5</v>
      </c>
      <c r="DC29" t="s">
        <v>423</v>
      </c>
      <c r="DD29">
        <v>2</v>
      </c>
      <c r="DE29">
        <v>1758584041.75</v>
      </c>
      <c r="DF29">
        <v>419.24275</v>
      </c>
      <c r="DG29">
        <v>419.77475</v>
      </c>
      <c r="DH29">
        <v>25.400875</v>
      </c>
      <c r="DI29">
        <v>25.3441</v>
      </c>
      <c r="DJ29">
        <v>413.35325</v>
      </c>
      <c r="DK29">
        <v>24.986475</v>
      </c>
      <c r="DL29">
        <v>500.03175</v>
      </c>
      <c r="DM29">
        <v>89.637675</v>
      </c>
      <c r="DN29">
        <v>0.0338907</v>
      </c>
      <c r="DO29">
        <v>31.0713</v>
      </c>
      <c r="DP29">
        <v>30.0089</v>
      </c>
      <c r="DQ29">
        <v>999.9</v>
      </c>
      <c r="DR29">
        <v>0</v>
      </c>
      <c r="DS29">
        <v>0</v>
      </c>
      <c r="DT29">
        <v>9984.99</v>
      </c>
      <c r="DU29">
        <v>0</v>
      </c>
      <c r="DV29">
        <v>0.723344</v>
      </c>
      <c r="DW29">
        <v>-0.5319595</v>
      </c>
      <c r="DX29">
        <v>430.16975</v>
      </c>
      <c r="DY29">
        <v>430.69025</v>
      </c>
      <c r="DZ29">
        <v>0.05679035</v>
      </c>
      <c r="EA29">
        <v>419.77475</v>
      </c>
      <c r="EB29">
        <v>25.3441</v>
      </c>
      <c r="EC29">
        <v>2.276875</v>
      </c>
      <c r="ED29">
        <v>2.271785</v>
      </c>
      <c r="EE29">
        <v>19.513725</v>
      </c>
      <c r="EF29">
        <v>19.477725</v>
      </c>
      <c r="EG29">
        <v>0.00500016</v>
      </c>
      <c r="EH29">
        <v>0</v>
      </c>
      <c r="EI29">
        <v>0</v>
      </c>
      <c r="EJ29">
        <v>0</v>
      </c>
      <c r="EK29">
        <v>675.125</v>
      </c>
      <c r="EL29">
        <v>0.00500016</v>
      </c>
      <c r="EM29">
        <v>-5.275</v>
      </c>
      <c r="EN29">
        <v>-0.35</v>
      </c>
      <c r="EO29">
        <v>41.3905</v>
      </c>
      <c r="EP29">
        <v>44.98425</v>
      </c>
      <c r="EQ29">
        <v>43.562</v>
      </c>
      <c r="ER29">
        <v>44.75</v>
      </c>
      <c r="ES29">
        <v>44.4215</v>
      </c>
      <c r="ET29">
        <v>0</v>
      </c>
      <c r="EU29">
        <v>0</v>
      </c>
      <c r="EV29">
        <v>0</v>
      </c>
      <c r="EW29">
        <v>1758584046.6</v>
      </c>
      <c r="EX29">
        <v>0</v>
      </c>
      <c r="EY29">
        <v>674.126923076923</v>
      </c>
      <c r="EZ29">
        <v>-11.1487176729203</v>
      </c>
      <c r="FA29">
        <v>3.53162359224716</v>
      </c>
      <c r="FB29">
        <v>-6.82692307692308</v>
      </c>
      <c r="FC29">
        <v>15</v>
      </c>
      <c r="FD29">
        <v>0</v>
      </c>
      <c r="FE29" t="s">
        <v>424</v>
      </c>
      <c r="FF29">
        <v>1747249705.1</v>
      </c>
      <c r="FG29">
        <v>1747249711.1</v>
      </c>
      <c r="FH29">
        <v>0</v>
      </c>
      <c r="FI29">
        <v>0.871</v>
      </c>
      <c r="FJ29">
        <v>0.066</v>
      </c>
      <c r="FK29">
        <v>5.486</v>
      </c>
      <c r="FL29">
        <v>0.145</v>
      </c>
      <c r="FM29">
        <v>420</v>
      </c>
      <c r="FN29">
        <v>16</v>
      </c>
      <c r="FO29">
        <v>0.27</v>
      </c>
      <c r="FP29">
        <v>0.16</v>
      </c>
      <c r="FQ29">
        <v>4.35359321333333</v>
      </c>
      <c r="FR29">
        <v>-56.72415456</v>
      </c>
      <c r="FS29">
        <v>6.36287859051467</v>
      </c>
      <c r="FT29">
        <v>0</v>
      </c>
      <c r="FU29">
        <v>676.10294117647</v>
      </c>
      <c r="FV29">
        <v>-26.6906034251023</v>
      </c>
      <c r="FW29">
        <v>4.89234006887103</v>
      </c>
      <c r="FX29">
        <v>-1</v>
      </c>
      <c r="FY29">
        <v>0.028440650952381</v>
      </c>
      <c r="FZ29">
        <v>0.120825236103896</v>
      </c>
      <c r="GA29">
        <v>0.0140309759681587</v>
      </c>
      <c r="GB29">
        <v>0</v>
      </c>
      <c r="GC29">
        <v>0</v>
      </c>
      <c r="GD29">
        <v>2</v>
      </c>
      <c r="GE29" t="s">
        <v>425</v>
      </c>
      <c r="GF29">
        <v>3.12656</v>
      </c>
      <c r="GG29">
        <v>2.65912</v>
      </c>
      <c r="GH29">
        <v>0.0879066</v>
      </c>
      <c r="GI29">
        <v>0.0888007</v>
      </c>
      <c r="GJ29">
        <v>0.104478</v>
      </c>
      <c r="GK29">
        <v>0.104806</v>
      </c>
      <c r="GL29">
        <v>23462.3</v>
      </c>
      <c r="GM29">
        <v>22172</v>
      </c>
      <c r="GN29">
        <v>23007.8</v>
      </c>
      <c r="GO29">
        <v>23696.6</v>
      </c>
      <c r="GP29">
        <v>35118.7</v>
      </c>
      <c r="GQ29">
        <v>35110.3</v>
      </c>
      <c r="GR29">
        <v>41485.6</v>
      </c>
      <c r="GS29">
        <v>42256.3</v>
      </c>
      <c r="GT29">
        <v>1.89193</v>
      </c>
      <c r="GU29">
        <v>1.80537</v>
      </c>
      <c r="GV29">
        <v>0.115313</v>
      </c>
      <c r="GW29">
        <v>0</v>
      </c>
      <c r="GX29">
        <v>28.129</v>
      </c>
      <c r="GY29">
        <v>999.9</v>
      </c>
      <c r="GZ29">
        <v>60.994</v>
      </c>
      <c r="HA29">
        <v>29.668</v>
      </c>
      <c r="HB29">
        <v>28.444</v>
      </c>
      <c r="HC29">
        <v>54.0933</v>
      </c>
      <c r="HD29">
        <v>39.1827</v>
      </c>
      <c r="HE29">
        <v>1</v>
      </c>
      <c r="HF29">
        <v>0.110338</v>
      </c>
      <c r="HG29">
        <v>-0.571288</v>
      </c>
      <c r="HH29">
        <v>20.2355</v>
      </c>
      <c r="HI29">
        <v>5.23391</v>
      </c>
      <c r="HJ29">
        <v>11.992</v>
      </c>
      <c r="HK29">
        <v>4.9558</v>
      </c>
      <c r="HL29">
        <v>3.304</v>
      </c>
      <c r="HM29">
        <v>9999</v>
      </c>
      <c r="HN29">
        <v>999.9</v>
      </c>
      <c r="HO29">
        <v>9999</v>
      </c>
      <c r="HP29">
        <v>9999</v>
      </c>
      <c r="HQ29">
        <v>1.86847</v>
      </c>
      <c r="HR29">
        <v>1.86426</v>
      </c>
      <c r="HS29">
        <v>1.8718</v>
      </c>
      <c r="HT29">
        <v>1.86264</v>
      </c>
      <c r="HU29">
        <v>1.86208</v>
      </c>
      <c r="HV29">
        <v>1.86857</v>
      </c>
      <c r="HW29">
        <v>1.85867</v>
      </c>
      <c r="HX29">
        <v>1.86508</v>
      </c>
      <c r="HY29">
        <v>5</v>
      </c>
      <c r="HZ29">
        <v>0</v>
      </c>
      <c r="IA29">
        <v>0</v>
      </c>
      <c r="IB29">
        <v>0</v>
      </c>
      <c r="IC29" t="s">
        <v>426</v>
      </c>
      <c r="ID29" t="s">
        <v>427</v>
      </c>
      <c r="IE29" t="s">
        <v>428</v>
      </c>
      <c r="IF29" t="s">
        <v>428</v>
      </c>
      <c r="IG29" t="s">
        <v>428</v>
      </c>
      <c r="IH29" t="s">
        <v>428</v>
      </c>
      <c r="II29">
        <v>0</v>
      </c>
      <c r="IJ29">
        <v>100</v>
      </c>
      <c r="IK29">
        <v>100</v>
      </c>
      <c r="IL29">
        <v>5.891</v>
      </c>
      <c r="IM29">
        <v>0.4141</v>
      </c>
      <c r="IN29">
        <v>4.31971622866321</v>
      </c>
      <c r="IO29">
        <v>0.00442796603476172</v>
      </c>
      <c r="IP29">
        <v>-1.66160884727162e-06</v>
      </c>
      <c r="IQ29">
        <v>3.32470810967871e-10</v>
      </c>
      <c r="IR29">
        <v>0.0482981980719239</v>
      </c>
      <c r="IS29">
        <v>0.00830027014242151</v>
      </c>
      <c r="IT29">
        <v>2.88519397997672e-05</v>
      </c>
      <c r="IU29">
        <v>9.02036601750474e-06</v>
      </c>
      <c r="IV29">
        <v>-1</v>
      </c>
      <c r="IW29">
        <v>2043</v>
      </c>
      <c r="IX29">
        <v>1</v>
      </c>
      <c r="IY29">
        <v>28</v>
      </c>
      <c r="IZ29">
        <v>188905.7</v>
      </c>
      <c r="JA29">
        <v>188905.6</v>
      </c>
      <c r="JB29">
        <v>0.959473</v>
      </c>
      <c r="JC29">
        <v>2.37915</v>
      </c>
      <c r="JD29">
        <v>1.4978</v>
      </c>
      <c r="JE29">
        <v>2.33032</v>
      </c>
      <c r="JF29">
        <v>1.54419</v>
      </c>
      <c r="JG29">
        <v>2.38159</v>
      </c>
      <c r="JH29">
        <v>35.2209</v>
      </c>
      <c r="JI29">
        <v>24.2801</v>
      </c>
      <c r="JJ29">
        <v>18</v>
      </c>
      <c r="JK29">
        <v>546.682</v>
      </c>
      <c r="JL29">
        <v>433.731</v>
      </c>
      <c r="JM29">
        <v>30.5366</v>
      </c>
      <c r="JN29">
        <v>29.0911</v>
      </c>
      <c r="JO29">
        <v>29.9999</v>
      </c>
      <c r="JP29">
        <v>29.0114</v>
      </c>
      <c r="JQ29">
        <v>29.041</v>
      </c>
      <c r="JR29">
        <v>19.2633</v>
      </c>
      <c r="JS29">
        <v>27.7224</v>
      </c>
      <c r="JT29">
        <v>87.1743</v>
      </c>
      <c r="JU29">
        <v>30.5501</v>
      </c>
      <c r="JV29">
        <v>420</v>
      </c>
      <c r="JW29">
        <v>25.2137</v>
      </c>
      <c r="JX29">
        <v>92.9751</v>
      </c>
      <c r="JY29">
        <v>98.4824</v>
      </c>
    </row>
    <row r="30" spans="1:285">
      <c r="A30">
        <v>14</v>
      </c>
      <c r="B30">
        <v>1758584048</v>
      </c>
      <c r="C30">
        <v>35</v>
      </c>
      <c r="D30" t="s">
        <v>454</v>
      </c>
      <c r="E30" t="s">
        <v>455</v>
      </c>
      <c r="F30">
        <v>5</v>
      </c>
      <c r="G30" t="s">
        <v>419</v>
      </c>
      <c r="H30" t="s">
        <v>420</v>
      </c>
      <c r="I30" t="s">
        <v>421</v>
      </c>
      <c r="J30">
        <v>1758584045</v>
      </c>
      <c r="K30">
        <f>(L30)/1000</f>
        <v>0</v>
      </c>
      <c r="L30">
        <f>1000*DL30*AJ30*(DH30-DI30)/(100*DA30*(1000-AJ30*DH30))</f>
        <v>0</v>
      </c>
      <c r="M30">
        <f>DL30*AJ30*(DG30-DF30*(1000-AJ30*DI30)/(1000-AJ30*DH30))/(100*DA30)</f>
        <v>0</v>
      </c>
      <c r="N30">
        <f>DF30 - IF(AJ30&gt;1, M30*DA30*100.0/(AL30), 0)</f>
        <v>0</v>
      </c>
      <c r="O30">
        <f>((U30-K30/2)*N30-M30)/(U30+K30/2)</f>
        <v>0</v>
      </c>
      <c r="P30">
        <f>O30*(DM30+DN30)/1000.0</f>
        <v>0</v>
      </c>
      <c r="Q30">
        <f>(DF30 - IF(AJ30&gt;1, M30*DA30*100.0/(AL30), 0))*(DM30+DN30)/1000.0</f>
        <v>0</v>
      </c>
      <c r="R30">
        <f>2.0/((1/T30-1/S30)+SIGN(T30)*SQRT((1/T30-1/S30)*(1/T30-1/S30) + 4*DB30/((DB30+1)*(DB30+1))*(2*1/T30*1/S30-1/S30*1/S30)))</f>
        <v>0</v>
      </c>
      <c r="S30">
        <f>IF(LEFT(DC30,1)&lt;&gt;"0",IF(LEFT(DC30,1)="1",3.0,DD30),$D$5+$E$5*(DT30*DM30/($K$5*1000))+$F$5*(DT30*DM30/($K$5*1000))*MAX(MIN(DA30,$J$5),$I$5)*MAX(MIN(DA30,$J$5),$I$5)+$G$5*MAX(MIN(DA30,$J$5),$I$5)*(DT30*DM30/($K$5*1000))+$H$5*(DT30*DM30/($K$5*1000))*(DT30*DM30/($K$5*1000)))</f>
        <v>0</v>
      </c>
      <c r="T30">
        <f>K30*(1000-(1000*0.61365*exp(17.502*X30/(240.97+X30))/(DM30+DN30)+DH30)/2)/(1000*0.61365*exp(17.502*X30/(240.97+X30))/(DM30+DN30)-DH30)</f>
        <v>0</v>
      </c>
      <c r="U30">
        <f>1/((DB30+1)/(R30/1.6)+1/(S30/1.37)) + DB30/((DB30+1)/(R30/1.6) + DB30/(S30/1.37))</f>
        <v>0</v>
      </c>
      <c r="V30">
        <f>(CW30*CZ30)</f>
        <v>0</v>
      </c>
      <c r="W30">
        <f>(DO30+(V30+2*0.95*5.67E-8*(((DO30+$B$7)+273)^4-(DO30+273)^4)-44100*K30)/(1.84*29.3*S30+8*0.95*5.67E-8*(DO30+273)^3))</f>
        <v>0</v>
      </c>
      <c r="X30">
        <f>($C$7*DP30+$D$7*DQ30+$E$7*W30)</f>
        <v>0</v>
      </c>
      <c r="Y30">
        <f>0.61365*exp(17.502*X30/(240.97+X30))</f>
        <v>0</v>
      </c>
      <c r="Z30">
        <f>(AA30/AB30*100)</f>
        <v>0</v>
      </c>
      <c r="AA30">
        <f>DH30*(DM30+DN30)/1000</f>
        <v>0</v>
      </c>
      <c r="AB30">
        <f>0.61365*exp(17.502*DO30/(240.97+DO30))</f>
        <v>0</v>
      </c>
      <c r="AC30">
        <f>(Y30-DH30*(DM30+DN30)/1000)</f>
        <v>0</v>
      </c>
      <c r="AD30">
        <f>(-K30*44100)</f>
        <v>0</v>
      </c>
      <c r="AE30">
        <f>2*29.3*S30*0.92*(DO30-X30)</f>
        <v>0</v>
      </c>
      <c r="AF30">
        <f>2*0.95*5.67E-8*(((DO30+$B$7)+273)^4-(X30+273)^4)</f>
        <v>0</v>
      </c>
      <c r="AG30">
        <f>V30+AF30+AD30+AE30</f>
        <v>0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MAX(0,($B$13+$C$13*DT30)/(1+$D$13*DT30)*DM30/(DO30+273)*$E$13)</f>
        <v>0</v>
      </c>
      <c r="AM30" t="s">
        <v>422</v>
      </c>
      <c r="AN30" t="s">
        <v>422</v>
      </c>
      <c r="AO30">
        <v>0</v>
      </c>
      <c r="AP30">
        <v>0</v>
      </c>
      <c r="AQ30">
        <f>1-AO30/AP30</f>
        <v>0</v>
      </c>
      <c r="AR30">
        <v>0</v>
      </c>
      <c r="AS30" t="s">
        <v>422</v>
      </c>
      <c r="AT30" t="s">
        <v>422</v>
      </c>
      <c r="AU30">
        <v>0</v>
      </c>
      <c r="AV30">
        <v>0</v>
      </c>
      <c r="AW30">
        <f>1-AU30/AV30</f>
        <v>0</v>
      </c>
      <c r="AX30">
        <v>0.5</v>
      </c>
      <c r="AY30">
        <f>CX30</f>
        <v>0</v>
      </c>
      <c r="AZ30">
        <f>M30</f>
        <v>0</v>
      </c>
      <c r="BA30">
        <f>AW30*AX30*AY30</f>
        <v>0</v>
      </c>
      <c r="BB30">
        <f>(AZ30-AR30)/AY30</f>
        <v>0</v>
      </c>
      <c r="BC30">
        <f>(AP30-AV30)/AV30</f>
        <v>0</v>
      </c>
      <c r="BD30">
        <f>AO30/(AQ30+AO30/AV30)</f>
        <v>0</v>
      </c>
      <c r="BE30" t="s">
        <v>422</v>
      </c>
      <c r="BF30">
        <v>0</v>
      </c>
      <c r="BG30">
        <f>IF(BF30&lt;&gt;0, BF30, BD30)</f>
        <v>0</v>
      </c>
      <c r="BH30">
        <f>1-BG30/AV30</f>
        <v>0</v>
      </c>
      <c r="BI30">
        <f>(AV30-AU30)/(AV30-BG30)</f>
        <v>0</v>
      </c>
      <c r="BJ30">
        <f>(AP30-AV30)/(AP30-BG30)</f>
        <v>0</v>
      </c>
      <c r="BK30">
        <f>(AV30-AU30)/(AV30-AO30)</f>
        <v>0</v>
      </c>
      <c r="BL30">
        <f>(AP30-AV30)/(AP30-AO30)</f>
        <v>0</v>
      </c>
      <c r="BM30">
        <f>(BI30*BG30/AU30)</f>
        <v>0</v>
      </c>
      <c r="BN30">
        <f>(1-BM30)</f>
        <v>0</v>
      </c>
      <c r="CW30">
        <f>$B$11*DU30+$C$11*DV30+$F$11*EG30*(1-EJ30)</f>
        <v>0</v>
      </c>
      <c r="CX30">
        <f>CW30*CY30</f>
        <v>0</v>
      </c>
      <c r="CY30">
        <f>($B$11*$D$9+$C$11*$D$9+$F$11*((ET30+EL30)/MAX(ET30+EL30+EU30, 0.1)*$I$9+EU30/MAX(ET30+EL30+EU30, 0.1)*$J$9))/($B$11+$C$11+$F$11)</f>
        <v>0</v>
      </c>
      <c r="CZ30">
        <f>($B$11*$K$9+$C$11*$K$9+$F$11*((ET30+EL30)/MAX(ET30+EL30+EU30, 0.1)*$P$9+EU30/MAX(ET30+EL30+EU30, 0.1)*$Q$9))/($B$11+$C$11+$F$11)</f>
        <v>0</v>
      </c>
      <c r="DA30">
        <v>4.8</v>
      </c>
      <c r="DB30">
        <v>0.5</v>
      </c>
      <c r="DC30" t="s">
        <v>423</v>
      </c>
      <c r="DD30">
        <v>2</v>
      </c>
      <c r="DE30">
        <v>1758584045</v>
      </c>
      <c r="DF30">
        <v>419.88675</v>
      </c>
      <c r="DG30">
        <v>419.8375</v>
      </c>
      <c r="DH30">
        <v>25.390675</v>
      </c>
      <c r="DI30">
        <v>25.31785</v>
      </c>
      <c r="DJ30">
        <v>413.995</v>
      </c>
      <c r="DK30">
        <v>24.976525</v>
      </c>
      <c r="DL30">
        <v>500.07875</v>
      </c>
      <c r="DM30">
        <v>89.636275</v>
      </c>
      <c r="DN30">
        <v>0.033483225</v>
      </c>
      <c r="DO30">
        <v>31.063175</v>
      </c>
      <c r="DP30">
        <v>30.00535</v>
      </c>
      <c r="DQ30">
        <v>999.9</v>
      </c>
      <c r="DR30">
        <v>0</v>
      </c>
      <c r="DS30">
        <v>0</v>
      </c>
      <c r="DT30">
        <v>10006.565</v>
      </c>
      <c r="DU30">
        <v>0</v>
      </c>
      <c r="DV30">
        <v>0.723344</v>
      </c>
      <c r="DW30">
        <v>0.049057</v>
      </c>
      <c r="DX30">
        <v>430.82575</v>
      </c>
      <c r="DY30">
        <v>430.74325</v>
      </c>
      <c r="DZ30">
        <v>0.07283305</v>
      </c>
      <c r="EA30">
        <v>419.8375</v>
      </c>
      <c r="EB30">
        <v>25.31785</v>
      </c>
      <c r="EC30">
        <v>2.275925</v>
      </c>
      <c r="ED30">
        <v>2.269395</v>
      </c>
      <c r="EE30">
        <v>19.507</v>
      </c>
      <c r="EF30">
        <v>19.4608</v>
      </c>
      <c r="EG30">
        <v>0.00500016</v>
      </c>
      <c r="EH30">
        <v>0</v>
      </c>
      <c r="EI30">
        <v>0</v>
      </c>
      <c r="EJ30">
        <v>0</v>
      </c>
      <c r="EK30">
        <v>674.825</v>
      </c>
      <c r="EL30">
        <v>0.00500016</v>
      </c>
      <c r="EM30">
        <v>-4.175</v>
      </c>
      <c r="EN30">
        <v>0.025</v>
      </c>
      <c r="EO30">
        <v>41.375</v>
      </c>
      <c r="EP30">
        <v>44.95275</v>
      </c>
      <c r="EQ30">
        <v>43.562</v>
      </c>
      <c r="ER30">
        <v>44.75</v>
      </c>
      <c r="ES30">
        <v>44.3905</v>
      </c>
      <c r="ET30">
        <v>0</v>
      </c>
      <c r="EU30">
        <v>0</v>
      </c>
      <c r="EV30">
        <v>0</v>
      </c>
      <c r="EW30">
        <v>1758584049.6</v>
      </c>
      <c r="EX30">
        <v>0</v>
      </c>
      <c r="EY30">
        <v>673.568</v>
      </c>
      <c r="EZ30">
        <v>11.6692310708296</v>
      </c>
      <c r="FA30">
        <v>9.09230728299895</v>
      </c>
      <c r="FB30">
        <v>-6.852</v>
      </c>
      <c r="FC30">
        <v>15</v>
      </c>
      <c r="FD30">
        <v>0</v>
      </c>
      <c r="FE30" t="s">
        <v>424</v>
      </c>
      <c r="FF30">
        <v>1747249705.1</v>
      </c>
      <c r="FG30">
        <v>1747249711.1</v>
      </c>
      <c r="FH30">
        <v>0</v>
      </c>
      <c r="FI30">
        <v>0.871</v>
      </c>
      <c r="FJ30">
        <v>0.066</v>
      </c>
      <c r="FK30">
        <v>5.486</v>
      </c>
      <c r="FL30">
        <v>0.145</v>
      </c>
      <c r="FM30">
        <v>420</v>
      </c>
      <c r="FN30">
        <v>16</v>
      </c>
      <c r="FO30">
        <v>0.27</v>
      </c>
      <c r="FP30">
        <v>0.16</v>
      </c>
      <c r="FQ30">
        <v>1.479355679</v>
      </c>
      <c r="FR30">
        <v>-28.3533892105263</v>
      </c>
      <c r="FS30">
        <v>3.57638674495251</v>
      </c>
      <c r="FT30">
        <v>0</v>
      </c>
      <c r="FU30">
        <v>675.147058823529</v>
      </c>
      <c r="FV30">
        <v>-20.2841863091928</v>
      </c>
      <c r="FW30">
        <v>5.08811968586788</v>
      </c>
      <c r="FX30">
        <v>-1</v>
      </c>
      <c r="FY30">
        <v>0.0366649585</v>
      </c>
      <c r="FZ30">
        <v>0.200924502406015</v>
      </c>
      <c r="GA30">
        <v>0.0201044397421988</v>
      </c>
      <c r="GB30">
        <v>0</v>
      </c>
      <c r="GC30">
        <v>0</v>
      </c>
      <c r="GD30">
        <v>2</v>
      </c>
      <c r="GE30" t="s">
        <v>425</v>
      </c>
      <c r="GF30">
        <v>3.12654</v>
      </c>
      <c r="GG30">
        <v>2.65898</v>
      </c>
      <c r="GH30">
        <v>0.0879685</v>
      </c>
      <c r="GI30">
        <v>0.0888001</v>
      </c>
      <c r="GJ30">
        <v>0.104439</v>
      </c>
      <c r="GK30">
        <v>0.104778</v>
      </c>
      <c r="GL30">
        <v>23460.8</v>
      </c>
      <c r="GM30">
        <v>22172.2</v>
      </c>
      <c r="GN30">
        <v>23007.9</v>
      </c>
      <c r="GO30">
        <v>23696.8</v>
      </c>
      <c r="GP30">
        <v>35120.2</v>
      </c>
      <c r="GQ30">
        <v>35111.7</v>
      </c>
      <c r="GR30">
        <v>41485.6</v>
      </c>
      <c r="GS30">
        <v>42256.6</v>
      </c>
      <c r="GT30">
        <v>1.8919</v>
      </c>
      <c r="GU30">
        <v>1.80527</v>
      </c>
      <c r="GV30">
        <v>0.115454</v>
      </c>
      <c r="GW30">
        <v>0</v>
      </c>
      <c r="GX30">
        <v>28.1272</v>
      </c>
      <c r="GY30">
        <v>999.9</v>
      </c>
      <c r="GZ30">
        <v>61.018</v>
      </c>
      <c r="HA30">
        <v>29.658</v>
      </c>
      <c r="HB30">
        <v>28.437</v>
      </c>
      <c r="HC30">
        <v>53.9433</v>
      </c>
      <c r="HD30">
        <v>39.1466</v>
      </c>
      <c r="HE30">
        <v>1</v>
      </c>
      <c r="HF30">
        <v>0.109987</v>
      </c>
      <c r="HG30">
        <v>-0.616915</v>
      </c>
      <c r="HH30">
        <v>20.2355</v>
      </c>
      <c r="HI30">
        <v>5.23391</v>
      </c>
      <c r="HJ30">
        <v>11.992</v>
      </c>
      <c r="HK30">
        <v>4.95575</v>
      </c>
      <c r="HL30">
        <v>3.304</v>
      </c>
      <c r="HM30">
        <v>9999</v>
      </c>
      <c r="HN30">
        <v>999.9</v>
      </c>
      <c r="HO30">
        <v>9999</v>
      </c>
      <c r="HP30">
        <v>9999</v>
      </c>
      <c r="HQ30">
        <v>1.86847</v>
      </c>
      <c r="HR30">
        <v>1.86425</v>
      </c>
      <c r="HS30">
        <v>1.8718</v>
      </c>
      <c r="HT30">
        <v>1.86264</v>
      </c>
      <c r="HU30">
        <v>1.86208</v>
      </c>
      <c r="HV30">
        <v>1.86857</v>
      </c>
      <c r="HW30">
        <v>1.85867</v>
      </c>
      <c r="HX30">
        <v>1.86508</v>
      </c>
      <c r="HY30">
        <v>5</v>
      </c>
      <c r="HZ30">
        <v>0</v>
      </c>
      <c r="IA30">
        <v>0</v>
      </c>
      <c r="IB30">
        <v>0</v>
      </c>
      <c r="IC30" t="s">
        <v>426</v>
      </c>
      <c r="ID30" t="s">
        <v>427</v>
      </c>
      <c r="IE30" t="s">
        <v>428</v>
      </c>
      <c r="IF30" t="s">
        <v>428</v>
      </c>
      <c r="IG30" t="s">
        <v>428</v>
      </c>
      <c r="IH30" t="s">
        <v>428</v>
      </c>
      <c r="II30">
        <v>0</v>
      </c>
      <c r="IJ30">
        <v>100</v>
      </c>
      <c r="IK30">
        <v>100</v>
      </c>
      <c r="IL30">
        <v>5.893</v>
      </c>
      <c r="IM30">
        <v>0.4138</v>
      </c>
      <c r="IN30">
        <v>4.31971622866321</v>
      </c>
      <c r="IO30">
        <v>0.00442796603476172</v>
      </c>
      <c r="IP30">
        <v>-1.66160884727162e-06</v>
      </c>
      <c r="IQ30">
        <v>3.32470810967871e-10</v>
      </c>
      <c r="IR30">
        <v>0.0482981980719239</v>
      </c>
      <c r="IS30">
        <v>0.00830027014242151</v>
      </c>
      <c r="IT30">
        <v>2.88519397997672e-05</v>
      </c>
      <c r="IU30">
        <v>9.02036601750474e-06</v>
      </c>
      <c r="IV30">
        <v>-1</v>
      </c>
      <c r="IW30">
        <v>2043</v>
      </c>
      <c r="IX30">
        <v>1</v>
      </c>
      <c r="IY30">
        <v>28</v>
      </c>
      <c r="IZ30">
        <v>188905.7</v>
      </c>
      <c r="JA30">
        <v>188905.6</v>
      </c>
      <c r="JB30">
        <v>0.959473</v>
      </c>
      <c r="JC30">
        <v>2.37183</v>
      </c>
      <c r="JD30">
        <v>1.4978</v>
      </c>
      <c r="JE30">
        <v>2.33032</v>
      </c>
      <c r="JF30">
        <v>1.54419</v>
      </c>
      <c r="JG30">
        <v>2.37427</v>
      </c>
      <c r="JH30">
        <v>35.2209</v>
      </c>
      <c r="JI30">
        <v>24.2801</v>
      </c>
      <c r="JJ30">
        <v>18</v>
      </c>
      <c r="JK30">
        <v>546.65</v>
      </c>
      <c r="JL30">
        <v>433.653</v>
      </c>
      <c r="JM30">
        <v>30.532</v>
      </c>
      <c r="JN30">
        <v>29.0911</v>
      </c>
      <c r="JO30">
        <v>30</v>
      </c>
      <c r="JP30">
        <v>29.0096</v>
      </c>
      <c r="JQ30">
        <v>29.0386</v>
      </c>
      <c r="JR30">
        <v>19.2649</v>
      </c>
      <c r="JS30">
        <v>27.9934</v>
      </c>
      <c r="JT30">
        <v>87.5533</v>
      </c>
      <c r="JU30">
        <v>30.5501</v>
      </c>
      <c r="JV30">
        <v>420</v>
      </c>
      <c r="JW30">
        <v>25.2192</v>
      </c>
      <c r="JX30">
        <v>92.9751</v>
      </c>
      <c r="JY30">
        <v>98.4832</v>
      </c>
    </row>
    <row r="31" spans="1:285">
      <c r="A31">
        <v>15</v>
      </c>
      <c r="B31">
        <v>1758584050</v>
      </c>
      <c r="C31">
        <v>37</v>
      </c>
      <c r="D31" t="s">
        <v>456</v>
      </c>
      <c r="E31" t="s">
        <v>457</v>
      </c>
      <c r="F31">
        <v>5</v>
      </c>
      <c r="G31" t="s">
        <v>419</v>
      </c>
      <c r="H31" t="s">
        <v>420</v>
      </c>
      <c r="I31" t="s">
        <v>421</v>
      </c>
      <c r="J31">
        <v>1758584047.33333</v>
      </c>
      <c r="K31">
        <f>(L31)/1000</f>
        <v>0</v>
      </c>
      <c r="L31">
        <f>1000*DL31*AJ31*(DH31-DI31)/(100*DA31*(1000-AJ31*DH31))</f>
        <v>0</v>
      </c>
      <c r="M31">
        <f>DL31*AJ31*(DG31-DF31*(1000-AJ31*DI31)/(1000-AJ31*DH31))/(100*DA31)</f>
        <v>0</v>
      </c>
      <c r="N31">
        <f>DF31 - IF(AJ31&gt;1, M31*DA31*100.0/(AL31), 0)</f>
        <v>0</v>
      </c>
      <c r="O31">
        <f>((U31-K31/2)*N31-M31)/(U31+K31/2)</f>
        <v>0</v>
      </c>
      <c r="P31">
        <f>O31*(DM31+DN31)/1000.0</f>
        <v>0</v>
      </c>
      <c r="Q31">
        <f>(DF31 - IF(AJ31&gt;1, M31*DA31*100.0/(AL31), 0))*(DM31+DN31)/1000.0</f>
        <v>0</v>
      </c>
      <c r="R31">
        <f>2.0/((1/T31-1/S31)+SIGN(T31)*SQRT((1/T31-1/S31)*(1/T31-1/S31) + 4*DB31/((DB31+1)*(DB31+1))*(2*1/T31*1/S31-1/S31*1/S31)))</f>
        <v>0</v>
      </c>
      <c r="S31">
        <f>IF(LEFT(DC31,1)&lt;&gt;"0",IF(LEFT(DC31,1)="1",3.0,DD31),$D$5+$E$5*(DT31*DM31/($K$5*1000))+$F$5*(DT31*DM31/($K$5*1000))*MAX(MIN(DA31,$J$5),$I$5)*MAX(MIN(DA31,$J$5),$I$5)+$G$5*MAX(MIN(DA31,$J$5),$I$5)*(DT31*DM31/($K$5*1000))+$H$5*(DT31*DM31/($K$5*1000))*(DT31*DM31/($K$5*1000)))</f>
        <v>0</v>
      </c>
      <c r="T31">
        <f>K31*(1000-(1000*0.61365*exp(17.502*X31/(240.97+X31))/(DM31+DN31)+DH31)/2)/(1000*0.61365*exp(17.502*X31/(240.97+X31))/(DM31+DN31)-DH31)</f>
        <v>0</v>
      </c>
      <c r="U31">
        <f>1/((DB31+1)/(R31/1.6)+1/(S31/1.37)) + DB31/((DB31+1)/(R31/1.6) + DB31/(S31/1.37))</f>
        <v>0</v>
      </c>
      <c r="V31">
        <f>(CW31*CZ31)</f>
        <v>0</v>
      </c>
      <c r="W31">
        <f>(DO31+(V31+2*0.95*5.67E-8*(((DO31+$B$7)+273)^4-(DO31+273)^4)-44100*K31)/(1.84*29.3*S31+8*0.95*5.67E-8*(DO31+273)^3))</f>
        <v>0</v>
      </c>
      <c r="X31">
        <f>($C$7*DP31+$D$7*DQ31+$E$7*W31)</f>
        <v>0</v>
      </c>
      <c r="Y31">
        <f>0.61365*exp(17.502*X31/(240.97+X31))</f>
        <v>0</v>
      </c>
      <c r="Z31">
        <f>(AA31/AB31*100)</f>
        <v>0</v>
      </c>
      <c r="AA31">
        <f>DH31*(DM31+DN31)/1000</f>
        <v>0</v>
      </c>
      <c r="AB31">
        <f>0.61365*exp(17.502*DO31/(240.97+DO31))</f>
        <v>0</v>
      </c>
      <c r="AC31">
        <f>(Y31-DH31*(DM31+DN31)/1000)</f>
        <v>0</v>
      </c>
      <c r="AD31">
        <f>(-K31*44100)</f>
        <v>0</v>
      </c>
      <c r="AE31">
        <f>2*29.3*S31*0.92*(DO31-X31)</f>
        <v>0</v>
      </c>
      <c r="AF31">
        <f>2*0.95*5.67E-8*(((DO31+$B$7)+273)^4-(X31+273)^4)</f>
        <v>0</v>
      </c>
      <c r="AG31">
        <f>V31+AF31+AD31+AE31</f>
        <v>0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MAX(0,($B$13+$C$13*DT31)/(1+$D$13*DT31)*DM31/(DO31+273)*$E$13)</f>
        <v>0</v>
      </c>
      <c r="AM31" t="s">
        <v>422</v>
      </c>
      <c r="AN31" t="s">
        <v>422</v>
      </c>
      <c r="AO31">
        <v>0</v>
      </c>
      <c r="AP31">
        <v>0</v>
      </c>
      <c r="AQ31">
        <f>1-AO31/AP31</f>
        <v>0</v>
      </c>
      <c r="AR31">
        <v>0</v>
      </c>
      <c r="AS31" t="s">
        <v>422</v>
      </c>
      <c r="AT31" t="s">
        <v>422</v>
      </c>
      <c r="AU31">
        <v>0</v>
      </c>
      <c r="AV31">
        <v>0</v>
      </c>
      <c r="AW31">
        <f>1-AU31/AV31</f>
        <v>0</v>
      </c>
      <c r="AX31">
        <v>0.5</v>
      </c>
      <c r="AY31">
        <f>CX31</f>
        <v>0</v>
      </c>
      <c r="AZ31">
        <f>M31</f>
        <v>0</v>
      </c>
      <c r="BA31">
        <f>AW31*AX31*AY31</f>
        <v>0</v>
      </c>
      <c r="BB31">
        <f>(AZ31-AR31)/AY31</f>
        <v>0</v>
      </c>
      <c r="BC31">
        <f>(AP31-AV31)/AV31</f>
        <v>0</v>
      </c>
      <c r="BD31">
        <f>AO31/(AQ31+AO31/AV31)</f>
        <v>0</v>
      </c>
      <c r="BE31" t="s">
        <v>422</v>
      </c>
      <c r="BF31">
        <v>0</v>
      </c>
      <c r="BG31">
        <f>IF(BF31&lt;&gt;0, BF31, BD31)</f>
        <v>0</v>
      </c>
      <c r="BH31">
        <f>1-BG31/AV31</f>
        <v>0</v>
      </c>
      <c r="BI31">
        <f>(AV31-AU31)/(AV31-BG31)</f>
        <v>0</v>
      </c>
      <c r="BJ31">
        <f>(AP31-AV31)/(AP31-BG31)</f>
        <v>0</v>
      </c>
      <c r="BK31">
        <f>(AV31-AU31)/(AV31-AO31)</f>
        <v>0</v>
      </c>
      <c r="BL31">
        <f>(AP31-AV31)/(AP31-AO31)</f>
        <v>0</v>
      </c>
      <c r="BM31">
        <f>(BI31*BG31/AU31)</f>
        <v>0</v>
      </c>
      <c r="BN31">
        <f>(1-BM31)</f>
        <v>0</v>
      </c>
      <c r="CW31">
        <f>$B$11*DU31+$C$11*DV31+$F$11*EG31*(1-EJ31)</f>
        <v>0</v>
      </c>
      <c r="CX31">
        <f>CW31*CY31</f>
        <v>0</v>
      </c>
      <c r="CY31">
        <f>($B$11*$D$9+$C$11*$D$9+$F$11*((ET31+EL31)/MAX(ET31+EL31+EU31, 0.1)*$I$9+EU31/MAX(ET31+EL31+EU31, 0.1)*$J$9))/($B$11+$C$11+$F$11)</f>
        <v>0</v>
      </c>
      <c r="CZ31">
        <f>($B$11*$K$9+$C$11*$K$9+$F$11*((ET31+EL31)/MAX(ET31+EL31+EU31, 0.1)*$P$9+EU31/MAX(ET31+EL31+EU31, 0.1)*$Q$9))/($B$11+$C$11+$F$11)</f>
        <v>0</v>
      </c>
      <c r="DA31">
        <v>4.8</v>
      </c>
      <c r="DB31">
        <v>0.5</v>
      </c>
      <c r="DC31" t="s">
        <v>423</v>
      </c>
      <c r="DD31">
        <v>2</v>
      </c>
      <c r="DE31">
        <v>1758584047.33333</v>
      </c>
      <c r="DF31">
        <v>420.219</v>
      </c>
      <c r="DG31">
        <v>419.813</v>
      </c>
      <c r="DH31">
        <v>25.3806333333333</v>
      </c>
      <c r="DI31">
        <v>25.3042333333333</v>
      </c>
      <c r="DJ31">
        <v>414.326</v>
      </c>
      <c r="DK31">
        <v>24.9667333333333</v>
      </c>
      <c r="DL31">
        <v>500.045666666667</v>
      </c>
      <c r="DM31">
        <v>89.6356</v>
      </c>
      <c r="DN31">
        <v>0.0332316666666667</v>
      </c>
      <c r="DO31">
        <v>31.0595666666667</v>
      </c>
      <c r="DP31">
        <v>30.0077</v>
      </c>
      <c r="DQ31">
        <v>999.9</v>
      </c>
      <c r="DR31">
        <v>0</v>
      </c>
      <c r="DS31">
        <v>0</v>
      </c>
      <c r="DT31">
        <v>10016.2666666667</v>
      </c>
      <c r="DU31">
        <v>0</v>
      </c>
      <c r="DV31">
        <v>0.723344</v>
      </c>
      <c r="DW31">
        <v>0.405507333333333</v>
      </c>
      <c r="DX31">
        <v>431.162</v>
      </c>
      <c r="DY31">
        <v>430.712333333333</v>
      </c>
      <c r="DZ31">
        <v>0.0763899333333333</v>
      </c>
      <c r="EA31">
        <v>419.813</v>
      </c>
      <c r="EB31">
        <v>25.3042333333333</v>
      </c>
      <c r="EC31">
        <v>2.27500666666667</v>
      </c>
      <c r="ED31">
        <v>2.26815666666667</v>
      </c>
      <c r="EE31">
        <v>19.5005</v>
      </c>
      <c r="EF31">
        <v>19.4520333333333</v>
      </c>
      <c r="EG31">
        <v>0.00500016</v>
      </c>
      <c r="EH31">
        <v>0</v>
      </c>
      <c r="EI31">
        <v>0</v>
      </c>
      <c r="EJ31">
        <v>0</v>
      </c>
      <c r="EK31">
        <v>678.6</v>
      </c>
      <c r="EL31">
        <v>0.00500016</v>
      </c>
      <c r="EM31">
        <v>-6.4</v>
      </c>
      <c r="EN31">
        <v>0.2</v>
      </c>
      <c r="EO31">
        <v>41.375</v>
      </c>
      <c r="EP31">
        <v>44.937</v>
      </c>
      <c r="EQ31">
        <v>43.562</v>
      </c>
      <c r="ER31">
        <v>44.75</v>
      </c>
      <c r="ES31">
        <v>44.375</v>
      </c>
      <c r="ET31">
        <v>0</v>
      </c>
      <c r="EU31">
        <v>0</v>
      </c>
      <c r="EV31">
        <v>0</v>
      </c>
      <c r="EW31">
        <v>1758584052</v>
      </c>
      <c r="EX31">
        <v>0</v>
      </c>
      <c r="EY31">
        <v>674.248</v>
      </c>
      <c r="EZ31">
        <v>19.6076925136856</v>
      </c>
      <c r="FA31">
        <v>15.107691930784</v>
      </c>
      <c r="FB31">
        <v>-5.788</v>
      </c>
      <c r="FC31">
        <v>15</v>
      </c>
      <c r="FD31">
        <v>0</v>
      </c>
      <c r="FE31" t="s">
        <v>424</v>
      </c>
      <c r="FF31">
        <v>1747249705.1</v>
      </c>
      <c r="FG31">
        <v>1747249711.1</v>
      </c>
      <c r="FH31">
        <v>0</v>
      </c>
      <c r="FI31">
        <v>0.871</v>
      </c>
      <c r="FJ31">
        <v>0.066</v>
      </c>
      <c r="FK31">
        <v>5.486</v>
      </c>
      <c r="FL31">
        <v>0.145</v>
      </c>
      <c r="FM31">
        <v>420</v>
      </c>
      <c r="FN31">
        <v>16</v>
      </c>
      <c r="FO31">
        <v>0.27</v>
      </c>
      <c r="FP31">
        <v>0.16</v>
      </c>
      <c r="FQ31">
        <v>0.487924694285714</v>
      </c>
      <c r="FR31">
        <v>-10.9459847298701</v>
      </c>
      <c r="FS31">
        <v>1.96928243377896</v>
      </c>
      <c r="FT31">
        <v>0</v>
      </c>
      <c r="FU31">
        <v>674.441176470588</v>
      </c>
      <c r="FV31">
        <v>-7.19633302301828</v>
      </c>
      <c r="FW31">
        <v>4.50288258308979</v>
      </c>
      <c r="FX31">
        <v>-1</v>
      </c>
      <c r="FY31">
        <v>0.0447457561904762</v>
      </c>
      <c r="FZ31">
        <v>0.214443872727273</v>
      </c>
      <c r="GA31">
        <v>0.0222530528340742</v>
      </c>
      <c r="GB31">
        <v>0</v>
      </c>
      <c r="GC31">
        <v>0</v>
      </c>
      <c r="GD31">
        <v>2</v>
      </c>
      <c r="GE31" t="s">
        <v>425</v>
      </c>
      <c r="GF31">
        <v>3.1265</v>
      </c>
      <c r="GG31">
        <v>2.65888</v>
      </c>
      <c r="GH31">
        <v>0.0880078</v>
      </c>
      <c r="GI31">
        <v>0.0888236</v>
      </c>
      <c r="GJ31">
        <v>0.104413</v>
      </c>
      <c r="GK31">
        <v>0.104768</v>
      </c>
      <c r="GL31">
        <v>23459.9</v>
      </c>
      <c r="GM31">
        <v>22172</v>
      </c>
      <c r="GN31">
        <v>23008.1</v>
      </c>
      <c r="GO31">
        <v>23697.2</v>
      </c>
      <c r="GP31">
        <v>35121</v>
      </c>
      <c r="GQ31">
        <v>35112.4</v>
      </c>
      <c r="GR31">
        <v>41485.4</v>
      </c>
      <c r="GS31">
        <v>42256.9</v>
      </c>
      <c r="GT31">
        <v>1.892</v>
      </c>
      <c r="GU31">
        <v>1.80532</v>
      </c>
      <c r="GV31">
        <v>0.115272</v>
      </c>
      <c r="GW31">
        <v>0</v>
      </c>
      <c r="GX31">
        <v>28.1269</v>
      </c>
      <c r="GY31">
        <v>999.9</v>
      </c>
      <c r="GZ31">
        <v>61.043</v>
      </c>
      <c r="HA31">
        <v>29.658</v>
      </c>
      <c r="HB31">
        <v>28.4511</v>
      </c>
      <c r="HC31">
        <v>54.1333</v>
      </c>
      <c r="HD31">
        <v>39.1386</v>
      </c>
      <c r="HE31">
        <v>1</v>
      </c>
      <c r="HF31">
        <v>0.109977</v>
      </c>
      <c r="HG31">
        <v>-0.64427</v>
      </c>
      <c r="HH31">
        <v>20.2353</v>
      </c>
      <c r="HI31">
        <v>5.23406</v>
      </c>
      <c r="HJ31">
        <v>11.992</v>
      </c>
      <c r="HK31">
        <v>4.9558</v>
      </c>
      <c r="HL31">
        <v>3.304</v>
      </c>
      <c r="HM31">
        <v>9999</v>
      </c>
      <c r="HN31">
        <v>999.9</v>
      </c>
      <c r="HO31">
        <v>9999</v>
      </c>
      <c r="HP31">
        <v>9999</v>
      </c>
      <c r="HQ31">
        <v>1.86847</v>
      </c>
      <c r="HR31">
        <v>1.86421</v>
      </c>
      <c r="HS31">
        <v>1.8718</v>
      </c>
      <c r="HT31">
        <v>1.86264</v>
      </c>
      <c r="HU31">
        <v>1.8621</v>
      </c>
      <c r="HV31">
        <v>1.86858</v>
      </c>
      <c r="HW31">
        <v>1.85867</v>
      </c>
      <c r="HX31">
        <v>1.86508</v>
      </c>
      <c r="HY31">
        <v>5</v>
      </c>
      <c r="HZ31">
        <v>0</v>
      </c>
      <c r="IA31">
        <v>0</v>
      </c>
      <c r="IB31">
        <v>0</v>
      </c>
      <c r="IC31" t="s">
        <v>426</v>
      </c>
      <c r="ID31" t="s">
        <v>427</v>
      </c>
      <c r="IE31" t="s">
        <v>428</v>
      </c>
      <c r="IF31" t="s">
        <v>428</v>
      </c>
      <c r="IG31" t="s">
        <v>428</v>
      </c>
      <c r="IH31" t="s">
        <v>428</v>
      </c>
      <c r="II31">
        <v>0</v>
      </c>
      <c r="IJ31">
        <v>100</v>
      </c>
      <c r="IK31">
        <v>100</v>
      </c>
      <c r="IL31">
        <v>5.894</v>
      </c>
      <c r="IM31">
        <v>0.4136</v>
      </c>
      <c r="IN31">
        <v>4.31971622866321</v>
      </c>
      <c r="IO31">
        <v>0.00442796603476172</v>
      </c>
      <c r="IP31">
        <v>-1.66160884727162e-06</v>
      </c>
      <c r="IQ31">
        <v>3.32470810967871e-10</v>
      </c>
      <c r="IR31">
        <v>0.0482981980719239</v>
      </c>
      <c r="IS31">
        <v>0.00830027014242151</v>
      </c>
      <c r="IT31">
        <v>2.88519397997672e-05</v>
      </c>
      <c r="IU31">
        <v>9.02036601750474e-06</v>
      </c>
      <c r="IV31">
        <v>-1</v>
      </c>
      <c r="IW31">
        <v>2043</v>
      </c>
      <c r="IX31">
        <v>1</v>
      </c>
      <c r="IY31">
        <v>28</v>
      </c>
      <c r="IZ31">
        <v>188905.7</v>
      </c>
      <c r="JA31">
        <v>188905.6</v>
      </c>
      <c r="JB31">
        <v>0.959473</v>
      </c>
      <c r="JC31">
        <v>2.36938</v>
      </c>
      <c r="JD31">
        <v>1.4978</v>
      </c>
      <c r="JE31">
        <v>2.33032</v>
      </c>
      <c r="JF31">
        <v>1.54419</v>
      </c>
      <c r="JG31">
        <v>2.37671</v>
      </c>
      <c r="JH31">
        <v>35.2209</v>
      </c>
      <c r="JI31">
        <v>24.2801</v>
      </c>
      <c r="JJ31">
        <v>18</v>
      </c>
      <c r="JK31">
        <v>546.705</v>
      </c>
      <c r="JL31">
        <v>433.674</v>
      </c>
      <c r="JM31">
        <v>30.5311</v>
      </c>
      <c r="JN31">
        <v>29.0907</v>
      </c>
      <c r="JO31">
        <v>30.0001</v>
      </c>
      <c r="JP31">
        <v>29.0083</v>
      </c>
      <c r="JQ31">
        <v>29.0374</v>
      </c>
      <c r="JR31">
        <v>19.2631</v>
      </c>
      <c r="JS31">
        <v>27.9934</v>
      </c>
      <c r="JT31">
        <v>87.5533</v>
      </c>
      <c r="JU31">
        <v>30.542</v>
      </c>
      <c r="JV31">
        <v>420</v>
      </c>
      <c r="JW31">
        <v>25.2195</v>
      </c>
      <c r="JX31">
        <v>92.975</v>
      </c>
      <c r="JY31">
        <v>98.4843</v>
      </c>
    </row>
    <row r="32" spans="1:285">
      <c r="A32">
        <v>16</v>
      </c>
      <c r="B32">
        <v>1758584053</v>
      </c>
      <c r="C32">
        <v>40</v>
      </c>
      <c r="D32" t="s">
        <v>458</v>
      </c>
      <c r="E32" t="s">
        <v>459</v>
      </c>
      <c r="F32">
        <v>5</v>
      </c>
      <c r="G32" t="s">
        <v>419</v>
      </c>
      <c r="H32" t="s">
        <v>420</v>
      </c>
      <c r="I32" t="s">
        <v>421</v>
      </c>
      <c r="J32">
        <v>1758584050.66667</v>
      </c>
      <c r="K32">
        <f>(L32)/1000</f>
        <v>0</v>
      </c>
      <c r="L32">
        <f>1000*DL32*AJ32*(DH32-DI32)/(100*DA32*(1000-AJ32*DH32))</f>
        <v>0</v>
      </c>
      <c r="M32">
        <f>DL32*AJ32*(DG32-DF32*(1000-AJ32*DI32)/(1000-AJ32*DH32))/(100*DA32)</f>
        <v>0</v>
      </c>
      <c r="N32">
        <f>DF32 - IF(AJ32&gt;1, M32*DA32*100.0/(AL32), 0)</f>
        <v>0</v>
      </c>
      <c r="O32">
        <f>((U32-K32/2)*N32-M32)/(U32+K32/2)</f>
        <v>0</v>
      </c>
      <c r="P32">
        <f>O32*(DM32+DN32)/1000.0</f>
        <v>0</v>
      </c>
      <c r="Q32">
        <f>(DF32 - IF(AJ32&gt;1, M32*DA32*100.0/(AL32), 0))*(DM32+DN32)/1000.0</f>
        <v>0</v>
      </c>
      <c r="R32">
        <f>2.0/((1/T32-1/S32)+SIGN(T32)*SQRT((1/T32-1/S32)*(1/T32-1/S32) + 4*DB32/((DB32+1)*(DB32+1))*(2*1/T32*1/S32-1/S32*1/S32)))</f>
        <v>0</v>
      </c>
      <c r="S32">
        <f>IF(LEFT(DC32,1)&lt;&gt;"0",IF(LEFT(DC32,1)="1",3.0,DD32),$D$5+$E$5*(DT32*DM32/($K$5*1000))+$F$5*(DT32*DM32/($K$5*1000))*MAX(MIN(DA32,$J$5),$I$5)*MAX(MIN(DA32,$J$5),$I$5)+$G$5*MAX(MIN(DA32,$J$5),$I$5)*(DT32*DM32/($K$5*1000))+$H$5*(DT32*DM32/($K$5*1000))*(DT32*DM32/($K$5*1000)))</f>
        <v>0</v>
      </c>
      <c r="T32">
        <f>K32*(1000-(1000*0.61365*exp(17.502*X32/(240.97+X32))/(DM32+DN32)+DH32)/2)/(1000*0.61365*exp(17.502*X32/(240.97+X32))/(DM32+DN32)-DH32)</f>
        <v>0</v>
      </c>
      <c r="U32">
        <f>1/((DB32+1)/(R32/1.6)+1/(S32/1.37)) + DB32/((DB32+1)/(R32/1.6) + DB32/(S32/1.37))</f>
        <v>0</v>
      </c>
      <c r="V32">
        <f>(CW32*CZ32)</f>
        <v>0</v>
      </c>
      <c r="W32">
        <f>(DO32+(V32+2*0.95*5.67E-8*(((DO32+$B$7)+273)^4-(DO32+273)^4)-44100*K32)/(1.84*29.3*S32+8*0.95*5.67E-8*(DO32+273)^3))</f>
        <v>0</v>
      </c>
      <c r="X32">
        <f>($C$7*DP32+$D$7*DQ32+$E$7*W32)</f>
        <v>0</v>
      </c>
      <c r="Y32">
        <f>0.61365*exp(17.502*X32/(240.97+X32))</f>
        <v>0</v>
      </c>
      <c r="Z32">
        <f>(AA32/AB32*100)</f>
        <v>0</v>
      </c>
      <c r="AA32">
        <f>DH32*(DM32+DN32)/1000</f>
        <v>0</v>
      </c>
      <c r="AB32">
        <f>0.61365*exp(17.502*DO32/(240.97+DO32))</f>
        <v>0</v>
      </c>
      <c r="AC32">
        <f>(Y32-DH32*(DM32+DN32)/1000)</f>
        <v>0</v>
      </c>
      <c r="AD32">
        <f>(-K32*44100)</f>
        <v>0</v>
      </c>
      <c r="AE32">
        <f>2*29.3*S32*0.92*(DO32-X32)</f>
        <v>0</v>
      </c>
      <c r="AF32">
        <f>2*0.95*5.67E-8*(((DO32+$B$7)+273)^4-(X32+273)^4)</f>
        <v>0</v>
      </c>
      <c r="AG32">
        <f>V32+AF32+AD32+AE32</f>
        <v>0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MAX(0,($B$13+$C$13*DT32)/(1+$D$13*DT32)*DM32/(DO32+273)*$E$13)</f>
        <v>0</v>
      </c>
      <c r="AM32" t="s">
        <v>422</v>
      </c>
      <c r="AN32" t="s">
        <v>422</v>
      </c>
      <c r="AO32">
        <v>0</v>
      </c>
      <c r="AP32">
        <v>0</v>
      </c>
      <c r="AQ32">
        <f>1-AO32/AP32</f>
        <v>0</v>
      </c>
      <c r="AR32">
        <v>0</v>
      </c>
      <c r="AS32" t="s">
        <v>422</v>
      </c>
      <c r="AT32" t="s">
        <v>422</v>
      </c>
      <c r="AU32">
        <v>0</v>
      </c>
      <c r="AV32">
        <v>0</v>
      </c>
      <c r="AW32">
        <f>1-AU32/AV32</f>
        <v>0</v>
      </c>
      <c r="AX32">
        <v>0.5</v>
      </c>
      <c r="AY32">
        <f>CX32</f>
        <v>0</v>
      </c>
      <c r="AZ32">
        <f>M32</f>
        <v>0</v>
      </c>
      <c r="BA32">
        <f>AW32*AX32*AY32</f>
        <v>0</v>
      </c>
      <c r="BB32">
        <f>(AZ32-AR32)/AY32</f>
        <v>0</v>
      </c>
      <c r="BC32">
        <f>(AP32-AV32)/AV32</f>
        <v>0</v>
      </c>
      <c r="BD32">
        <f>AO32/(AQ32+AO32/AV32)</f>
        <v>0</v>
      </c>
      <c r="BE32" t="s">
        <v>422</v>
      </c>
      <c r="BF32">
        <v>0</v>
      </c>
      <c r="BG32">
        <f>IF(BF32&lt;&gt;0, BF32, BD32)</f>
        <v>0</v>
      </c>
      <c r="BH32">
        <f>1-BG32/AV32</f>
        <v>0</v>
      </c>
      <c r="BI32">
        <f>(AV32-AU32)/(AV32-BG32)</f>
        <v>0</v>
      </c>
      <c r="BJ32">
        <f>(AP32-AV32)/(AP32-BG32)</f>
        <v>0</v>
      </c>
      <c r="BK32">
        <f>(AV32-AU32)/(AV32-AO32)</f>
        <v>0</v>
      </c>
      <c r="BL32">
        <f>(AP32-AV32)/(AP32-AO32)</f>
        <v>0</v>
      </c>
      <c r="BM32">
        <f>(BI32*BG32/AU32)</f>
        <v>0</v>
      </c>
      <c r="BN32">
        <f>(1-BM32)</f>
        <v>0</v>
      </c>
      <c r="CW32">
        <f>$B$11*DU32+$C$11*DV32+$F$11*EG32*(1-EJ32)</f>
        <v>0</v>
      </c>
      <c r="CX32">
        <f>CW32*CY32</f>
        <v>0</v>
      </c>
      <c r="CY32">
        <f>($B$11*$D$9+$C$11*$D$9+$F$11*((ET32+EL32)/MAX(ET32+EL32+EU32, 0.1)*$I$9+EU32/MAX(ET32+EL32+EU32, 0.1)*$J$9))/($B$11+$C$11+$F$11)</f>
        <v>0</v>
      </c>
      <c r="CZ32">
        <f>($B$11*$K$9+$C$11*$K$9+$F$11*((ET32+EL32)/MAX(ET32+EL32+EU32, 0.1)*$P$9+EU32/MAX(ET32+EL32+EU32, 0.1)*$Q$9))/($B$11+$C$11+$F$11)</f>
        <v>0</v>
      </c>
      <c r="DA32">
        <v>4.8</v>
      </c>
      <c r="DB32">
        <v>0.5</v>
      </c>
      <c r="DC32" t="s">
        <v>423</v>
      </c>
      <c r="DD32">
        <v>2</v>
      </c>
      <c r="DE32">
        <v>1758584050.66667</v>
      </c>
      <c r="DF32">
        <v>420.561333333333</v>
      </c>
      <c r="DG32">
        <v>419.987333333333</v>
      </c>
      <c r="DH32">
        <v>25.3674333333333</v>
      </c>
      <c r="DI32">
        <v>25.2990666666667</v>
      </c>
      <c r="DJ32">
        <v>414.667333333333</v>
      </c>
      <c r="DK32">
        <v>24.9538666666667</v>
      </c>
      <c r="DL32">
        <v>500.046</v>
      </c>
      <c r="DM32">
        <v>89.6359</v>
      </c>
      <c r="DN32">
        <v>0.0330675333333333</v>
      </c>
      <c r="DO32">
        <v>31.0543666666667</v>
      </c>
      <c r="DP32">
        <v>30.0045666666667</v>
      </c>
      <c r="DQ32">
        <v>999.9</v>
      </c>
      <c r="DR32">
        <v>0</v>
      </c>
      <c r="DS32">
        <v>0</v>
      </c>
      <c r="DT32">
        <v>10011.6666666667</v>
      </c>
      <c r="DU32">
        <v>0</v>
      </c>
      <c r="DV32">
        <v>0.723344</v>
      </c>
      <c r="DW32">
        <v>0.573252333333333</v>
      </c>
      <c r="DX32">
        <v>431.507333333333</v>
      </c>
      <c r="DY32">
        <v>430.888666666667</v>
      </c>
      <c r="DZ32">
        <v>0.0683415666666667</v>
      </c>
      <c r="EA32">
        <v>419.987333333333</v>
      </c>
      <c r="EB32">
        <v>25.2990666666667</v>
      </c>
      <c r="EC32">
        <v>2.27383</v>
      </c>
      <c r="ED32">
        <v>2.26770333333333</v>
      </c>
      <c r="EE32">
        <v>19.4922</v>
      </c>
      <c r="EF32">
        <v>19.4487666666667</v>
      </c>
      <c r="EG32">
        <v>0.00500016</v>
      </c>
      <c r="EH32">
        <v>0</v>
      </c>
      <c r="EI32">
        <v>0</v>
      </c>
      <c r="EJ32">
        <v>0</v>
      </c>
      <c r="EK32">
        <v>671.466666666667</v>
      </c>
      <c r="EL32">
        <v>0.00500016</v>
      </c>
      <c r="EM32">
        <v>-5.43333333333333</v>
      </c>
      <c r="EN32">
        <v>-0.266666666666667</v>
      </c>
      <c r="EO32">
        <v>41.354</v>
      </c>
      <c r="EP32">
        <v>44.937</v>
      </c>
      <c r="EQ32">
        <v>43.5413333333333</v>
      </c>
      <c r="ER32">
        <v>44.75</v>
      </c>
      <c r="ES32">
        <v>44.375</v>
      </c>
      <c r="ET32">
        <v>0</v>
      </c>
      <c r="EU32">
        <v>0</v>
      </c>
      <c r="EV32">
        <v>0</v>
      </c>
      <c r="EW32">
        <v>1758584055</v>
      </c>
      <c r="EX32">
        <v>0</v>
      </c>
      <c r="EY32">
        <v>673.834615384615</v>
      </c>
      <c r="EZ32">
        <v>-3.17606798488217</v>
      </c>
      <c r="FA32">
        <v>11.0803415779909</v>
      </c>
      <c r="FB32">
        <v>-4.97307692307692</v>
      </c>
      <c r="FC32">
        <v>15</v>
      </c>
      <c r="FD32">
        <v>0</v>
      </c>
      <c r="FE32" t="s">
        <v>424</v>
      </c>
      <c r="FF32">
        <v>1747249705.1</v>
      </c>
      <c r="FG32">
        <v>1747249711.1</v>
      </c>
      <c r="FH32">
        <v>0</v>
      </c>
      <c r="FI32">
        <v>0.871</v>
      </c>
      <c r="FJ32">
        <v>0.066</v>
      </c>
      <c r="FK32">
        <v>5.486</v>
      </c>
      <c r="FL32">
        <v>0.145</v>
      </c>
      <c r="FM32">
        <v>420</v>
      </c>
      <c r="FN32">
        <v>16</v>
      </c>
      <c r="FO32">
        <v>0.27</v>
      </c>
      <c r="FP32">
        <v>0.16</v>
      </c>
      <c r="FQ32">
        <v>-0.00232102</v>
      </c>
      <c r="FR32">
        <v>-1.46597695012987</v>
      </c>
      <c r="FS32">
        <v>0.983909284759992</v>
      </c>
      <c r="FT32">
        <v>0</v>
      </c>
      <c r="FU32">
        <v>674.426470588235</v>
      </c>
      <c r="FV32">
        <v>4.30099324630717</v>
      </c>
      <c r="FW32">
        <v>4.66049156859013</v>
      </c>
      <c r="FX32">
        <v>-1</v>
      </c>
      <c r="FY32">
        <v>0.0509727952380952</v>
      </c>
      <c r="FZ32">
        <v>0.183675490909091</v>
      </c>
      <c r="GA32">
        <v>0.0194713455988776</v>
      </c>
      <c r="GB32">
        <v>0</v>
      </c>
      <c r="GC32">
        <v>0</v>
      </c>
      <c r="GD32">
        <v>2</v>
      </c>
      <c r="GE32" t="s">
        <v>425</v>
      </c>
      <c r="GF32">
        <v>3.12643</v>
      </c>
      <c r="GG32">
        <v>2.65874</v>
      </c>
      <c r="GH32">
        <v>0.088041</v>
      </c>
      <c r="GI32">
        <v>0.0888371</v>
      </c>
      <c r="GJ32">
        <v>0.104389</v>
      </c>
      <c r="GK32">
        <v>0.104757</v>
      </c>
      <c r="GL32">
        <v>23459.1</v>
      </c>
      <c r="GM32">
        <v>22171.8</v>
      </c>
      <c r="GN32">
        <v>23008</v>
      </c>
      <c r="GO32">
        <v>23697.4</v>
      </c>
      <c r="GP32">
        <v>35122</v>
      </c>
      <c r="GQ32">
        <v>35113.2</v>
      </c>
      <c r="GR32">
        <v>41485.4</v>
      </c>
      <c r="GS32">
        <v>42257.4</v>
      </c>
      <c r="GT32">
        <v>1.89155</v>
      </c>
      <c r="GU32">
        <v>1.8054</v>
      </c>
      <c r="GV32">
        <v>0.114858</v>
      </c>
      <c r="GW32">
        <v>0</v>
      </c>
      <c r="GX32">
        <v>28.1269</v>
      </c>
      <c r="GY32">
        <v>999.9</v>
      </c>
      <c r="GZ32">
        <v>61.043</v>
      </c>
      <c r="HA32">
        <v>29.668</v>
      </c>
      <c r="HB32">
        <v>28.463</v>
      </c>
      <c r="HC32">
        <v>54.2533</v>
      </c>
      <c r="HD32">
        <v>39.1106</v>
      </c>
      <c r="HE32">
        <v>1</v>
      </c>
      <c r="HF32">
        <v>0.110015</v>
      </c>
      <c r="HG32">
        <v>-0.657102</v>
      </c>
      <c r="HH32">
        <v>20.2351</v>
      </c>
      <c r="HI32">
        <v>5.23406</v>
      </c>
      <c r="HJ32">
        <v>11.992</v>
      </c>
      <c r="HK32">
        <v>4.9557</v>
      </c>
      <c r="HL32">
        <v>3.304</v>
      </c>
      <c r="HM32">
        <v>9999</v>
      </c>
      <c r="HN32">
        <v>999.9</v>
      </c>
      <c r="HO32">
        <v>9999</v>
      </c>
      <c r="HP32">
        <v>9999</v>
      </c>
      <c r="HQ32">
        <v>1.86846</v>
      </c>
      <c r="HR32">
        <v>1.86423</v>
      </c>
      <c r="HS32">
        <v>1.8718</v>
      </c>
      <c r="HT32">
        <v>1.86264</v>
      </c>
      <c r="HU32">
        <v>1.86207</v>
      </c>
      <c r="HV32">
        <v>1.86858</v>
      </c>
      <c r="HW32">
        <v>1.85867</v>
      </c>
      <c r="HX32">
        <v>1.86508</v>
      </c>
      <c r="HY32">
        <v>5</v>
      </c>
      <c r="HZ32">
        <v>0</v>
      </c>
      <c r="IA32">
        <v>0</v>
      </c>
      <c r="IB32">
        <v>0</v>
      </c>
      <c r="IC32" t="s">
        <v>426</v>
      </c>
      <c r="ID32" t="s">
        <v>427</v>
      </c>
      <c r="IE32" t="s">
        <v>428</v>
      </c>
      <c r="IF32" t="s">
        <v>428</v>
      </c>
      <c r="IG32" t="s">
        <v>428</v>
      </c>
      <c r="IH32" t="s">
        <v>428</v>
      </c>
      <c r="II32">
        <v>0</v>
      </c>
      <c r="IJ32">
        <v>100</v>
      </c>
      <c r="IK32">
        <v>100</v>
      </c>
      <c r="IL32">
        <v>5.895</v>
      </c>
      <c r="IM32">
        <v>0.4133</v>
      </c>
      <c r="IN32">
        <v>4.31971622866321</v>
      </c>
      <c r="IO32">
        <v>0.00442796603476172</v>
      </c>
      <c r="IP32">
        <v>-1.66160884727162e-06</v>
      </c>
      <c r="IQ32">
        <v>3.32470810967871e-10</v>
      </c>
      <c r="IR32">
        <v>0.0482981980719239</v>
      </c>
      <c r="IS32">
        <v>0.00830027014242151</v>
      </c>
      <c r="IT32">
        <v>2.88519397997672e-05</v>
      </c>
      <c r="IU32">
        <v>9.02036601750474e-06</v>
      </c>
      <c r="IV32">
        <v>-1</v>
      </c>
      <c r="IW32">
        <v>2043</v>
      </c>
      <c r="IX32">
        <v>1</v>
      </c>
      <c r="IY32">
        <v>28</v>
      </c>
      <c r="IZ32">
        <v>188905.8</v>
      </c>
      <c r="JA32">
        <v>188905.7</v>
      </c>
      <c r="JB32">
        <v>0.959473</v>
      </c>
      <c r="JC32">
        <v>2.36816</v>
      </c>
      <c r="JD32">
        <v>1.4978</v>
      </c>
      <c r="JE32">
        <v>2.33032</v>
      </c>
      <c r="JF32">
        <v>1.54419</v>
      </c>
      <c r="JG32">
        <v>2.37427</v>
      </c>
      <c r="JH32">
        <v>35.2209</v>
      </c>
      <c r="JI32">
        <v>24.2801</v>
      </c>
      <c r="JJ32">
        <v>18</v>
      </c>
      <c r="JK32">
        <v>546.396</v>
      </c>
      <c r="JL32">
        <v>433.705</v>
      </c>
      <c r="JM32">
        <v>30.5306</v>
      </c>
      <c r="JN32">
        <v>29.0888</v>
      </c>
      <c r="JO32">
        <v>30.0001</v>
      </c>
      <c r="JP32">
        <v>29.0065</v>
      </c>
      <c r="JQ32">
        <v>29.0355</v>
      </c>
      <c r="JR32">
        <v>19.2626</v>
      </c>
      <c r="JS32">
        <v>27.9934</v>
      </c>
      <c r="JT32">
        <v>87.9535</v>
      </c>
      <c r="JU32">
        <v>30.542</v>
      </c>
      <c r="JV32">
        <v>420</v>
      </c>
      <c r="JW32">
        <v>25.2174</v>
      </c>
      <c r="JX32">
        <v>92.9751</v>
      </c>
      <c r="JY32">
        <v>98.4853</v>
      </c>
    </row>
    <row r="33" spans="1:285">
      <c r="A33">
        <v>17</v>
      </c>
      <c r="B33">
        <v>1758584055</v>
      </c>
      <c r="C33">
        <v>42</v>
      </c>
      <c r="D33" t="s">
        <v>460</v>
      </c>
      <c r="E33" t="s">
        <v>461</v>
      </c>
      <c r="F33">
        <v>5</v>
      </c>
      <c r="G33" t="s">
        <v>419</v>
      </c>
      <c r="H33" t="s">
        <v>420</v>
      </c>
      <c r="I33" t="s">
        <v>421</v>
      </c>
      <c r="J33">
        <v>1758584051.5</v>
      </c>
      <c r="K33">
        <f>(L33)/1000</f>
        <v>0</v>
      </c>
      <c r="L33">
        <f>1000*DL33*AJ33*(DH33-DI33)/(100*DA33*(1000-AJ33*DH33))</f>
        <v>0</v>
      </c>
      <c r="M33">
        <f>DL33*AJ33*(DG33-DF33*(1000-AJ33*DI33)/(1000-AJ33*DH33))/(100*DA33)</f>
        <v>0</v>
      </c>
      <c r="N33">
        <f>DF33 - IF(AJ33&gt;1, M33*DA33*100.0/(AL33), 0)</f>
        <v>0</v>
      </c>
      <c r="O33">
        <f>((U33-K33/2)*N33-M33)/(U33+K33/2)</f>
        <v>0</v>
      </c>
      <c r="P33">
        <f>O33*(DM33+DN33)/1000.0</f>
        <v>0</v>
      </c>
      <c r="Q33">
        <f>(DF33 - IF(AJ33&gt;1, M33*DA33*100.0/(AL33), 0))*(DM33+DN33)/1000.0</f>
        <v>0</v>
      </c>
      <c r="R33">
        <f>2.0/((1/T33-1/S33)+SIGN(T33)*SQRT((1/T33-1/S33)*(1/T33-1/S33) + 4*DB33/((DB33+1)*(DB33+1))*(2*1/T33*1/S33-1/S33*1/S33)))</f>
        <v>0</v>
      </c>
      <c r="S33">
        <f>IF(LEFT(DC33,1)&lt;&gt;"0",IF(LEFT(DC33,1)="1",3.0,DD33),$D$5+$E$5*(DT33*DM33/($K$5*1000))+$F$5*(DT33*DM33/($K$5*1000))*MAX(MIN(DA33,$J$5),$I$5)*MAX(MIN(DA33,$J$5),$I$5)+$G$5*MAX(MIN(DA33,$J$5),$I$5)*(DT33*DM33/($K$5*1000))+$H$5*(DT33*DM33/($K$5*1000))*(DT33*DM33/($K$5*1000)))</f>
        <v>0</v>
      </c>
      <c r="T33">
        <f>K33*(1000-(1000*0.61365*exp(17.502*X33/(240.97+X33))/(DM33+DN33)+DH33)/2)/(1000*0.61365*exp(17.502*X33/(240.97+X33))/(DM33+DN33)-DH33)</f>
        <v>0</v>
      </c>
      <c r="U33">
        <f>1/((DB33+1)/(R33/1.6)+1/(S33/1.37)) + DB33/((DB33+1)/(R33/1.6) + DB33/(S33/1.37))</f>
        <v>0</v>
      </c>
      <c r="V33">
        <f>(CW33*CZ33)</f>
        <v>0</v>
      </c>
      <c r="W33">
        <f>(DO33+(V33+2*0.95*5.67E-8*(((DO33+$B$7)+273)^4-(DO33+273)^4)-44100*K33)/(1.84*29.3*S33+8*0.95*5.67E-8*(DO33+273)^3))</f>
        <v>0</v>
      </c>
      <c r="X33">
        <f>($C$7*DP33+$D$7*DQ33+$E$7*W33)</f>
        <v>0</v>
      </c>
      <c r="Y33">
        <f>0.61365*exp(17.502*X33/(240.97+X33))</f>
        <v>0</v>
      </c>
      <c r="Z33">
        <f>(AA33/AB33*100)</f>
        <v>0</v>
      </c>
      <c r="AA33">
        <f>DH33*(DM33+DN33)/1000</f>
        <v>0</v>
      </c>
      <c r="AB33">
        <f>0.61365*exp(17.502*DO33/(240.97+DO33))</f>
        <v>0</v>
      </c>
      <c r="AC33">
        <f>(Y33-DH33*(DM33+DN33)/1000)</f>
        <v>0</v>
      </c>
      <c r="AD33">
        <f>(-K33*44100)</f>
        <v>0</v>
      </c>
      <c r="AE33">
        <f>2*29.3*S33*0.92*(DO33-X33)</f>
        <v>0</v>
      </c>
      <c r="AF33">
        <f>2*0.95*5.67E-8*(((DO33+$B$7)+273)^4-(X33+273)^4)</f>
        <v>0</v>
      </c>
      <c r="AG33">
        <f>V33+AF33+AD33+AE33</f>
        <v>0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MAX(0,($B$13+$C$13*DT33)/(1+$D$13*DT33)*DM33/(DO33+273)*$E$13)</f>
        <v>0</v>
      </c>
      <c r="AM33" t="s">
        <v>422</v>
      </c>
      <c r="AN33" t="s">
        <v>422</v>
      </c>
      <c r="AO33">
        <v>0</v>
      </c>
      <c r="AP33">
        <v>0</v>
      </c>
      <c r="AQ33">
        <f>1-AO33/AP33</f>
        <v>0</v>
      </c>
      <c r="AR33">
        <v>0</v>
      </c>
      <c r="AS33" t="s">
        <v>422</v>
      </c>
      <c r="AT33" t="s">
        <v>422</v>
      </c>
      <c r="AU33">
        <v>0</v>
      </c>
      <c r="AV33">
        <v>0</v>
      </c>
      <c r="AW33">
        <f>1-AU33/AV33</f>
        <v>0</v>
      </c>
      <c r="AX33">
        <v>0.5</v>
      </c>
      <c r="AY33">
        <f>CX33</f>
        <v>0</v>
      </c>
      <c r="AZ33">
        <f>M33</f>
        <v>0</v>
      </c>
      <c r="BA33">
        <f>AW33*AX33*AY33</f>
        <v>0</v>
      </c>
      <c r="BB33">
        <f>(AZ33-AR33)/AY33</f>
        <v>0</v>
      </c>
      <c r="BC33">
        <f>(AP33-AV33)/AV33</f>
        <v>0</v>
      </c>
      <c r="BD33">
        <f>AO33/(AQ33+AO33/AV33)</f>
        <v>0</v>
      </c>
      <c r="BE33" t="s">
        <v>422</v>
      </c>
      <c r="BF33">
        <v>0</v>
      </c>
      <c r="BG33">
        <f>IF(BF33&lt;&gt;0, BF33, BD33)</f>
        <v>0</v>
      </c>
      <c r="BH33">
        <f>1-BG33/AV33</f>
        <v>0</v>
      </c>
      <c r="BI33">
        <f>(AV33-AU33)/(AV33-BG33)</f>
        <v>0</v>
      </c>
      <c r="BJ33">
        <f>(AP33-AV33)/(AP33-BG33)</f>
        <v>0</v>
      </c>
      <c r="BK33">
        <f>(AV33-AU33)/(AV33-AO33)</f>
        <v>0</v>
      </c>
      <c r="BL33">
        <f>(AP33-AV33)/(AP33-AO33)</f>
        <v>0</v>
      </c>
      <c r="BM33">
        <f>(BI33*BG33/AU33)</f>
        <v>0</v>
      </c>
      <c r="BN33">
        <f>(1-BM33)</f>
        <v>0</v>
      </c>
      <c r="CW33">
        <f>$B$11*DU33+$C$11*DV33+$F$11*EG33*(1-EJ33)</f>
        <v>0</v>
      </c>
      <c r="CX33">
        <f>CW33*CY33</f>
        <v>0</v>
      </c>
      <c r="CY33">
        <f>($B$11*$D$9+$C$11*$D$9+$F$11*((ET33+EL33)/MAX(ET33+EL33+EU33, 0.1)*$I$9+EU33/MAX(ET33+EL33+EU33, 0.1)*$J$9))/($B$11+$C$11+$F$11)</f>
        <v>0</v>
      </c>
      <c r="CZ33">
        <f>($B$11*$K$9+$C$11*$K$9+$F$11*((ET33+EL33)/MAX(ET33+EL33+EU33, 0.1)*$P$9+EU33/MAX(ET33+EL33+EU33, 0.1)*$Q$9))/($B$11+$C$11+$F$11)</f>
        <v>0</v>
      </c>
      <c r="DA33">
        <v>4.8</v>
      </c>
      <c r="DB33">
        <v>0.5</v>
      </c>
      <c r="DC33" t="s">
        <v>423</v>
      </c>
      <c r="DD33">
        <v>2</v>
      </c>
      <c r="DE33">
        <v>1758584051.5</v>
      </c>
      <c r="DF33">
        <v>420.6065</v>
      </c>
      <c r="DG33">
        <v>420.00075</v>
      </c>
      <c r="DH33">
        <v>25.365175</v>
      </c>
      <c r="DI33">
        <v>25.29655</v>
      </c>
      <c r="DJ33">
        <v>414.71225</v>
      </c>
      <c r="DK33">
        <v>24.951675</v>
      </c>
      <c r="DL33">
        <v>500.0265</v>
      </c>
      <c r="DM33">
        <v>89.63605</v>
      </c>
      <c r="DN33">
        <v>0.0330713</v>
      </c>
      <c r="DO33">
        <v>31.0519</v>
      </c>
      <c r="DP33">
        <v>30.002275</v>
      </c>
      <c r="DQ33">
        <v>999.9</v>
      </c>
      <c r="DR33">
        <v>0</v>
      </c>
      <c r="DS33">
        <v>0</v>
      </c>
      <c r="DT33">
        <v>10011.55</v>
      </c>
      <c r="DU33">
        <v>0</v>
      </c>
      <c r="DV33">
        <v>0.723344</v>
      </c>
      <c r="DW33">
        <v>0.60507975</v>
      </c>
      <c r="DX33">
        <v>431.55275</v>
      </c>
      <c r="DY33">
        <v>430.90125</v>
      </c>
      <c r="DZ33">
        <v>0.06861735</v>
      </c>
      <c r="EA33">
        <v>420.00075</v>
      </c>
      <c r="EB33">
        <v>25.29655</v>
      </c>
      <c r="EC33">
        <v>2.2736325</v>
      </c>
      <c r="ED33">
        <v>2.26748</v>
      </c>
      <c r="EE33">
        <v>19.4908</v>
      </c>
      <c r="EF33">
        <v>19.4472</v>
      </c>
      <c r="EG33">
        <v>0.00500016</v>
      </c>
      <c r="EH33">
        <v>0</v>
      </c>
      <c r="EI33">
        <v>0</v>
      </c>
      <c r="EJ33">
        <v>0</v>
      </c>
      <c r="EK33">
        <v>670.75</v>
      </c>
      <c r="EL33">
        <v>0.00500016</v>
      </c>
      <c r="EM33">
        <v>-5.375</v>
      </c>
      <c r="EN33">
        <v>-0.45</v>
      </c>
      <c r="EO33">
        <v>41.3435</v>
      </c>
      <c r="EP33">
        <v>44.937</v>
      </c>
      <c r="EQ33">
        <v>43.531</v>
      </c>
      <c r="ER33">
        <v>44.75</v>
      </c>
      <c r="ES33">
        <v>44.375</v>
      </c>
      <c r="ET33">
        <v>0</v>
      </c>
      <c r="EU33">
        <v>0</v>
      </c>
      <c r="EV33">
        <v>0</v>
      </c>
      <c r="EW33">
        <v>1758584056.8</v>
      </c>
      <c r="EX33">
        <v>0</v>
      </c>
      <c r="EY33">
        <v>673.748</v>
      </c>
      <c r="EZ33">
        <v>-24.3230765511515</v>
      </c>
      <c r="FA33">
        <v>18.8076920497347</v>
      </c>
      <c r="FB33">
        <v>-5.448</v>
      </c>
      <c r="FC33">
        <v>15</v>
      </c>
      <c r="FD33">
        <v>0</v>
      </c>
      <c r="FE33" t="s">
        <v>424</v>
      </c>
      <c r="FF33">
        <v>1747249705.1</v>
      </c>
      <c r="FG33">
        <v>1747249711.1</v>
      </c>
      <c r="FH33">
        <v>0</v>
      </c>
      <c r="FI33">
        <v>0.871</v>
      </c>
      <c r="FJ33">
        <v>0.066</v>
      </c>
      <c r="FK33">
        <v>5.486</v>
      </c>
      <c r="FL33">
        <v>0.145</v>
      </c>
      <c r="FM33">
        <v>420</v>
      </c>
      <c r="FN33">
        <v>16</v>
      </c>
      <c r="FO33">
        <v>0.27</v>
      </c>
      <c r="FP33">
        <v>0.16</v>
      </c>
      <c r="FQ33">
        <v>-0.182335145</v>
      </c>
      <c r="FR33">
        <v>6.16500727669173</v>
      </c>
      <c r="FS33">
        <v>0.635966123676922</v>
      </c>
      <c r="FT33">
        <v>0</v>
      </c>
      <c r="FU33">
        <v>673.588235294118</v>
      </c>
      <c r="FV33">
        <v>1.90679927153718</v>
      </c>
      <c r="FW33">
        <v>5.30636491871026</v>
      </c>
      <c r="FX33">
        <v>-1</v>
      </c>
      <c r="FY33">
        <v>0.05815019</v>
      </c>
      <c r="FZ33">
        <v>0.135702541353383</v>
      </c>
      <c r="GA33">
        <v>0.0156425835954902</v>
      </c>
      <c r="GB33">
        <v>0</v>
      </c>
      <c r="GC33">
        <v>0</v>
      </c>
      <c r="GD33">
        <v>2</v>
      </c>
      <c r="GE33" t="s">
        <v>425</v>
      </c>
      <c r="GF33">
        <v>3.12651</v>
      </c>
      <c r="GG33">
        <v>2.65879</v>
      </c>
      <c r="GH33">
        <v>0.0880488</v>
      </c>
      <c r="GI33">
        <v>0.0888361</v>
      </c>
      <c r="GJ33">
        <v>0.104375</v>
      </c>
      <c r="GK33">
        <v>0.104723</v>
      </c>
      <c r="GL33">
        <v>23458.9</v>
      </c>
      <c r="GM33">
        <v>22171.7</v>
      </c>
      <c r="GN33">
        <v>23008.1</v>
      </c>
      <c r="GO33">
        <v>23697.3</v>
      </c>
      <c r="GP33">
        <v>35122.6</v>
      </c>
      <c r="GQ33">
        <v>35114.7</v>
      </c>
      <c r="GR33">
        <v>41485.5</v>
      </c>
      <c r="GS33">
        <v>42257.6</v>
      </c>
      <c r="GT33">
        <v>1.8918</v>
      </c>
      <c r="GU33">
        <v>1.80527</v>
      </c>
      <c r="GV33">
        <v>0.113968</v>
      </c>
      <c r="GW33">
        <v>0</v>
      </c>
      <c r="GX33">
        <v>28.1269</v>
      </c>
      <c r="GY33">
        <v>999.9</v>
      </c>
      <c r="GZ33">
        <v>61.067</v>
      </c>
      <c r="HA33">
        <v>29.658</v>
      </c>
      <c r="HB33">
        <v>28.4605</v>
      </c>
      <c r="HC33">
        <v>54.1733</v>
      </c>
      <c r="HD33">
        <v>39.0705</v>
      </c>
      <c r="HE33">
        <v>1</v>
      </c>
      <c r="HF33">
        <v>0.109939</v>
      </c>
      <c r="HG33">
        <v>-0.681185</v>
      </c>
      <c r="HH33">
        <v>20.2352</v>
      </c>
      <c r="HI33">
        <v>5.23421</v>
      </c>
      <c r="HJ33">
        <v>11.992</v>
      </c>
      <c r="HK33">
        <v>4.9558</v>
      </c>
      <c r="HL33">
        <v>3.304</v>
      </c>
      <c r="HM33">
        <v>9999</v>
      </c>
      <c r="HN33">
        <v>999.9</v>
      </c>
      <c r="HO33">
        <v>9999</v>
      </c>
      <c r="HP33">
        <v>9999</v>
      </c>
      <c r="HQ33">
        <v>1.86846</v>
      </c>
      <c r="HR33">
        <v>1.86423</v>
      </c>
      <c r="HS33">
        <v>1.8718</v>
      </c>
      <c r="HT33">
        <v>1.86264</v>
      </c>
      <c r="HU33">
        <v>1.86204</v>
      </c>
      <c r="HV33">
        <v>1.86858</v>
      </c>
      <c r="HW33">
        <v>1.85867</v>
      </c>
      <c r="HX33">
        <v>1.86508</v>
      </c>
      <c r="HY33">
        <v>5</v>
      </c>
      <c r="HZ33">
        <v>0</v>
      </c>
      <c r="IA33">
        <v>0</v>
      </c>
      <c r="IB33">
        <v>0</v>
      </c>
      <c r="IC33" t="s">
        <v>426</v>
      </c>
      <c r="ID33" t="s">
        <v>427</v>
      </c>
      <c r="IE33" t="s">
        <v>428</v>
      </c>
      <c r="IF33" t="s">
        <v>428</v>
      </c>
      <c r="IG33" t="s">
        <v>428</v>
      </c>
      <c r="IH33" t="s">
        <v>428</v>
      </c>
      <c r="II33">
        <v>0</v>
      </c>
      <c r="IJ33">
        <v>100</v>
      </c>
      <c r="IK33">
        <v>100</v>
      </c>
      <c r="IL33">
        <v>5.895</v>
      </c>
      <c r="IM33">
        <v>0.4132</v>
      </c>
      <c r="IN33">
        <v>4.31971622866321</v>
      </c>
      <c r="IO33">
        <v>0.00442796603476172</v>
      </c>
      <c r="IP33">
        <v>-1.66160884727162e-06</v>
      </c>
      <c r="IQ33">
        <v>3.32470810967871e-10</v>
      </c>
      <c r="IR33">
        <v>0.0482981980719239</v>
      </c>
      <c r="IS33">
        <v>0.00830027014242151</v>
      </c>
      <c r="IT33">
        <v>2.88519397997672e-05</v>
      </c>
      <c r="IU33">
        <v>9.02036601750474e-06</v>
      </c>
      <c r="IV33">
        <v>-1</v>
      </c>
      <c r="IW33">
        <v>2043</v>
      </c>
      <c r="IX33">
        <v>1</v>
      </c>
      <c r="IY33">
        <v>28</v>
      </c>
      <c r="IZ33">
        <v>188905.8</v>
      </c>
      <c r="JA33">
        <v>188905.7</v>
      </c>
      <c r="JB33">
        <v>0.959473</v>
      </c>
      <c r="JC33">
        <v>2.36938</v>
      </c>
      <c r="JD33">
        <v>1.4978</v>
      </c>
      <c r="JE33">
        <v>2.33032</v>
      </c>
      <c r="JF33">
        <v>1.54419</v>
      </c>
      <c r="JG33">
        <v>2.36084</v>
      </c>
      <c r="JH33">
        <v>35.244</v>
      </c>
      <c r="JI33">
        <v>24.2801</v>
      </c>
      <c r="JJ33">
        <v>18</v>
      </c>
      <c r="JK33">
        <v>546.549</v>
      </c>
      <c r="JL33">
        <v>433.621</v>
      </c>
      <c r="JM33">
        <v>30.5296</v>
      </c>
      <c r="JN33">
        <v>29.0886</v>
      </c>
      <c r="JO33">
        <v>30.0001</v>
      </c>
      <c r="JP33">
        <v>29.0052</v>
      </c>
      <c r="JQ33">
        <v>29.0342</v>
      </c>
      <c r="JR33">
        <v>19.2612</v>
      </c>
      <c r="JS33">
        <v>27.9934</v>
      </c>
      <c r="JT33">
        <v>87.9535</v>
      </c>
      <c r="JU33">
        <v>30.5407</v>
      </c>
      <c r="JV33">
        <v>420</v>
      </c>
      <c r="JW33">
        <v>25.2185</v>
      </c>
      <c r="JX33">
        <v>92.9753</v>
      </c>
      <c r="JY33">
        <v>98.4854</v>
      </c>
    </row>
    <row r="34" spans="1:285">
      <c r="A34">
        <v>18</v>
      </c>
      <c r="B34">
        <v>1758584058</v>
      </c>
      <c r="C34">
        <v>45</v>
      </c>
      <c r="D34" t="s">
        <v>462</v>
      </c>
      <c r="E34" t="s">
        <v>463</v>
      </c>
      <c r="F34">
        <v>5</v>
      </c>
      <c r="G34" t="s">
        <v>419</v>
      </c>
      <c r="H34" t="s">
        <v>420</v>
      </c>
      <c r="I34" t="s">
        <v>421</v>
      </c>
      <c r="J34">
        <v>1758584054.75</v>
      </c>
      <c r="K34">
        <f>(L34)/1000</f>
        <v>0</v>
      </c>
      <c r="L34">
        <f>1000*DL34*AJ34*(DH34-DI34)/(100*DA34*(1000-AJ34*DH34))</f>
        <v>0</v>
      </c>
      <c r="M34">
        <f>DL34*AJ34*(DG34-DF34*(1000-AJ34*DI34)/(1000-AJ34*DH34))/(100*DA34)</f>
        <v>0</v>
      </c>
      <c r="N34">
        <f>DF34 - IF(AJ34&gt;1, M34*DA34*100.0/(AL34), 0)</f>
        <v>0</v>
      </c>
      <c r="O34">
        <f>((U34-K34/2)*N34-M34)/(U34+K34/2)</f>
        <v>0</v>
      </c>
      <c r="P34">
        <f>O34*(DM34+DN34)/1000.0</f>
        <v>0</v>
      </c>
      <c r="Q34">
        <f>(DF34 - IF(AJ34&gt;1, M34*DA34*100.0/(AL34), 0))*(DM34+DN34)/1000.0</f>
        <v>0</v>
      </c>
      <c r="R34">
        <f>2.0/((1/T34-1/S34)+SIGN(T34)*SQRT((1/T34-1/S34)*(1/T34-1/S34) + 4*DB34/((DB34+1)*(DB34+1))*(2*1/T34*1/S34-1/S34*1/S34)))</f>
        <v>0</v>
      </c>
      <c r="S34">
        <f>IF(LEFT(DC34,1)&lt;&gt;"0",IF(LEFT(DC34,1)="1",3.0,DD34),$D$5+$E$5*(DT34*DM34/($K$5*1000))+$F$5*(DT34*DM34/($K$5*1000))*MAX(MIN(DA34,$J$5),$I$5)*MAX(MIN(DA34,$J$5),$I$5)+$G$5*MAX(MIN(DA34,$J$5),$I$5)*(DT34*DM34/($K$5*1000))+$H$5*(DT34*DM34/($K$5*1000))*(DT34*DM34/($K$5*1000)))</f>
        <v>0</v>
      </c>
      <c r="T34">
        <f>K34*(1000-(1000*0.61365*exp(17.502*X34/(240.97+X34))/(DM34+DN34)+DH34)/2)/(1000*0.61365*exp(17.502*X34/(240.97+X34))/(DM34+DN34)-DH34)</f>
        <v>0</v>
      </c>
      <c r="U34">
        <f>1/((DB34+1)/(R34/1.6)+1/(S34/1.37)) + DB34/((DB34+1)/(R34/1.6) + DB34/(S34/1.37))</f>
        <v>0</v>
      </c>
      <c r="V34">
        <f>(CW34*CZ34)</f>
        <v>0</v>
      </c>
      <c r="W34">
        <f>(DO34+(V34+2*0.95*5.67E-8*(((DO34+$B$7)+273)^4-(DO34+273)^4)-44100*K34)/(1.84*29.3*S34+8*0.95*5.67E-8*(DO34+273)^3))</f>
        <v>0</v>
      </c>
      <c r="X34">
        <f>($C$7*DP34+$D$7*DQ34+$E$7*W34)</f>
        <v>0</v>
      </c>
      <c r="Y34">
        <f>0.61365*exp(17.502*X34/(240.97+X34))</f>
        <v>0</v>
      </c>
      <c r="Z34">
        <f>(AA34/AB34*100)</f>
        <v>0</v>
      </c>
      <c r="AA34">
        <f>DH34*(DM34+DN34)/1000</f>
        <v>0</v>
      </c>
      <c r="AB34">
        <f>0.61365*exp(17.502*DO34/(240.97+DO34))</f>
        <v>0</v>
      </c>
      <c r="AC34">
        <f>(Y34-DH34*(DM34+DN34)/1000)</f>
        <v>0</v>
      </c>
      <c r="AD34">
        <f>(-K34*44100)</f>
        <v>0</v>
      </c>
      <c r="AE34">
        <f>2*29.3*S34*0.92*(DO34-X34)</f>
        <v>0</v>
      </c>
      <c r="AF34">
        <f>2*0.95*5.67E-8*(((DO34+$B$7)+273)^4-(X34+273)^4)</f>
        <v>0</v>
      </c>
      <c r="AG34">
        <f>V34+AF34+AD34+AE34</f>
        <v>0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MAX(0,($B$13+$C$13*DT34)/(1+$D$13*DT34)*DM34/(DO34+273)*$E$13)</f>
        <v>0</v>
      </c>
      <c r="AM34" t="s">
        <v>422</v>
      </c>
      <c r="AN34" t="s">
        <v>422</v>
      </c>
      <c r="AO34">
        <v>0</v>
      </c>
      <c r="AP34">
        <v>0</v>
      </c>
      <c r="AQ34">
        <f>1-AO34/AP34</f>
        <v>0</v>
      </c>
      <c r="AR34">
        <v>0</v>
      </c>
      <c r="AS34" t="s">
        <v>422</v>
      </c>
      <c r="AT34" t="s">
        <v>422</v>
      </c>
      <c r="AU34">
        <v>0</v>
      </c>
      <c r="AV34">
        <v>0</v>
      </c>
      <c r="AW34">
        <f>1-AU34/AV34</f>
        <v>0</v>
      </c>
      <c r="AX34">
        <v>0.5</v>
      </c>
      <c r="AY34">
        <f>CX34</f>
        <v>0</v>
      </c>
      <c r="AZ34">
        <f>M34</f>
        <v>0</v>
      </c>
      <c r="BA34">
        <f>AW34*AX34*AY34</f>
        <v>0</v>
      </c>
      <c r="BB34">
        <f>(AZ34-AR34)/AY34</f>
        <v>0</v>
      </c>
      <c r="BC34">
        <f>(AP34-AV34)/AV34</f>
        <v>0</v>
      </c>
      <c r="BD34">
        <f>AO34/(AQ34+AO34/AV34)</f>
        <v>0</v>
      </c>
      <c r="BE34" t="s">
        <v>422</v>
      </c>
      <c r="BF34">
        <v>0</v>
      </c>
      <c r="BG34">
        <f>IF(BF34&lt;&gt;0, BF34, BD34)</f>
        <v>0</v>
      </c>
      <c r="BH34">
        <f>1-BG34/AV34</f>
        <v>0</v>
      </c>
      <c r="BI34">
        <f>(AV34-AU34)/(AV34-BG34)</f>
        <v>0</v>
      </c>
      <c r="BJ34">
        <f>(AP34-AV34)/(AP34-BG34)</f>
        <v>0</v>
      </c>
      <c r="BK34">
        <f>(AV34-AU34)/(AV34-AO34)</f>
        <v>0</v>
      </c>
      <c r="BL34">
        <f>(AP34-AV34)/(AP34-AO34)</f>
        <v>0</v>
      </c>
      <c r="BM34">
        <f>(BI34*BG34/AU34)</f>
        <v>0</v>
      </c>
      <c r="BN34">
        <f>(1-BM34)</f>
        <v>0</v>
      </c>
      <c r="CW34">
        <f>$B$11*DU34+$C$11*DV34+$F$11*EG34*(1-EJ34)</f>
        <v>0</v>
      </c>
      <c r="CX34">
        <f>CW34*CY34</f>
        <v>0</v>
      </c>
      <c r="CY34">
        <f>($B$11*$D$9+$C$11*$D$9+$F$11*((ET34+EL34)/MAX(ET34+EL34+EU34, 0.1)*$I$9+EU34/MAX(ET34+EL34+EU34, 0.1)*$J$9))/($B$11+$C$11+$F$11)</f>
        <v>0</v>
      </c>
      <c r="CZ34">
        <f>($B$11*$K$9+$C$11*$K$9+$F$11*((ET34+EL34)/MAX(ET34+EL34+EU34, 0.1)*$P$9+EU34/MAX(ET34+EL34+EU34, 0.1)*$Q$9))/($B$11+$C$11+$F$11)</f>
        <v>0</v>
      </c>
      <c r="DA34">
        <v>4.8</v>
      </c>
      <c r="DB34">
        <v>0.5</v>
      </c>
      <c r="DC34" t="s">
        <v>423</v>
      </c>
      <c r="DD34">
        <v>2</v>
      </c>
      <c r="DE34">
        <v>1758584054.75</v>
      </c>
      <c r="DF34">
        <v>420.7665</v>
      </c>
      <c r="DG34">
        <v>420.05075</v>
      </c>
      <c r="DH34">
        <v>25.355525</v>
      </c>
      <c r="DI34">
        <v>25.2864</v>
      </c>
      <c r="DJ34">
        <v>414.872</v>
      </c>
      <c r="DK34">
        <v>24.94225</v>
      </c>
      <c r="DL34">
        <v>500.01575</v>
      </c>
      <c r="DM34">
        <v>89.636475</v>
      </c>
      <c r="DN34">
        <v>0.03320275</v>
      </c>
      <c r="DO34">
        <v>31.042275</v>
      </c>
      <c r="DP34">
        <v>29.987725</v>
      </c>
      <c r="DQ34">
        <v>999.9</v>
      </c>
      <c r="DR34">
        <v>0</v>
      </c>
      <c r="DS34">
        <v>0</v>
      </c>
      <c r="DT34">
        <v>10008.1</v>
      </c>
      <c r="DU34">
        <v>0</v>
      </c>
      <c r="DV34">
        <v>0.723344</v>
      </c>
      <c r="DW34">
        <v>0.71548475</v>
      </c>
      <c r="DX34">
        <v>431.71275</v>
      </c>
      <c r="DY34">
        <v>430.948</v>
      </c>
      <c r="DZ34">
        <v>0.069129</v>
      </c>
      <c r="EA34">
        <v>420.05075</v>
      </c>
      <c r="EB34">
        <v>25.2864</v>
      </c>
      <c r="EC34">
        <v>2.27278</v>
      </c>
      <c r="ED34">
        <v>2.26658</v>
      </c>
      <c r="EE34">
        <v>19.48475</v>
      </c>
      <c r="EF34">
        <v>19.440825</v>
      </c>
      <c r="EG34">
        <v>0.00500016</v>
      </c>
      <c r="EH34">
        <v>0</v>
      </c>
      <c r="EI34">
        <v>0</v>
      </c>
      <c r="EJ34">
        <v>0</v>
      </c>
      <c r="EK34">
        <v>676.1</v>
      </c>
      <c r="EL34">
        <v>0.00500016</v>
      </c>
      <c r="EM34">
        <v>-10.225</v>
      </c>
      <c r="EN34">
        <v>-0.475</v>
      </c>
      <c r="EO34">
        <v>41.312</v>
      </c>
      <c r="EP34">
        <v>44.937</v>
      </c>
      <c r="EQ34">
        <v>43.5155</v>
      </c>
      <c r="ER34">
        <v>44.75</v>
      </c>
      <c r="ES34">
        <v>44.375</v>
      </c>
      <c r="ET34">
        <v>0</v>
      </c>
      <c r="EU34">
        <v>0</v>
      </c>
      <c r="EV34">
        <v>0</v>
      </c>
      <c r="EW34">
        <v>1758584059.8</v>
      </c>
      <c r="EX34">
        <v>0</v>
      </c>
      <c r="EY34">
        <v>674.207692307692</v>
      </c>
      <c r="EZ34">
        <v>-1.63418799235293</v>
      </c>
      <c r="FA34">
        <v>-12.8923077718746</v>
      </c>
      <c r="FB34">
        <v>-5.91923076923077</v>
      </c>
      <c r="FC34">
        <v>15</v>
      </c>
      <c r="FD34">
        <v>0</v>
      </c>
      <c r="FE34" t="s">
        <v>424</v>
      </c>
      <c r="FF34">
        <v>1747249705.1</v>
      </c>
      <c r="FG34">
        <v>1747249711.1</v>
      </c>
      <c r="FH34">
        <v>0</v>
      </c>
      <c r="FI34">
        <v>0.871</v>
      </c>
      <c r="FJ34">
        <v>0.066</v>
      </c>
      <c r="FK34">
        <v>5.486</v>
      </c>
      <c r="FL34">
        <v>0.145</v>
      </c>
      <c r="FM34">
        <v>420</v>
      </c>
      <c r="FN34">
        <v>16</v>
      </c>
      <c r="FO34">
        <v>0.27</v>
      </c>
      <c r="FP34">
        <v>0.16</v>
      </c>
      <c r="FQ34">
        <v>-0.044471945</v>
      </c>
      <c r="FR34">
        <v>6.69779832631579</v>
      </c>
      <c r="FS34">
        <v>0.664499475315923</v>
      </c>
      <c r="FT34">
        <v>0</v>
      </c>
      <c r="FU34">
        <v>673.385294117647</v>
      </c>
      <c r="FV34">
        <v>-5.74331530434188</v>
      </c>
      <c r="FW34">
        <v>5.38041832798185</v>
      </c>
      <c r="FX34">
        <v>-1</v>
      </c>
      <c r="FY34">
        <v>0.061604785</v>
      </c>
      <c r="FZ34">
        <v>0.112031869172932</v>
      </c>
      <c r="GA34">
        <v>0.0141179713847024</v>
      </c>
      <c r="GB34">
        <v>0</v>
      </c>
      <c r="GC34">
        <v>0</v>
      </c>
      <c r="GD34">
        <v>2</v>
      </c>
      <c r="GE34" t="s">
        <v>425</v>
      </c>
      <c r="GF34">
        <v>3.12648</v>
      </c>
      <c r="GG34">
        <v>2.65907</v>
      </c>
      <c r="GH34">
        <v>0.0880682</v>
      </c>
      <c r="GI34">
        <v>0.0888407</v>
      </c>
      <c r="GJ34">
        <v>0.104346</v>
      </c>
      <c r="GK34">
        <v>0.104717</v>
      </c>
      <c r="GL34">
        <v>23458.6</v>
      </c>
      <c r="GM34">
        <v>22171.7</v>
      </c>
      <c r="GN34">
        <v>23008.2</v>
      </c>
      <c r="GO34">
        <v>23697.3</v>
      </c>
      <c r="GP34">
        <v>35123.8</v>
      </c>
      <c r="GQ34">
        <v>35114.8</v>
      </c>
      <c r="GR34">
        <v>41485.5</v>
      </c>
      <c r="GS34">
        <v>42257.5</v>
      </c>
      <c r="GT34">
        <v>1.89195</v>
      </c>
      <c r="GU34">
        <v>1.8054</v>
      </c>
      <c r="GV34">
        <v>0.113491</v>
      </c>
      <c r="GW34">
        <v>0</v>
      </c>
      <c r="GX34">
        <v>28.1269</v>
      </c>
      <c r="GY34">
        <v>999.9</v>
      </c>
      <c r="GZ34">
        <v>61.091</v>
      </c>
      <c r="HA34">
        <v>29.658</v>
      </c>
      <c r="HB34">
        <v>28.4721</v>
      </c>
      <c r="HC34">
        <v>53.8133</v>
      </c>
      <c r="HD34">
        <v>39.0785</v>
      </c>
      <c r="HE34">
        <v>1</v>
      </c>
      <c r="HF34">
        <v>0.109939</v>
      </c>
      <c r="HG34">
        <v>-0.703088</v>
      </c>
      <c r="HH34">
        <v>20.2352</v>
      </c>
      <c r="HI34">
        <v>5.23406</v>
      </c>
      <c r="HJ34">
        <v>11.992</v>
      </c>
      <c r="HK34">
        <v>4.9557</v>
      </c>
      <c r="HL34">
        <v>3.304</v>
      </c>
      <c r="HM34">
        <v>9999</v>
      </c>
      <c r="HN34">
        <v>999.9</v>
      </c>
      <c r="HO34">
        <v>9999</v>
      </c>
      <c r="HP34">
        <v>9999</v>
      </c>
      <c r="HQ34">
        <v>1.8685</v>
      </c>
      <c r="HR34">
        <v>1.86425</v>
      </c>
      <c r="HS34">
        <v>1.8718</v>
      </c>
      <c r="HT34">
        <v>1.86264</v>
      </c>
      <c r="HU34">
        <v>1.86206</v>
      </c>
      <c r="HV34">
        <v>1.86859</v>
      </c>
      <c r="HW34">
        <v>1.85867</v>
      </c>
      <c r="HX34">
        <v>1.86508</v>
      </c>
      <c r="HY34">
        <v>5</v>
      </c>
      <c r="HZ34">
        <v>0</v>
      </c>
      <c r="IA34">
        <v>0</v>
      </c>
      <c r="IB34">
        <v>0</v>
      </c>
      <c r="IC34" t="s">
        <v>426</v>
      </c>
      <c r="ID34" t="s">
        <v>427</v>
      </c>
      <c r="IE34" t="s">
        <v>428</v>
      </c>
      <c r="IF34" t="s">
        <v>428</v>
      </c>
      <c r="IG34" t="s">
        <v>428</v>
      </c>
      <c r="IH34" t="s">
        <v>428</v>
      </c>
      <c r="II34">
        <v>0</v>
      </c>
      <c r="IJ34">
        <v>100</v>
      </c>
      <c r="IK34">
        <v>100</v>
      </c>
      <c r="IL34">
        <v>5.895</v>
      </c>
      <c r="IM34">
        <v>0.413</v>
      </c>
      <c r="IN34">
        <v>4.31971622866321</v>
      </c>
      <c r="IO34">
        <v>0.00442796603476172</v>
      </c>
      <c r="IP34">
        <v>-1.66160884727162e-06</v>
      </c>
      <c r="IQ34">
        <v>3.32470810967871e-10</v>
      </c>
      <c r="IR34">
        <v>0.0482981980719239</v>
      </c>
      <c r="IS34">
        <v>0.00830027014242151</v>
      </c>
      <c r="IT34">
        <v>2.88519397997672e-05</v>
      </c>
      <c r="IU34">
        <v>9.02036601750474e-06</v>
      </c>
      <c r="IV34">
        <v>-1</v>
      </c>
      <c r="IW34">
        <v>2043</v>
      </c>
      <c r="IX34">
        <v>1</v>
      </c>
      <c r="IY34">
        <v>28</v>
      </c>
      <c r="IZ34">
        <v>188905.9</v>
      </c>
      <c r="JA34">
        <v>188905.8</v>
      </c>
      <c r="JB34">
        <v>0.959473</v>
      </c>
      <c r="JC34">
        <v>2.36938</v>
      </c>
      <c r="JD34">
        <v>1.4978</v>
      </c>
      <c r="JE34">
        <v>2.33032</v>
      </c>
      <c r="JF34">
        <v>1.54419</v>
      </c>
      <c r="JG34">
        <v>2.38037</v>
      </c>
      <c r="JH34">
        <v>35.2209</v>
      </c>
      <c r="JI34">
        <v>24.2801</v>
      </c>
      <c r="JJ34">
        <v>18</v>
      </c>
      <c r="JK34">
        <v>546.631</v>
      </c>
      <c r="JL34">
        <v>433.683</v>
      </c>
      <c r="JM34">
        <v>30.5305</v>
      </c>
      <c r="JN34">
        <v>29.0886</v>
      </c>
      <c r="JO34">
        <v>30.0001</v>
      </c>
      <c r="JP34">
        <v>29.0034</v>
      </c>
      <c r="JQ34">
        <v>29.0324</v>
      </c>
      <c r="JR34">
        <v>19.2618</v>
      </c>
      <c r="JS34">
        <v>27.9934</v>
      </c>
      <c r="JT34">
        <v>87.9535</v>
      </c>
      <c r="JU34">
        <v>30.5407</v>
      </c>
      <c r="JV34">
        <v>420</v>
      </c>
      <c r="JW34">
        <v>25.2232</v>
      </c>
      <c r="JX34">
        <v>92.9755</v>
      </c>
      <c r="JY34">
        <v>98.4853</v>
      </c>
    </row>
    <row r="35" spans="1:285">
      <c r="A35">
        <v>19</v>
      </c>
      <c r="B35">
        <v>1758584060</v>
      </c>
      <c r="C35">
        <v>47</v>
      </c>
      <c r="D35" t="s">
        <v>464</v>
      </c>
      <c r="E35" t="s">
        <v>465</v>
      </c>
      <c r="F35">
        <v>5</v>
      </c>
      <c r="G35" t="s">
        <v>419</v>
      </c>
      <c r="H35" t="s">
        <v>420</v>
      </c>
      <c r="I35" t="s">
        <v>421</v>
      </c>
      <c r="J35">
        <v>1758584057.33333</v>
      </c>
      <c r="K35">
        <f>(L35)/1000</f>
        <v>0</v>
      </c>
      <c r="L35">
        <f>1000*DL35*AJ35*(DH35-DI35)/(100*DA35*(1000-AJ35*DH35))</f>
        <v>0</v>
      </c>
      <c r="M35">
        <f>DL35*AJ35*(DG35-DF35*(1000-AJ35*DI35)/(1000-AJ35*DH35))/(100*DA35)</f>
        <v>0</v>
      </c>
      <c r="N35">
        <f>DF35 - IF(AJ35&gt;1, M35*DA35*100.0/(AL35), 0)</f>
        <v>0</v>
      </c>
      <c r="O35">
        <f>((U35-K35/2)*N35-M35)/(U35+K35/2)</f>
        <v>0</v>
      </c>
      <c r="P35">
        <f>O35*(DM35+DN35)/1000.0</f>
        <v>0</v>
      </c>
      <c r="Q35">
        <f>(DF35 - IF(AJ35&gt;1, M35*DA35*100.0/(AL35), 0))*(DM35+DN35)/1000.0</f>
        <v>0</v>
      </c>
      <c r="R35">
        <f>2.0/((1/T35-1/S35)+SIGN(T35)*SQRT((1/T35-1/S35)*(1/T35-1/S35) + 4*DB35/((DB35+1)*(DB35+1))*(2*1/T35*1/S35-1/S35*1/S35)))</f>
        <v>0</v>
      </c>
      <c r="S35">
        <f>IF(LEFT(DC35,1)&lt;&gt;"0",IF(LEFT(DC35,1)="1",3.0,DD35),$D$5+$E$5*(DT35*DM35/($K$5*1000))+$F$5*(DT35*DM35/($K$5*1000))*MAX(MIN(DA35,$J$5),$I$5)*MAX(MIN(DA35,$J$5),$I$5)+$G$5*MAX(MIN(DA35,$J$5),$I$5)*(DT35*DM35/($K$5*1000))+$H$5*(DT35*DM35/($K$5*1000))*(DT35*DM35/($K$5*1000)))</f>
        <v>0</v>
      </c>
      <c r="T35">
        <f>K35*(1000-(1000*0.61365*exp(17.502*X35/(240.97+X35))/(DM35+DN35)+DH35)/2)/(1000*0.61365*exp(17.502*X35/(240.97+X35))/(DM35+DN35)-DH35)</f>
        <v>0</v>
      </c>
      <c r="U35">
        <f>1/((DB35+1)/(R35/1.6)+1/(S35/1.37)) + DB35/((DB35+1)/(R35/1.6) + DB35/(S35/1.37))</f>
        <v>0</v>
      </c>
      <c r="V35">
        <f>(CW35*CZ35)</f>
        <v>0</v>
      </c>
      <c r="W35">
        <f>(DO35+(V35+2*0.95*5.67E-8*(((DO35+$B$7)+273)^4-(DO35+273)^4)-44100*K35)/(1.84*29.3*S35+8*0.95*5.67E-8*(DO35+273)^3))</f>
        <v>0</v>
      </c>
      <c r="X35">
        <f>($C$7*DP35+$D$7*DQ35+$E$7*W35)</f>
        <v>0</v>
      </c>
      <c r="Y35">
        <f>0.61365*exp(17.502*X35/(240.97+X35))</f>
        <v>0</v>
      </c>
      <c r="Z35">
        <f>(AA35/AB35*100)</f>
        <v>0</v>
      </c>
      <c r="AA35">
        <f>DH35*(DM35+DN35)/1000</f>
        <v>0</v>
      </c>
      <c r="AB35">
        <f>0.61365*exp(17.502*DO35/(240.97+DO35))</f>
        <v>0</v>
      </c>
      <c r="AC35">
        <f>(Y35-DH35*(DM35+DN35)/1000)</f>
        <v>0</v>
      </c>
      <c r="AD35">
        <f>(-K35*44100)</f>
        <v>0</v>
      </c>
      <c r="AE35">
        <f>2*29.3*S35*0.92*(DO35-X35)</f>
        <v>0</v>
      </c>
      <c r="AF35">
        <f>2*0.95*5.67E-8*(((DO35+$B$7)+273)^4-(X35+273)^4)</f>
        <v>0</v>
      </c>
      <c r="AG35">
        <f>V35+AF35+AD35+AE35</f>
        <v>0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MAX(0,($B$13+$C$13*DT35)/(1+$D$13*DT35)*DM35/(DO35+273)*$E$13)</f>
        <v>0</v>
      </c>
      <c r="AM35" t="s">
        <v>422</v>
      </c>
      <c r="AN35" t="s">
        <v>422</v>
      </c>
      <c r="AO35">
        <v>0</v>
      </c>
      <c r="AP35">
        <v>0</v>
      </c>
      <c r="AQ35">
        <f>1-AO35/AP35</f>
        <v>0</v>
      </c>
      <c r="AR35">
        <v>0</v>
      </c>
      <c r="AS35" t="s">
        <v>422</v>
      </c>
      <c r="AT35" t="s">
        <v>422</v>
      </c>
      <c r="AU35">
        <v>0</v>
      </c>
      <c r="AV35">
        <v>0</v>
      </c>
      <c r="AW35">
        <f>1-AU35/AV35</f>
        <v>0</v>
      </c>
      <c r="AX35">
        <v>0.5</v>
      </c>
      <c r="AY35">
        <f>CX35</f>
        <v>0</v>
      </c>
      <c r="AZ35">
        <f>M35</f>
        <v>0</v>
      </c>
      <c r="BA35">
        <f>AW35*AX35*AY35</f>
        <v>0</v>
      </c>
      <c r="BB35">
        <f>(AZ35-AR35)/AY35</f>
        <v>0</v>
      </c>
      <c r="BC35">
        <f>(AP35-AV35)/AV35</f>
        <v>0</v>
      </c>
      <c r="BD35">
        <f>AO35/(AQ35+AO35/AV35)</f>
        <v>0</v>
      </c>
      <c r="BE35" t="s">
        <v>422</v>
      </c>
      <c r="BF35">
        <v>0</v>
      </c>
      <c r="BG35">
        <f>IF(BF35&lt;&gt;0, BF35, BD35)</f>
        <v>0</v>
      </c>
      <c r="BH35">
        <f>1-BG35/AV35</f>
        <v>0</v>
      </c>
      <c r="BI35">
        <f>(AV35-AU35)/(AV35-BG35)</f>
        <v>0</v>
      </c>
      <c r="BJ35">
        <f>(AP35-AV35)/(AP35-BG35)</f>
        <v>0</v>
      </c>
      <c r="BK35">
        <f>(AV35-AU35)/(AV35-AO35)</f>
        <v>0</v>
      </c>
      <c r="BL35">
        <f>(AP35-AV35)/(AP35-AO35)</f>
        <v>0</v>
      </c>
      <c r="BM35">
        <f>(BI35*BG35/AU35)</f>
        <v>0</v>
      </c>
      <c r="BN35">
        <f>(1-BM35)</f>
        <v>0</v>
      </c>
      <c r="CW35">
        <f>$B$11*DU35+$C$11*DV35+$F$11*EG35*(1-EJ35)</f>
        <v>0</v>
      </c>
      <c r="CX35">
        <f>CW35*CY35</f>
        <v>0</v>
      </c>
      <c r="CY35">
        <f>($B$11*$D$9+$C$11*$D$9+$F$11*((ET35+EL35)/MAX(ET35+EL35+EU35, 0.1)*$I$9+EU35/MAX(ET35+EL35+EU35, 0.1)*$J$9))/($B$11+$C$11+$F$11)</f>
        <v>0</v>
      </c>
      <c r="CZ35">
        <f>($B$11*$K$9+$C$11*$K$9+$F$11*((ET35+EL35)/MAX(ET35+EL35+EU35, 0.1)*$P$9+EU35/MAX(ET35+EL35+EU35, 0.1)*$Q$9))/($B$11+$C$11+$F$11)</f>
        <v>0</v>
      </c>
      <c r="DA35">
        <v>4.8</v>
      </c>
      <c r="DB35">
        <v>0.5</v>
      </c>
      <c r="DC35" t="s">
        <v>423</v>
      </c>
      <c r="DD35">
        <v>2</v>
      </c>
      <c r="DE35">
        <v>1758584057.33333</v>
      </c>
      <c r="DF35">
        <v>420.859333333333</v>
      </c>
      <c r="DG35">
        <v>420.051</v>
      </c>
      <c r="DH35">
        <v>25.3473666666667</v>
      </c>
      <c r="DI35">
        <v>25.2804</v>
      </c>
      <c r="DJ35">
        <v>414.964666666667</v>
      </c>
      <c r="DK35">
        <v>24.9343</v>
      </c>
      <c r="DL35">
        <v>499.998666666667</v>
      </c>
      <c r="DM35">
        <v>89.6371</v>
      </c>
      <c r="DN35">
        <v>0.0334449666666667</v>
      </c>
      <c r="DO35">
        <v>31.0358666666667</v>
      </c>
      <c r="DP35">
        <v>29.9789333333333</v>
      </c>
      <c r="DQ35">
        <v>999.9</v>
      </c>
      <c r="DR35">
        <v>0</v>
      </c>
      <c r="DS35">
        <v>0</v>
      </c>
      <c r="DT35">
        <v>9999.58333333333</v>
      </c>
      <c r="DU35">
        <v>0</v>
      </c>
      <c r="DV35">
        <v>0.723344</v>
      </c>
      <c r="DW35">
        <v>0.808481666666667</v>
      </c>
      <c r="DX35">
        <v>431.804333333333</v>
      </c>
      <c r="DY35">
        <v>430.945666666667</v>
      </c>
      <c r="DZ35">
        <v>0.0669702</v>
      </c>
      <c r="EA35">
        <v>420.051</v>
      </c>
      <c r="EB35">
        <v>25.2804</v>
      </c>
      <c r="EC35">
        <v>2.27206666666667</v>
      </c>
      <c r="ED35">
        <v>2.26606</v>
      </c>
      <c r="EE35">
        <v>19.4797</v>
      </c>
      <c r="EF35">
        <v>19.4371333333333</v>
      </c>
      <c r="EG35">
        <v>0.00500016</v>
      </c>
      <c r="EH35">
        <v>0</v>
      </c>
      <c r="EI35">
        <v>0</v>
      </c>
      <c r="EJ35">
        <v>0</v>
      </c>
      <c r="EK35">
        <v>684.6</v>
      </c>
      <c r="EL35">
        <v>0.00500016</v>
      </c>
      <c r="EM35">
        <v>-17.0666666666667</v>
      </c>
      <c r="EN35">
        <v>-0.366666666666667</v>
      </c>
      <c r="EO35">
        <v>41.312</v>
      </c>
      <c r="EP35">
        <v>44.937</v>
      </c>
      <c r="EQ35">
        <v>43.5</v>
      </c>
      <c r="ER35">
        <v>44.75</v>
      </c>
      <c r="ES35">
        <v>44.354</v>
      </c>
      <c r="ET35">
        <v>0</v>
      </c>
      <c r="EU35">
        <v>0</v>
      </c>
      <c r="EV35">
        <v>0</v>
      </c>
      <c r="EW35">
        <v>1758584061.6</v>
      </c>
      <c r="EX35">
        <v>0</v>
      </c>
      <c r="EY35">
        <v>674.464</v>
      </c>
      <c r="EZ35">
        <v>1.62307699834213</v>
      </c>
      <c r="FA35">
        <v>-25.1923077136807</v>
      </c>
      <c r="FB35">
        <v>-6.388</v>
      </c>
      <c r="FC35">
        <v>15</v>
      </c>
      <c r="FD35">
        <v>0</v>
      </c>
      <c r="FE35" t="s">
        <v>424</v>
      </c>
      <c r="FF35">
        <v>1747249705.1</v>
      </c>
      <c r="FG35">
        <v>1747249711.1</v>
      </c>
      <c r="FH35">
        <v>0</v>
      </c>
      <c r="FI35">
        <v>0.871</v>
      </c>
      <c r="FJ35">
        <v>0.066</v>
      </c>
      <c r="FK35">
        <v>5.486</v>
      </c>
      <c r="FL35">
        <v>0.145</v>
      </c>
      <c r="FM35">
        <v>420</v>
      </c>
      <c r="FN35">
        <v>16</v>
      </c>
      <c r="FO35">
        <v>0.27</v>
      </c>
      <c r="FP35">
        <v>0.16</v>
      </c>
      <c r="FQ35">
        <v>0.168574671428571</v>
      </c>
      <c r="FR35">
        <v>5.78807382077922</v>
      </c>
      <c r="FS35">
        <v>0.618634092918736</v>
      </c>
      <c r="FT35">
        <v>0</v>
      </c>
      <c r="FU35">
        <v>673.991176470588</v>
      </c>
      <c r="FV35">
        <v>2.2383499968353</v>
      </c>
      <c r="FW35">
        <v>6.48765196567153</v>
      </c>
      <c r="FX35">
        <v>-1</v>
      </c>
      <c r="FY35">
        <v>0.0649399523809524</v>
      </c>
      <c r="FZ35">
        <v>0.066488135064935</v>
      </c>
      <c r="GA35">
        <v>0.0113834160712026</v>
      </c>
      <c r="GB35">
        <v>1</v>
      </c>
      <c r="GC35">
        <v>1</v>
      </c>
      <c r="GD35">
        <v>2</v>
      </c>
      <c r="GE35" t="s">
        <v>433</v>
      </c>
      <c r="GF35">
        <v>3.12636</v>
      </c>
      <c r="GG35">
        <v>2.65918</v>
      </c>
      <c r="GH35">
        <v>0.0880756</v>
      </c>
      <c r="GI35">
        <v>0.0888395</v>
      </c>
      <c r="GJ35">
        <v>0.104326</v>
      </c>
      <c r="GK35">
        <v>0.104732</v>
      </c>
      <c r="GL35">
        <v>23458.4</v>
      </c>
      <c r="GM35">
        <v>22171.9</v>
      </c>
      <c r="GN35">
        <v>23008.3</v>
      </c>
      <c r="GO35">
        <v>23697.5</v>
      </c>
      <c r="GP35">
        <v>35124.8</v>
      </c>
      <c r="GQ35">
        <v>35114.2</v>
      </c>
      <c r="GR35">
        <v>41485.7</v>
      </c>
      <c r="GS35">
        <v>42257.4</v>
      </c>
      <c r="GT35">
        <v>1.8917</v>
      </c>
      <c r="GU35">
        <v>1.8055</v>
      </c>
      <c r="GV35">
        <v>0.11494</v>
      </c>
      <c r="GW35">
        <v>0</v>
      </c>
      <c r="GX35">
        <v>28.1269</v>
      </c>
      <c r="GY35">
        <v>999.9</v>
      </c>
      <c r="GZ35">
        <v>61.116</v>
      </c>
      <c r="HA35">
        <v>29.658</v>
      </c>
      <c r="HB35">
        <v>28.4816</v>
      </c>
      <c r="HC35">
        <v>53.7333</v>
      </c>
      <c r="HD35">
        <v>39.0785</v>
      </c>
      <c r="HE35">
        <v>1</v>
      </c>
      <c r="HF35">
        <v>0.110091</v>
      </c>
      <c r="HG35">
        <v>-2.17681</v>
      </c>
      <c r="HH35">
        <v>20.2008</v>
      </c>
      <c r="HI35">
        <v>5.23451</v>
      </c>
      <c r="HJ35">
        <v>11.992</v>
      </c>
      <c r="HK35">
        <v>4.95585</v>
      </c>
      <c r="HL35">
        <v>3.304</v>
      </c>
      <c r="HM35">
        <v>9999</v>
      </c>
      <c r="HN35">
        <v>999.9</v>
      </c>
      <c r="HO35">
        <v>9999</v>
      </c>
      <c r="HP35">
        <v>9999</v>
      </c>
      <c r="HQ35">
        <v>1.86852</v>
      </c>
      <c r="HR35">
        <v>1.86425</v>
      </c>
      <c r="HS35">
        <v>1.8718</v>
      </c>
      <c r="HT35">
        <v>1.86264</v>
      </c>
      <c r="HU35">
        <v>1.86206</v>
      </c>
      <c r="HV35">
        <v>1.86858</v>
      </c>
      <c r="HW35">
        <v>1.85867</v>
      </c>
      <c r="HX35">
        <v>1.86508</v>
      </c>
      <c r="HY35">
        <v>5</v>
      </c>
      <c r="HZ35">
        <v>0</v>
      </c>
      <c r="IA35">
        <v>0</v>
      </c>
      <c r="IB35">
        <v>0</v>
      </c>
      <c r="IC35" t="s">
        <v>426</v>
      </c>
      <c r="ID35" t="s">
        <v>427</v>
      </c>
      <c r="IE35" t="s">
        <v>428</v>
      </c>
      <c r="IF35" t="s">
        <v>428</v>
      </c>
      <c r="IG35" t="s">
        <v>428</v>
      </c>
      <c r="IH35" t="s">
        <v>428</v>
      </c>
      <c r="II35">
        <v>0</v>
      </c>
      <c r="IJ35">
        <v>100</v>
      </c>
      <c r="IK35">
        <v>100</v>
      </c>
      <c r="IL35">
        <v>5.895</v>
      </c>
      <c r="IM35">
        <v>0.4128</v>
      </c>
      <c r="IN35">
        <v>4.31971622866321</v>
      </c>
      <c r="IO35">
        <v>0.00442796603476172</v>
      </c>
      <c r="IP35">
        <v>-1.66160884727162e-06</v>
      </c>
      <c r="IQ35">
        <v>3.32470810967871e-10</v>
      </c>
      <c r="IR35">
        <v>0.0482981980719239</v>
      </c>
      <c r="IS35">
        <v>0.00830027014242151</v>
      </c>
      <c r="IT35">
        <v>2.88519397997672e-05</v>
      </c>
      <c r="IU35">
        <v>9.02036601750474e-06</v>
      </c>
      <c r="IV35">
        <v>-1</v>
      </c>
      <c r="IW35">
        <v>2043</v>
      </c>
      <c r="IX35">
        <v>1</v>
      </c>
      <c r="IY35">
        <v>28</v>
      </c>
      <c r="IZ35">
        <v>188905.9</v>
      </c>
      <c r="JA35">
        <v>188905.8</v>
      </c>
      <c r="JB35">
        <v>0.959473</v>
      </c>
      <c r="JC35">
        <v>2.36938</v>
      </c>
      <c r="JD35">
        <v>1.4978</v>
      </c>
      <c r="JE35">
        <v>2.33032</v>
      </c>
      <c r="JF35">
        <v>1.54419</v>
      </c>
      <c r="JG35">
        <v>2.3645</v>
      </c>
      <c r="JH35">
        <v>35.2209</v>
      </c>
      <c r="JI35">
        <v>24.1751</v>
      </c>
      <c r="JJ35">
        <v>18</v>
      </c>
      <c r="JK35">
        <v>546.458</v>
      </c>
      <c r="JL35">
        <v>433.733</v>
      </c>
      <c r="JM35">
        <v>30.5373</v>
      </c>
      <c r="JN35">
        <v>29.0886</v>
      </c>
      <c r="JO35">
        <v>30.0002</v>
      </c>
      <c r="JP35">
        <v>29.0022</v>
      </c>
      <c r="JQ35">
        <v>29.0312</v>
      </c>
      <c r="JR35">
        <v>19.2586</v>
      </c>
      <c r="JS35">
        <v>27.9934</v>
      </c>
      <c r="JT35">
        <v>88.3314</v>
      </c>
      <c r="JU35">
        <v>32.633</v>
      </c>
      <c r="JV35">
        <v>420</v>
      </c>
      <c r="JW35">
        <v>25.2277</v>
      </c>
      <c r="JX35">
        <v>92.9759</v>
      </c>
      <c r="JY35">
        <v>98.4855</v>
      </c>
    </row>
    <row r="36" spans="1:285">
      <c r="A36">
        <v>20</v>
      </c>
      <c r="B36">
        <v>1758584063</v>
      </c>
      <c r="C36">
        <v>50</v>
      </c>
      <c r="D36" t="s">
        <v>466</v>
      </c>
      <c r="E36" t="s">
        <v>467</v>
      </c>
      <c r="F36">
        <v>5</v>
      </c>
      <c r="G36" t="s">
        <v>419</v>
      </c>
      <c r="H36" t="s">
        <v>420</v>
      </c>
      <c r="I36" t="s">
        <v>421</v>
      </c>
      <c r="J36">
        <v>1758584060.66667</v>
      </c>
      <c r="K36">
        <f>(L36)/1000</f>
        <v>0</v>
      </c>
      <c r="L36">
        <f>1000*DL36*AJ36*(DH36-DI36)/(100*DA36*(1000-AJ36*DH36))</f>
        <v>0</v>
      </c>
      <c r="M36">
        <f>DL36*AJ36*(DG36-DF36*(1000-AJ36*DI36)/(1000-AJ36*DH36))/(100*DA36)</f>
        <v>0</v>
      </c>
      <c r="N36">
        <f>DF36 - IF(AJ36&gt;1, M36*DA36*100.0/(AL36), 0)</f>
        <v>0</v>
      </c>
      <c r="O36">
        <f>((U36-K36/2)*N36-M36)/(U36+K36/2)</f>
        <v>0</v>
      </c>
      <c r="P36">
        <f>O36*(DM36+DN36)/1000.0</f>
        <v>0</v>
      </c>
      <c r="Q36">
        <f>(DF36 - IF(AJ36&gt;1, M36*DA36*100.0/(AL36), 0))*(DM36+DN36)/1000.0</f>
        <v>0</v>
      </c>
      <c r="R36">
        <f>2.0/((1/T36-1/S36)+SIGN(T36)*SQRT((1/T36-1/S36)*(1/T36-1/S36) + 4*DB36/((DB36+1)*(DB36+1))*(2*1/T36*1/S36-1/S36*1/S36)))</f>
        <v>0</v>
      </c>
      <c r="S36">
        <f>IF(LEFT(DC36,1)&lt;&gt;"0",IF(LEFT(DC36,1)="1",3.0,DD36),$D$5+$E$5*(DT36*DM36/($K$5*1000))+$F$5*(DT36*DM36/($K$5*1000))*MAX(MIN(DA36,$J$5),$I$5)*MAX(MIN(DA36,$J$5),$I$5)+$G$5*MAX(MIN(DA36,$J$5),$I$5)*(DT36*DM36/($K$5*1000))+$H$5*(DT36*DM36/($K$5*1000))*(DT36*DM36/($K$5*1000)))</f>
        <v>0</v>
      </c>
      <c r="T36">
        <f>K36*(1000-(1000*0.61365*exp(17.502*X36/(240.97+X36))/(DM36+DN36)+DH36)/2)/(1000*0.61365*exp(17.502*X36/(240.97+X36))/(DM36+DN36)-DH36)</f>
        <v>0</v>
      </c>
      <c r="U36">
        <f>1/((DB36+1)/(R36/1.6)+1/(S36/1.37)) + DB36/((DB36+1)/(R36/1.6) + DB36/(S36/1.37))</f>
        <v>0</v>
      </c>
      <c r="V36">
        <f>(CW36*CZ36)</f>
        <v>0</v>
      </c>
      <c r="W36">
        <f>(DO36+(V36+2*0.95*5.67E-8*(((DO36+$B$7)+273)^4-(DO36+273)^4)-44100*K36)/(1.84*29.3*S36+8*0.95*5.67E-8*(DO36+273)^3))</f>
        <v>0</v>
      </c>
      <c r="X36">
        <f>($C$7*DP36+$D$7*DQ36+$E$7*W36)</f>
        <v>0</v>
      </c>
      <c r="Y36">
        <f>0.61365*exp(17.502*X36/(240.97+X36))</f>
        <v>0</v>
      </c>
      <c r="Z36">
        <f>(AA36/AB36*100)</f>
        <v>0</v>
      </c>
      <c r="AA36">
        <f>DH36*(DM36+DN36)/1000</f>
        <v>0</v>
      </c>
      <c r="AB36">
        <f>0.61365*exp(17.502*DO36/(240.97+DO36))</f>
        <v>0</v>
      </c>
      <c r="AC36">
        <f>(Y36-DH36*(DM36+DN36)/1000)</f>
        <v>0</v>
      </c>
      <c r="AD36">
        <f>(-K36*44100)</f>
        <v>0</v>
      </c>
      <c r="AE36">
        <f>2*29.3*S36*0.92*(DO36-X36)</f>
        <v>0</v>
      </c>
      <c r="AF36">
        <f>2*0.95*5.67E-8*(((DO36+$B$7)+273)^4-(X36+273)^4)</f>
        <v>0</v>
      </c>
      <c r="AG36">
        <f>V36+AF36+AD36+AE36</f>
        <v>0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MAX(0,($B$13+$C$13*DT36)/(1+$D$13*DT36)*DM36/(DO36+273)*$E$13)</f>
        <v>0</v>
      </c>
      <c r="AM36" t="s">
        <v>422</v>
      </c>
      <c r="AN36" t="s">
        <v>422</v>
      </c>
      <c r="AO36">
        <v>0</v>
      </c>
      <c r="AP36">
        <v>0</v>
      </c>
      <c r="AQ36">
        <f>1-AO36/AP36</f>
        <v>0</v>
      </c>
      <c r="AR36">
        <v>0</v>
      </c>
      <c r="AS36" t="s">
        <v>422</v>
      </c>
      <c r="AT36" t="s">
        <v>422</v>
      </c>
      <c r="AU36">
        <v>0</v>
      </c>
      <c r="AV36">
        <v>0</v>
      </c>
      <c r="AW36">
        <f>1-AU36/AV36</f>
        <v>0</v>
      </c>
      <c r="AX36">
        <v>0.5</v>
      </c>
      <c r="AY36">
        <f>CX36</f>
        <v>0</v>
      </c>
      <c r="AZ36">
        <f>M36</f>
        <v>0</v>
      </c>
      <c r="BA36">
        <f>AW36*AX36*AY36</f>
        <v>0</v>
      </c>
      <c r="BB36">
        <f>(AZ36-AR36)/AY36</f>
        <v>0</v>
      </c>
      <c r="BC36">
        <f>(AP36-AV36)/AV36</f>
        <v>0</v>
      </c>
      <c r="BD36">
        <f>AO36/(AQ36+AO36/AV36)</f>
        <v>0</v>
      </c>
      <c r="BE36" t="s">
        <v>422</v>
      </c>
      <c r="BF36">
        <v>0</v>
      </c>
      <c r="BG36">
        <f>IF(BF36&lt;&gt;0, BF36, BD36)</f>
        <v>0</v>
      </c>
      <c r="BH36">
        <f>1-BG36/AV36</f>
        <v>0</v>
      </c>
      <c r="BI36">
        <f>(AV36-AU36)/(AV36-BG36)</f>
        <v>0</v>
      </c>
      <c r="BJ36">
        <f>(AP36-AV36)/(AP36-BG36)</f>
        <v>0</v>
      </c>
      <c r="BK36">
        <f>(AV36-AU36)/(AV36-AO36)</f>
        <v>0</v>
      </c>
      <c r="BL36">
        <f>(AP36-AV36)/(AP36-AO36)</f>
        <v>0</v>
      </c>
      <c r="BM36">
        <f>(BI36*BG36/AU36)</f>
        <v>0</v>
      </c>
      <c r="BN36">
        <f>(1-BM36)</f>
        <v>0</v>
      </c>
      <c r="CW36">
        <f>$B$11*DU36+$C$11*DV36+$F$11*EG36*(1-EJ36)</f>
        <v>0</v>
      </c>
      <c r="CX36">
        <f>CW36*CY36</f>
        <v>0</v>
      </c>
      <c r="CY36">
        <f>($B$11*$D$9+$C$11*$D$9+$F$11*((ET36+EL36)/MAX(ET36+EL36+EU36, 0.1)*$I$9+EU36/MAX(ET36+EL36+EU36, 0.1)*$J$9))/($B$11+$C$11+$F$11)</f>
        <v>0</v>
      </c>
      <c r="CZ36">
        <f>($B$11*$K$9+$C$11*$K$9+$F$11*((ET36+EL36)/MAX(ET36+EL36+EU36, 0.1)*$P$9+EU36/MAX(ET36+EL36+EU36, 0.1)*$Q$9))/($B$11+$C$11+$F$11)</f>
        <v>0</v>
      </c>
      <c r="DA36">
        <v>4.8</v>
      </c>
      <c r="DB36">
        <v>0.5</v>
      </c>
      <c r="DC36" t="s">
        <v>423</v>
      </c>
      <c r="DD36">
        <v>2</v>
      </c>
      <c r="DE36">
        <v>1758584060.66667</v>
      </c>
      <c r="DF36">
        <v>420.943666666667</v>
      </c>
      <c r="DG36">
        <v>420.056</v>
      </c>
      <c r="DH36">
        <v>25.3383333333333</v>
      </c>
      <c r="DI36">
        <v>25.2861333333333</v>
      </c>
      <c r="DJ36">
        <v>415.048666666667</v>
      </c>
      <c r="DK36">
        <v>24.9255</v>
      </c>
      <c r="DL36">
        <v>499.965</v>
      </c>
      <c r="DM36">
        <v>89.6375333333333</v>
      </c>
      <c r="DN36">
        <v>0.0334145</v>
      </c>
      <c r="DO36">
        <v>31.0320333333333</v>
      </c>
      <c r="DP36">
        <v>30.0142666666667</v>
      </c>
      <c r="DQ36">
        <v>999.9</v>
      </c>
      <c r="DR36">
        <v>0</v>
      </c>
      <c r="DS36">
        <v>0</v>
      </c>
      <c r="DT36">
        <v>10011.25</v>
      </c>
      <c r="DU36">
        <v>0</v>
      </c>
      <c r="DV36">
        <v>0.723344</v>
      </c>
      <c r="DW36">
        <v>0.887634</v>
      </c>
      <c r="DX36">
        <v>431.887</v>
      </c>
      <c r="DY36">
        <v>430.953333333333</v>
      </c>
      <c r="DZ36">
        <v>0.0521850666666667</v>
      </c>
      <c r="EA36">
        <v>420.056</v>
      </c>
      <c r="EB36">
        <v>25.2861333333333</v>
      </c>
      <c r="EC36">
        <v>2.27126666666667</v>
      </c>
      <c r="ED36">
        <v>2.26659</v>
      </c>
      <c r="EE36">
        <v>19.4740333333333</v>
      </c>
      <c r="EF36">
        <v>19.4409</v>
      </c>
      <c r="EG36">
        <v>0.00500016</v>
      </c>
      <c r="EH36">
        <v>0</v>
      </c>
      <c r="EI36">
        <v>0</v>
      </c>
      <c r="EJ36">
        <v>0</v>
      </c>
      <c r="EK36">
        <v>678.033333333333</v>
      </c>
      <c r="EL36">
        <v>0.00500016</v>
      </c>
      <c r="EM36">
        <v>-13.2333333333333</v>
      </c>
      <c r="EN36">
        <v>-1.5</v>
      </c>
      <c r="EO36">
        <v>41.2913333333333</v>
      </c>
      <c r="EP36">
        <v>44.937</v>
      </c>
      <c r="EQ36">
        <v>43.5</v>
      </c>
      <c r="ER36">
        <v>44.729</v>
      </c>
      <c r="ES36">
        <v>44.312</v>
      </c>
      <c r="ET36">
        <v>0</v>
      </c>
      <c r="EU36">
        <v>0</v>
      </c>
      <c r="EV36">
        <v>0</v>
      </c>
      <c r="EW36">
        <v>1758584064.6</v>
      </c>
      <c r="EX36">
        <v>0</v>
      </c>
      <c r="EY36">
        <v>674.946153846154</v>
      </c>
      <c r="EZ36">
        <v>12.0410256437006</v>
      </c>
      <c r="FA36">
        <v>-20.3555554192029</v>
      </c>
      <c r="FB36">
        <v>-6.65384615384615</v>
      </c>
      <c r="FC36">
        <v>15</v>
      </c>
      <c r="FD36">
        <v>0</v>
      </c>
      <c r="FE36" t="s">
        <v>424</v>
      </c>
      <c r="FF36">
        <v>1747249705.1</v>
      </c>
      <c r="FG36">
        <v>1747249711.1</v>
      </c>
      <c r="FH36">
        <v>0</v>
      </c>
      <c r="FI36">
        <v>0.871</v>
      </c>
      <c r="FJ36">
        <v>0.066</v>
      </c>
      <c r="FK36">
        <v>5.486</v>
      </c>
      <c r="FL36">
        <v>0.145</v>
      </c>
      <c r="FM36">
        <v>420</v>
      </c>
      <c r="FN36">
        <v>16</v>
      </c>
      <c r="FO36">
        <v>0.27</v>
      </c>
      <c r="FP36">
        <v>0.16</v>
      </c>
      <c r="FQ36">
        <v>0.346662195238095</v>
      </c>
      <c r="FR36">
        <v>4.7711842987013</v>
      </c>
      <c r="FS36">
        <v>0.521711463277411</v>
      </c>
      <c r="FT36">
        <v>0</v>
      </c>
      <c r="FU36">
        <v>674.30294117647</v>
      </c>
      <c r="FV36">
        <v>3.22841879180205</v>
      </c>
      <c r="FW36">
        <v>6.66494275577189</v>
      </c>
      <c r="FX36">
        <v>-1</v>
      </c>
      <c r="FY36">
        <v>0.0662262333333333</v>
      </c>
      <c r="FZ36">
        <v>0.0100504129870128</v>
      </c>
      <c r="GA36">
        <v>0.00930259998460918</v>
      </c>
      <c r="GB36">
        <v>1</v>
      </c>
      <c r="GC36">
        <v>1</v>
      </c>
      <c r="GD36">
        <v>2</v>
      </c>
      <c r="GE36" t="s">
        <v>433</v>
      </c>
      <c r="GF36">
        <v>3.12651</v>
      </c>
      <c r="GG36">
        <v>2.65909</v>
      </c>
      <c r="GH36">
        <v>0.0880865</v>
      </c>
      <c r="GI36">
        <v>0.0888484</v>
      </c>
      <c r="GJ36">
        <v>0.104338</v>
      </c>
      <c r="GK36">
        <v>0.104743</v>
      </c>
      <c r="GL36">
        <v>23458.4</v>
      </c>
      <c r="GM36">
        <v>22171.7</v>
      </c>
      <c r="GN36">
        <v>23008.5</v>
      </c>
      <c r="GO36">
        <v>23697.6</v>
      </c>
      <c r="GP36">
        <v>35124.5</v>
      </c>
      <c r="GQ36">
        <v>35114</v>
      </c>
      <c r="GR36">
        <v>41486</v>
      </c>
      <c r="GS36">
        <v>42257.7</v>
      </c>
      <c r="GT36">
        <v>1.89242</v>
      </c>
      <c r="GU36">
        <v>1.80543</v>
      </c>
      <c r="GV36">
        <v>0.118602</v>
      </c>
      <c r="GW36">
        <v>0</v>
      </c>
      <c r="GX36">
        <v>28.1272</v>
      </c>
      <c r="GY36">
        <v>999.9</v>
      </c>
      <c r="GZ36">
        <v>61.14</v>
      </c>
      <c r="HA36">
        <v>29.658</v>
      </c>
      <c r="HB36">
        <v>28.4942</v>
      </c>
      <c r="HC36">
        <v>54.2433</v>
      </c>
      <c r="HD36">
        <v>39.0625</v>
      </c>
      <c r="HE36">
        <v>1</v>
      </c>
      <c r="HF36">
        <v>0.116992</v>
      </c>
      <c r="HG36">
        <v>-6.64187</v>
      </c>
      <c r="HH36">
        <v>20.097</v>
      </c>
      <c r="HI36">
        <v>5.23556</v>
      </c>
      <c r="HJ36">
        <v>11.992</v>
      </c>
      <c r="HK36">
        <v>4.95615</v>
      </c>
      <c r="HL36">
        <v>3.30398</v>
      </c>
      <c r="HM36">
        <v>9999</v>
      </c>
      <c r="HN36">
        <v>999.9</v>
      </c>
      <c r="HO36">
        <v>9999</v>
      </c>
      <c r="HP36">
        <v>9999</v>
      </c>
      <c r="HQ36">
        <v>1.86846</v>
      </c>
      <c r="HR36">
        <v>1.86419</v>
      </c>
      <c r="HS36">
        <v>1.8718</v>
      </c>
      <c r="HT36">
        <v>1.86264</v>
      </c>
      <c r="HU36">
        <v>1.86205</v>
      </c>
      <c r="HV36">
        <v>1.86855</v>
      </c>
      <c r="HW36">
        <v>1.85867</v>
      </c>
      <c r="HX36">
        <v>1.86508</v>
      </c>
      <c r="HY36">
        <v>5</v>
      </c>
      <c r="HZ36">
        <v>0</v>
      </c>
      <c r="IA36">
        <v>0</v>
      </c>
      <c r="IB36">
        <v>0</v>
      </c>
      <c r="IC36" t="s">
        <v>426</v>
      </c>
      <c r="ID36" t="s">
        <v>427</v>
      </c>
      <c r="IE36" t="s">
        <v>428</v>
      </c>
      <c r="IF36" t="s">
        <v>428</v>
      </c>
      <c r="IG36" t="s">
        <v>428</v>
      </c>
      <c r="IH36" t="s">
        <v>428</v>
      </c>
      <c r="II36">
        <v>0</v>
      </c>
      <c r="IJ36">
        <v>100</v>
      </c>
      <c r="IK36">
        <v>100</v>
      </c>
      <c r="IL36">
        <v>5.895</v>
      </c>
      <c r="IM36">
        <v>0.4129</v>
      </c>
      <c r="IN36">
        <v>4.31971622866321</v>
      </c>
      <c r="IO36">
        <v>0.00442796603476172</v>
      </c>
      <c r="IP36">
        <v>-1.66160884727162e-06</v>
      </c>
      <c r="IQ36">
        <v>3.32470810967871e-10</v>
      </c>
      <c r="IR36">
        <v>0.0482981980719239</v>
      </c>
      <c r="IS36">
        <v>0.00830027014242151</v>
      </c>
      <c r="IT36">
        <v>2.88519397997672e-05</v>
      </c>
      <c r="IU36">
        <v>9.02036601750474e-06</v>
      </c>
      <c r="IV36">
        <v>-1</v>
      </c>
      <c r="IW36">
        <v>2043</v>
      </c>
      <c r="IX36">
        <v>1</v>
      </c>
      <c r="IY36">
        <v>28</v>
      </c>
      <c r="IZ36">
        <v>188906</v>
      </c>
      <c r="JA36">
        <v>188905.9</v>
      </c>
      <c r="JB36">
        <v>0.959473</v>
      </c>
      <c r="JC36">
        <v>2.36816</v>
      </c>
      <c r="JD36">
        <v>1.4978</v>
      </c>
      <c r="JE36">
        <v>2.33032</v>
      </c>
      <c r="JF36">
        <v>1.54419</v>
      </c>
      <c r="JG36">
        <v>2.37061</v>
      </c>
      <c r="JH36">
        <v>35.2209</v>
      </c>
      <c r="JI36">
        <v>24.1838</v>
      </c>
      <c r="JJ36">
        <v>18</v>
      </c>
      <c r="JK36">
        <v>546.916</v>
      </c>
      <c r="JL36">
        <v>433.675</v>
      </c>
      <c r="JM36">
        <v>31.0752</v>
      </c>
      <c r="JN36">
        <v>29.0886</v>
      </c>
      <c r="JO36">
        <v>30.0052</v>
      </c>
      <c r="JP36">
        <v>29.0003</v>
      </c>
      <c r="JQ36">
        <v>29.0293</v>
      </c>
      <c r="JR36">
        <v>19.2575</v>
      </c>
      <c r="JS36">
        <v>27.9934</v>
      </c>
      <c r="JT36">
        <v>88.3314</v>
      </c>
      <c r="JU36">
        <v>32.633</v>
      </c>
      <c r="JV36">
        <v>420</v>
      </c>
      <c r="JW36">
        <v>25.2091</v>
      </c>
      <c r="JX36">
        <v>92.9767</v>
      </c>
      <c r="JY36">
        <v>98.486</v>
      </c>
    </row>
    <row r="37" spans="1:285">
      <c r="A37">
        <v>21</v>
      </c>
      <c r="B37">
        <v>1758584066</v>
      </c>
      <c r="C37">
        <v>53</v>
      </c>
      <c r="D37" t="s">
        <v>468</v>
      </c>
      <c r="E37" t="s">
        <v>469</v>
      </c>
      <c r="F37">
        <v>5</v>
      </c>
      <c r="G37" t="s">
        <v>419</v>
      </c>
      <c r="H37" t="s">
        <v>420</v>
      </c>
      <c r="I37" t="s">
        <v>421</v>
      </c>
      <c r="J37">
        <v>1758584063</v>
      </c>
      <c r="K37">
        <f>(L37)/1000</f>
        <v>0</v>
      </c>
      <c r="L37">
        <f>1000*DL37*AJ37*(DH37-DI37)/(100*DA37*(1000-AJ37*DH37))</f>
        <v>0</v>
      </c>
      <c r="M37">
        <f>DL37*AJ37*(DG37-DF37*(1000-AJ37*DI37)/(1000-AJ37*DH37))/(100*DA37)</f>
        <v>0</v>
      </c>
      <c r="N37">
        <f>DF37 - IF(AJ37&gt;1, M37*DA37*100.0/(AL37), 0)</f>
        <v>0</v>
      </c>
      <c r="O37">
        <f>((U37-K37/2)*N37-M37)/(U37+K37/2)</f>
        <v>0</v>
      </c>
      <c r="P37">
        <f>O37*(DM37+DN37)/1000.0</f>
        <v>0</v>
      </c>
      <c r="Q37">
        <f>(DF37 - IF(AJ37&gt;1, M37*DA37*100.0/(AL37), 0))*(DM37+DN37)/1000.0</f>
        <v>0</v>
      </c>
      <c r="R37">
        <f>2.0/((1/T37-1/S37)+SIGN(T37)*SQRT((1/T37-1/S37)*(1/T37-1/S37) + 4*DB37/((DB37+1)*(DB37+1))*(2*1/T37*1/S37-1/S37*1/S37)))</f>
        <v>0</v>
      </c>
      <c r="S37">
        <f>IF(LEFT(DC37,1)&lt;&gt;"0",IF(LEFT(DC37,1)="1",3.0,DD37),$D$5+$E$5*(DT37*DM37/($K$5*1000))+$F$5*(DT37*DM37/($K$5*1000))*MAX(MIN(DA37,$J$5),$I$5)*MAX(MIN(DA37,$J$5),$I$5)+$G$5*MAX(MIN(DA37,$J$5),$I$5)*(DT37*DM37/($K$5*1000))+$H$5*(DT37*DM37/($K$5*1000))*(DT37*DM37/($K$5*1000)))</f>
        <v>0</v>
      </c>
      <c r="T37">
        <f>K37*(1000-(1000*0.61365*exp(17.502*X37/(240.97+X37))/(DM37+DN37)+DH37)/2)/(1000*0.61365*exp(17.502*X37/(240.97+X37))/(DM37+DN37)-DH37)</f>
        <v>0</v>
      </c>
      <c r="U37">
        <f>1/((DB37+1)/(R37/1.6)+1/(S37/1.37)) + DB37/((DB37+1)/(R37/1.6) + DB37/(S37/1.37))</f>
        <v>0</v>
      </c>
      <c r="V37">
        <f>(CW37*CZ37)</f>
        <v>0</v>
      </c>
      <c r="W37">
        <f>(DO37+(V37+2*0.95*5.67E-8*(((DO37+$B$7)+273)^4-(DO37+273)^4)-44100*K37)/(1.84*29.3*S37+8*0.95*5.67E-8*(DO37+273)^3))</f>
        <v>0</v>
      </c>
      <c r="X37">
        <f>($C$7*DP37+$D$7*DQ37+$E$7*W37)</f>
        <v>0</v>
      </c>
      <c r="Y37">
        <f>0.61365*exp(17.502*X37/(240.97+X37))</f>
        <v>0</v>
      </c>
      <c r="Z37">
        <f>(AA37/AB37*100)</f>
        <v>0</v>
      </c>
      <c r="AA37">
        <f>DH37*(DM37+DN37)/1000</f>
        <v>0</v>
      </c>
      <c r="AB37">
        <f>0.61365*exp(17.502*DO37/(240.97+DO37))</f>
        <v>0</v>
      </c>
      <c r="AC37">
        <f>(Y37-DH37*(DM37+DN37)/1000)</f>
        <v>0</v>
      </c>
      <c r="AD37">
        <f>(-K37*44100)</f>
        <v>0</v>
      </c>
      <c r="AE37">
        <f>2*29.3*S37*0.92*(DO37-X37)</f>
        <v>0</v>
      </c>
      <c r="AF37">
        <f>2*0.95*5.67E-8*(((DO37+$B$7)+273)^4-(X37+273)^4)</f>
        <v>0</v>
      </c>
      <c r="AG37">
        <f>V37+AF37+AD37+AE37</f>
        <v>0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MAX(0,($B$13+$C$13*DT37)/(1+$D$13*DT37)*DM37/(DO37+273)*$E$13)</f>
        <v>0</v>
      </c>
      <c r="AM37" t="s">
        <v>422</v>
      </c>
      <c r="AN37" t="s">
        <v>422</v>
      </c>
      <c r="AO37">
        <v>0</v>
      </c>
      <c r="AP37">
        <v>0</v>
      </c>
      <c r="AQ37">
        <f>1-AO37/AP37</f>
        <v>0</v>
      </c>
      <c r="AR37">
        <v>0</v>
      </c>
      <c r="AS37" t="s">
        <v>422</v>
      </c>
      <c r="AT37" t="s">
        <v>422</v>
      </c>
      <c r="AU37">
        <v>0</v>
      </c>
      <c r="AV37">
        <v>0</v>
      </c>
      <c r="AW37">
        <f>1-AU37/AV37</f>
        <v>0</v>
      </c>
      <c r="AX37">
        <v>0.5</v>
      </c>
      <c r="AY37">
        <f>CX37</f>
        <v>0</v>
      </c>
      <c r="AZ37">
        <f>M37</f>
        <v>0</v>
      </c>
      <c r="BA37">
        <f>AW37*AX37*AY37</f>
        <v>0</v>
      </c>
      <c r="BB37">
        <f>(AZ37-AR37)/AY37</f>
        <v>0</v>
      </c>
      <c r="BC37">
        <f>(AP37-AV37)/AV37</f>
        <v>0</v>
      </c>
      <c r="BD37">
        <f>AO37/(AQ37+AO37/AV37)</f>
        <v>0</v>
      </c>
      <c r="BE37" t="s">
        <v>422</v>
      </c>
      <c r="BF37">
        <v>0</v>
      </c>
      <c r="BG37">
        <f>IF(BF37&lt;&gt;0, BF37, BD37)</f>
        <v>0</v>
      </c>
      <c r="BH37">
        <f>1-BG37/AV37</f>
        <v>0</v>
      </c>
      <c r="BI37">
        <f>(AV37-AU37)/(AV37-BG37)</f>
        <v>0</v>
      </c>
      <c r="BJ37">
        <f>(AP37-AV37)/(AP37-BG37)</f>
        <v>0</v>
      </c>
      <c r="BK37">
        <f>(AV37-AU37)/(AV37-AO37)</f>
        <v>0</v>
      </c>
      <c r="BL37">
        <f>(AP37-AV37)/(AP37-AO37)</f>
        <v>0</v>
      </c>
      <c r="BM37">
        <f>(BI37*BG37/AU37)</f>
        <v>0</v>
      </c>
      <c r="BN37">
        <f>(1-BM37)</f>
        <v>0</v>
      </c>
      <c r="CW37">
        <f>$B$11*DU37+$C$11*DV37+$F$11*EG37*(1-EJ37)</f>
        <v>0</v>
      </c>
      <c r="CX37">
        <f>CW37*CY37</f>
        <v>0</v>
      </c>
      <c r="CY37">
        <f>($B$11*$D$9+$C$11*$D$9+$F$11*((ET37+EL37)/MAX(ET37+EL37+EU37, 0.1)*$I$9+EU37/MAX(ET37+EL37+EU37, 0.1)*$J$9))/($B$11+$C$11+$F$11)</f>
        <v>0</v>
      </c>
      <c r="CZ37">
        <f>($B$11*$K$9+$C$11*$K$9+$F$11*((ET37+EL37)/MAX(ET37+EL37+EU37, 0.1)*$P$9+EU37/MAX(ET37+EL37+EU37, 0.1)*$Q$9))/($B$11+$C$11+$F$11)</f>
        <v>0</v>
      </c>
      <c r="DA37">
        <v>4.8</v>
      </c>
      <c r="DB37">
        <v>0.5</v>
      </c>
      <c r="DC37" t="s">
        <v>423</v>
      </c>
      <c r="DD37">
        <v>2</v>
      </c>
      <c r="DE37">
        <v>1758584063</v>
      </c>
      <c r="DF37">
        <v>420.9815</v>
      </c>
      <c r="DG37">
        <v>420.06425</v>
      </c>
      <c r="DH37">
        <v>25.3462</v>
      </c>
      <c r="DI37">
        <v>25.288625</v>
      </c>
      <c r="DJ37">
        <v>415.0865</v>
      </c>
      <c r="DK37">
        <v>24.933175</v>
      </c>
      <c r="DL37">
        <v>499.99025</v>
      </c>
      <c r="DM37">
        <v>89.63825</v>
      </c>
      <c r="DN37">
        <v>0.0333202</v>
      </c>
      <c r="DO37">
        <v>31.0313</v>
      </c>
      <c r="DP37">
        <v>30.043975</v>
      </c>
      <c r="DQ37">
        <v>999.9</v>
      </c>
      <c r="DR37">
        <v>0</v>
      </c>
      <c r="DS37">
        <v>0</v>
      </c>
      <c r="DT37">
        <v>10014.675</v>
      </c>
      <c r="DU37">
        <v>0</v>
      </c>
      <c r="DV37">
        <v>0.723344</v>
      </c>
      <c r="DW37">
        <v>0.91723625</v>
      </c>
      <c r="DX37">
        <v>431.92925</v>
      </c>
      <c r="DY37">
        <v>430.96275</v>
      </c>
      <c r="DZ37">
        <v>0.05756425</v>
      </c>
      <c r="EA37">
        <v>420.06425</v>
      </c>
      <c r="EB37">
        <v>25.288625</v>
      </c>
      <c r="EC37">
        <v>2.2719875</v>
      </c>
      <c r="ED37">
        <v>2.2668325</v>
      </c>
      <c r="EE37">
        <v>19.47915</v>
      </c>
      <c r="EF37">
        <v>19.4426</v>
      </c>
      <c r="EG37">
        <v>0.00500016</v>
      </c>
      <c r="EH37">
        <v>0</v>
      </c>
      <c r="EI37">
        <v>0</v>
      </c>
      <c r="EJ37">
        <v>0</v>
      </c>
      <c r="EK37">
        <v>673.125</v>
      </c>
      <c r="EL37">
        <v>0.00500016</v>
      </c>
      <c r="EM37">
        <v>-9.525</v>
      </c>
      <c r="EN37">
        <v>-1.6</v>
      </c>
      <c r="EO37">
        <v>41.2655</v>
      </c>
      <c r="EP37">
        <v>44.937</v>
      </c>
      <c r="EQ37">
        <v>43.4685</v>
      </c>
      <c r="ER37">
        <v>44.73425</v>
      </c>
      <c r="ES37">
        <v>44.312</v>
      </c>
      <c r="ET37">
        <v>0</v>
      </c>
      <c r="EU37">
        <v>0</v>
      </c>
      <c r="EV37">
        <v>0</v>
      </c>
      <c r="EW37">
        <v>1758584067.6</v>
      </c>
      <c r="EX37">
        <v>0</v>
      </c>
      <c r="EY37">
        <v>674.416</v>
      </c>
      <c r="EZ37">
        <v>9.97692303039006</v>
      </c>
      <c r="FA37">
        <v>-6.88461531090311</v>
      </c>
      <c r="FB37">
        <v>-7.3</v>
      </c>
      <c r="FC37">
        <v>15</v>
      </c>
      <c r="FD37">
        <v>0</v>
      </c>
      <c r="FE37" t="s">
        <v>424</v>
      </c>
      <c r="FF37">
        <v>1747249705.1</v>
      </c>
      <c r="FG37">
        <v>1747249711.1</v>
      </c>
      <c r="FH37">
        <v>0</v>
      </c>
      <c r="FI37">
        <v>0.871</v>
      </c>
      <c r="FJ37">
        <v>0.066</v>
      </c>
      <c r="FK37">
        <v>5.486</v>
      </c>
      <c r="FL37">
        <v>0.145</v>
      </c>
      <c r="FM37">
        <v>420</v>
      </c>
      <c r="FN37">
        <v>16</v>
      </c>
      <c r="FO37">
        <v>0.27</v>
      </c>
      <c r="FP37">
        <v>0.16</v>
      </c>
      <c r="FQ37">
        <v>0.615142755</v>
      </c>
      <c r="FR37">
        <v>2.67034336691729</v>
      </c>
      <c r="FS37">
        <v>0.280239430280841</v>
      </c>
      <c r="FT37">
        <v>0</v>
      </c>
      <c r="FU37">
        <v>674.811764705882</v>
      </c>
      <c r="FV37">
        <v>7.90832697827087</v>
      </c>
      <c r="FW37">
        <v>6.73056088502211</v>
      </c>
      <c r="FX37">
        <v>-1</v>
      </c>
      <c r="FY37">
        <v>0.06638327</v>
      </c>
      <c r="FZ37">
        <v>-0.0844747939849625</v>
      </c>
      <c r="GA37">
        <v>0.00942391982171432</v>
      </c>
      <c r="GB37">
        <v>1</v>
      </c>
      <c r="GC37">
        <v>1</v>
      </c>
      <c r="GD37">
        <v>2</v>
      </c>
      <c r="GE37" t="s">
        <v>433</v>
      </c>
      <c r="GF37">
        <v>3.12644</v>
      </c>
      <c r="GG37">
        <v>2.65893</v>
      </c>
      <c r="GH37">
        <v>0.0880973</v>
      </c>
      <c r="GI37">
        <v>0.0888438</v>
      </c>
      <c r="GJ37">
        <v>0.104439</v>
      </c>
      <c r="GK37">
        <v>0.104747</v>
      </c>
      <c r="GL37">
        <v>23457.5</v>
      </c>
      <c r="GM37">
        <v>22171.4</v>
      </c>
      <c r="GN37">
        <v>23007.9</v>
      </c>
      <c r="GO37">
        <v>23697.2</v>
      </c>
      <c r="GP37">
        <v>35119.7</v>
      </c>
      <c r="GQ37">
        <v>35113.4</v>
      </c>
      <c r="GR37">
        <v>41485.1</v>
      </c>
      <c r="GS37">
        <v>42257.1</v>
      </c>
      <c r="GT37">
        <v>1.89272</v>
      </c>
      <c r="GU37">
        <v>1.80547</v>
      </c>
      <c r="GV37">
        <v>0.117447</v>
      </c>
      <c r="GW37">
        <v>0</v>
      </c>
      <c r="GX37">
        <v>28.1293</v>
      </c>
      <c r="GY37">
        <v>999.9</v>
      </c>
      <c r="GZ37">
        <v>61.14</v>
      </c>
      <c r="HA37">
        <v>29.658</v>
      </c>
      <c r="HB37">
        <v>28.4945</v>
      </c>
      <c r="HC37">
        <v>53.7333</v>
      </c>
      <c r="HD37">
        <v>39.0785</v>
      </c>
      <c r="HE37">
        <v>1</v>
      </c>
      <c r="HF37">
        <v>0.124134</v>
      </c>
      <c r="HG37">
        <v>-5.6769</v>
      </c>
      <c r="HH37">
        <v>20.1311</v>
      </c>
      <c r="HI37">
        <v>5.23511</v>
      </c>
      <c r="HJ37">
        <v>11.992</v>
      </c>
      <c r="HK37">
        <v>4.9557</v>
      </c>
      <c r="HL37">
        <v>3.304</v>
      </c>
      <c r="HM37">
        <v>9999</v>
      </c>
      <c r="HN37">
        <v>999.9</v>
      </c>
      <c r="HO37">
        <v>9999</v>
      </c>
      <c r="HP37">
        <v>9999</v>
      </c>
      <c r="HQ37">
        <v>1.86845</v>
      </c>
      <c r="HR37">
        <v>1.86419</v>
      </c>
      <c r="HS37">
        <v>1.8718</v>
      </c>
      <c r="HT37">
        <v>1.86264</v>
      </c>
      <c r="HU37">
        <v>1.86206</v>
      </c>
      <c r="HV37">
        <v>1.86854</v>
      </c>
      <c r="HW37">
        <v>1.85867</v>
      </c>
      <c r="HX37">
        <v>1.86508</v>
      </c>
      <c r="HY37">
        <v>5</v>
      </c>
      <c r="HZ37">
        <v>0</v>
      </c>
      <c r="IA37">
        <v>0</v>
      </c>
      <c r="IB37">
        <v>0</v>
      </c>
      <c r="IC37" t="s">
        <v>426</v>
      </c>
      <c r="ID37" t="s">
        <v>427</v>
      </c>
      <c r="IE37" t="s">
        <v>428</v>
      </c>
      <c r="IF37" t="s">
        <v>428</v>
      </c>
      <c r="IG37" t="s">
        <v>428</v>
      </c>
      <c r="IH37" t="s">
        <v>428</v>
      </c>
      <c r="II37">
        <v>0</v>
      </c>
      <c r="IJ37">
        <v>100</v>
      </c>
      <c r="IK37">
        <v>100</v>
      </c>
      <c r="IL37">
        <v>5.895</v>
      </c>
      <c r="IM37">
        <v>0.4137</v>
      </c>
      <c r="IN37">
        <v>4.31971622866321</v>
      </c>
      <c r="IO37">
        <v>0.00442796603476172</v>
      </c>
      <c r="IP37">
        <v>-1.66160884727162e-06</v>
      </c>
      <c r="IQ37">
        <v>3.32470810967871e-10</v>
      </c>
      <c r="IR37">
        <v>0.0482981980719239</v>
      </c>
      <c r="IS37">
        <v>0.00830027014242151</v>
      </c>
      <c r="IT37">
        <v>2.88519397997672e-05</v>
      </c>
      <c r="IU37">
        <v>9.02036601750474e-06</v>
      </c>
      <c r="IV37">
        <v>-1</v>
      </c>
      <c r="IW37">
        <v>2043</v>
      </c>
      <c r="IX37">
        <v>1</v>
      </c>
      <c r="IY37">
        <v>28</v>
      </c>
      <c r="IZ37">
        <v>188906</v>
      </c>
      <c r="JA37">
        <v>188905.9</v>
      </c>
      <c r="JB37">
        <v>0.959473</v>
      </c>
      <c r="JC37">
        <v>2.36694</v>
      </c>
      <c r="JD37">
        <v>1.4978</v>
      </c>
      <c r="JE37">
        <v>2.33032</v>
      </c>
      <c r="JF37">
        <v>1.54419</v>
      </c>
      <c r="JG37">
        <v>2.35718</v>
      </c>
      <c r="JH37">
        <v>35.244</v>
      </c>
      <c r="JI37">
        <v>24.2539</v>
      </c>
      <c r="JJ37">
        <v>18</v>
      </c>
      <c r="JK37">
        <v>547.097</v>
      </c>
      <c r="JL37">
        <v>433.691</v>
      </c>
      <c r="JM37">
        <v>32.1363</v>
      </c>
      <c r="JN37">
        <v>29.0875</v>
      </c>
      <c r="JO37">
        <v>30.0076</v>
      </c>
      <c r="JP37">
        <v>28.9985</v>
      </c>
      <c r="JQ37">
        <v>29.0275</v>
      </c>
      <c r="JR37">
        <v>19.2549</v>
      </c>
      <c r="JS37">
        <v>28.284</v>
      </c>
      <c r="JT37">
        <v>88.3314</v>
      </c>
      <c r="JU37">
        <v>32.0367</v>
      </c>
      <c r="JV37">
        <v>420</v>
      </c>
      <c r="JW37">
        <v>25.1669</v>
      </c>
      <c r="JX37">
        <v>92.9744</v>
      </c>
      <c r="JY37">
        <v>98.4845</v>
      </c>
    </row>
    <row r="38" spans="1:285">
      <c r="A38">
        <v>22</v>
      </c>
      <c r="B38">
        <v>1758584069</v>
      </c>
      <c r="C38">
        <v>56</v>
      </c>
      <c r="D38" t="s">
        <v>470</v>
      </c>
      <c r="E38" t="s">
        <v>471</v>
      </c>
      <c r="F38">
        <v>5</v>
      </c>
      <c r="G38" t="s">
        <v>419</v>
      </c>
      <c r="H38" t="s">
        <v>420</v>
      </c>
      <c r="I38" t="s">
        <v>421</v>
      </c>
      <c r="J38">
        <v>1758584066</v>
      </c>
      <c r="K38">
        <f>(L38)/1000</f>
        <v>0</v>
      </c>
      <c r="L38">
        <f>1000*DL38*AJ38*(DH38-DI38)/(100*DA38*(1000-AJ38*DH38))</f>
        <v>0</v>
      </c>
      <c r="M38">
        <f>DL38*AJ38*(DG38-DF38*(1000-AJ38*DI38)/(1000-AJ38*DH38))/(100*DA38)</f>
        <v>0</v>
      </c>
      <c r="N38">
        <f>DF38 - IF(AJ38&gt;1, M38*DA38*100.0/(AL38), 0)</f>
        <v>0</v>
      </c>
      <c r="O38">
        <f>((U38-K38/2)*N38-M38)/(U38+K38/2)</f>
        <v>0</v>
      </c>
      <c r="P38">
        <f>O38*(DM38+DN38)/1000.0</f>
        <v>0</v>
      </c>
      <c r="Q38">
        <f>(DF38 - IF(AJ38&gt;1, M38*DA38*100.0/(AL38), 0))*(DM38+DN38)/1000.0</f>
        <v>0</v>
      </c>
      <c r="R38">
        <f>2.0/((1/T38-1/S38)+SIGN(T38)*SQRT((1/T38-1/S38)*(1/T38-1/S38) + 4*DB38/((DB38+1)*(DB38+1))*(2*1/T38*1/S38-1/S38*1/S38)))</f>
        <v>0</v>
      </c>
      <c r="S38">
        <f>IF(LEFT(DC38,1)&lt;&gt;"0",IF(LEFT(DC38,1)="1",3.0,DD38),$D$5+$E$5*(DT38*DM38/($K$5*1000))+$F$5*(DT38*DM38/($K$5*1000))*MAX(MIN(DA38,$J$5),$I$5)*MAX(MIN(DA38,$J$5),$I$5)+$G$5*MAX(MIN(DA38,$J$5),$I$5)*(DT38*DM38/($K$5*1000))+$H$5*(DT38*DM38/($K$5*1000))*(DT38*DM38/($K$5*1000)))</f>
        <v>0</v>
      </c>
      <c r="T38">
        <f>K38*(1000-(1000*0.61365*exp(17.502*X38/(240.97+X38))/(DM38+DN38)+DH38)/2)/(1000*0.61365*exp(17.502*X38/(240.97+X38))/(DM38+DN38)-DH38)</f>
        <v>0</v>
      </c>
      <c r="U38">
        <f>1/((DB38+1)/(R38/1.6)+1/(S38/1.37)) + DB38/((DB38+1)/(R38/1.6) + DB38/(S38/1.37))</f>
        <v>0</v>
      </c>
      <c r="V38">
        <f>(CW38*CZ38)</f>
        <v>0</v>
      </c>
      <c r="W38">
        <f>(DO38+(V38+2*0.95*5.67E-8*(((DO38+$B$7)+273)^4-(DO38+273)^4)-44100*K38)/(1.84*29.3*S38+8*0.95*5.67E-8*(DO38+273)^3))</f>
        <v>0</v>
      </c>
      <c r="X38">
        <f>($C$7*DP38+$D$7*DQ38+$E$7*W38)</f>
        <v>0</v>
      </c>
      <c r="Y38">
        <f>0.61365*exp(17.502*X38/(240.97+X38))</f>
        <v>0</v>
      </c>
      <c r="Z38">
        <f>(AA38/AB38*100)</f>
        <v>0</v>
      </c>
      <c r="AA38">
        <f>DH38*(DM38+DN38)/1000</f>
        <v>0</v>
      </c>
      <c r="AB38">
        <f>0.61365*exp(17.502*DO38/(240.97+DO38))</f>
        <v>0</v>
      </c>
      <c r="AC38">
        <f>(Y38-DH38*(DM38+DN38)/1000)</f>
        <v>0</v>
      </c>
      <c r="AD38">
        <f>(-K38*44100)</f>
        <v>0</v>
      </c>
      <c r="AE38">
        <f>2*29.3*S38*0.92*(DO38-X38)</f>
        <v>0</v>
      </c>
      <c r="AF38">
        <f>2*0.95*5.67E-8*(((DO38+$B$7)+273)^4-(X38+273)^4)</f>
        <v>0</v>
      </c>
      <c r="AG38">
        <f>V38+AF38+AD38+AE38</f>
        <v>0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MAX(0,($B$13+$C$13*DT38)/(1+$D$13*DT38)*DM38/(DO38+273)*$E$13)</f>
        <v>0</v>
      </c>
      <c r="AM38" t="s">
        <v>422</v>
      </c>
      <c r="AN38" t="s">
        <v>422</v>
      </c>
      <c r="AO38">
        <v>0</v>
      </c>
      <c r="AP38">
        <v>0</v>
      </c>
      <c r="AQ38">
        <f>1-AO38/AP38</f>
        <v>0</v>
      </c>
      <c r="AR38">
        <v>0</v>
      </c>
      <c r="AS38" t="s">
        <v>422</v>
      </c>
      <c r="AT38" t="s">
        <v>422</v>
      </c>
      <c r="AU38">
        <v>0</v>
      </c>
      <c r="AV38">
        <v>0</v>
      </c>
      <c r="AW38">
        <f>1-AU38/AV38</f>
        <v>0</v>
      </c>
      <c r="AX38">
        <v>0.5</v>
      </c>
      <c r="AY38">
        <f>CX38</f>
        <v>0</v>
      </c>
      <c r="AZ38">
        <f>M38</f>
        <v>0</v>
      </c>
      <c r="BA38">
        <f>AW38*AX38*AY38</f>
        <v>0</v>
      </c>
      <c r="BB38">
        <f>(AZ38-AR38)/AY38</f>
        <v>0</v>
      </c>
      <c r="BC38">
        <f>(AP38-AV38)/AV38</f>
        <v>0</v>
      </c>
      <c r="BD38">
        <f>AO38/(AQ38+AO38/AV38)</f>
        <v>0</v>
      </c>
      <c r="BE38" t="s">
        <v>422</v>
      </c>
      <c r="BF38">
        <v>0</v>
      </c>
      <c r="BG38">
        <f>IF(BF38&lt;&gt;0, BF38, BD38)</f>
        <v>0</v>
      </c>
      <c r="BH38">
        <f>1-BG38/AV38</f>
        <v>0</v>
      </c>
      <c r="BI38">
        <f>(AV38-AU38)/(AV38-BG38)</f>
        <v>0</v>
      </c>
      <c r="BJ38">
        <f>(AP38-AV38)/(AP38-BG38)</f>
        <v>0</v>
      </c>
      <c r="BK38">
        <f>(AV38-AU38)/(AV38-AO38)</f>
        <v>0</v>
      </c>
      <c r="BL38">
        <f>(AP38-AV38)/(AP38-AO38)</f>
        <v>0</v>
      </c>
      <c r="BM38">
        <f>(BI38*BG38/AU38)</f>
        <v>0</v>
      </c>
      <c r="BN38">
        <f>(1-BM38)</f>
        <v>0</v>
      </c>
      <c r="CW38">
        <f>$B$11*DU38+$C$11*DV38+$F$11*EG38*(1-EJ38)</f>
        <v>0</v>
      </c>
      <c r="CX38">
        <f>CW38*CY38</f>
        <v>0</v>
      </c>
      <c r="CY38">
        <f>($B$11*$D$9+$C$11*$D$9+$F$11*((ET38+EL38)/MAX(ET38+EL38+EU38, 0.1)*$I$9+EU38/MAX(ET38+EL38+EU38, 0.1)*$J$9))/($B$11+$C$11+$F$11)</f>
        <v>0</v>
      </c>
      <c r="CZ38">
        <f>($B$11*$K$9+$C$11*$K$9+$F$11*((ET38+EL38)/MAX(ET38+EL38+EU38, 0.1)*$P$9+EU38/MAX(ET38+EL38+EU38, 0.1)*$Q$9))/($B$11+$C$11+$F$11)</f>
        <v>0</v>
      </c>
      <c r="DA38">
        <v>4.8</v>
      </c>
      <c r="DB38">
        <v>0.5</v>
      </c>
      <c r="DC38" t="s">
        <v>423</v>
      </c>
      <c r="DD38">
        <v>2</v>
      </c>
      <c r="DE38">
        <v>1758584066</v>
      </c>
      <c r="DF38">
        <v>421.013</v>
      </c>
      <c r="DG38">
        <v>420.12925</v>
      </c>
      <c r="DH38">
        <v>25.376075</v>
      </c>
      <c r="DI38">
        <v>25.288</v>
      </c>
      <c r="DJ38">
        <v>415.11775</v>
      </c>
      <c r="DK38">
        <v>24.9623</v>
      </c>
      <c r="DL38">
        <v>500.02175</v>
      </c>
      <c r="DM38">
        <v>89.638475</v>
      </c>
      <c r="DN38">
        <v>0.033374875</v>
      </c>
      <c r="DO38">
        <v>31.04585</v>
      </c>
      <c r="DP38">
        <v>30.04505</v>
      </c>
      <c r="DQ38">
        <v>999.9</v>
      </c>
      <c r="DR38">
        <v>0</v>
      </c>
      <c r="DS38">
        <v>0</v>
      </c>
      <c r="DT38">
        <v>9997.1875</v>
      </c>
      <c r="DU38">
        <v>0</v>
      </c>
      <c r="DV38">
        <v>0.723344</v>
      </c>
      <c r="DW38">
        <v>0.883812</v>
      </c>
      <c r="DX38">
        <v>431.97475</v>
      </c>
      <c r="DY38">
        <v>431.02925</v>
      </c>
      <c r="DZ38">
        <v>0.08808195</v>
      </c>
      <c r="EA38">
        <v>420.12925</v>
      </c>
      <c r="EB38">
        <v>25.288</v>
      </c>
      <c r="EC38">
        <v>2.2746725</v>
      </c>
      <c r="ED38">
        <v>2.2667775</v>
      </c>
      <c r="EE38">
        <v>19.49815</v>
      </c>
      <c r="EF38">
        <v>19.442225</v>
      </c>
      <c r="EG38">
        <v>0.00500016</v>
      </c>
      <c r="EH38">
        <v>0</v>
      </c>
      <c r="EI38">
        <v>0</v>
      </c>
      <c r="EJ38">
        <v>0</v>
      </c>
      <c r="EK38">
        <v>673.15</v>
      </c>
      <c r="EL38">
        <v>0.00500016</v>
      </c>
      <c r="EM38">
        <v>-9.05</v>
      </c>
      <c r="EN38">
        <v>-0.675</v>
      </c>
      <c r="EO38">
        <v>41.25</v>
      </c>
      <c r="EP38">
        <v>44.9215</v>
      </c>
      <c r="EQ38">
        <v>43.437</v>
      </c>
      <c r="ER38">
        <v>44.73425</v>
      </c>
      <c r="ES38">
        <v>44.312</v>
      </c>
      <c r="ET38">
        <v>0</v>
      </c>
      <c r="EU38">
        <v>0</v>
      </c>
      <c r="EV38">
        <v>0</v>
      </c>
      <c r="EW38">
        <v>1758584070.6</v>
      </c>
      <c r="EX38">
        <v>0</v>
      </c>
      <c r="EY38">
        <v>674.634615384615</v>
      </c>
      <c r="EZ38">
        <v>-7.49743587260802</v>
      </c>
      <c r="FA38">
        <v>7.48717956116607</v>
      </c>
      <c r="FB38">
        <v>-8.29230769230769</v>
      </c>
      <c r="FC38">
        <v>15</v>
      </c>
      <c r="FD38">
        <v>0</v>
      </c>
      <c r="FE38" t="s">
        <v>424</v>
      </c>
      <c r="FF38">
        <v>1747249705.1</v>
      </c>
      <c r="FG38">
        <v>1747249711.1</v>
      </c>
      <c r="FH38">
        <v>0</v>
      </c>
      <c r="FI38">
        <v>0.871</v>
      </c>
      <c r="FJ38">
        <v>0.066</v>
      </c>
      <c r="FK38">
        <v>5.486</v>
      </c>
      <c r="FL38">
        <v>0.145</v>
      </c>
      <c r="FM38">
        <v>420</v>
      </c>
      <c r="FN38">
        <v>16</v>
      </c>
      <c r="FO38">
        <v>0.27</v>
      </c>
      <c r="FP38">
        <v>0.16</v>
      </c>
      <c r="FQ38">
        <v>0.726642380952381</v>
      </c>
      <c r="FR38">
        <v>1.85039275324675</v>
      </c>
      <c r="FS38">
        <v>0.192539459385411</v>
      </c>
      <c r="FT38">
        <v>0</v>
      </c>
      <c r="FU38">
        <v>674.55294117647</v>
      </c>
      <c r="FV38">
        <v>1.1642474942644</v>
      </c>
      <c r="FW38">
        <v>6.45009052805224</v>
      </c>
      <c r="FX38">
        <v>-1</v>
      </c>
      <c r="FY38">
        <v>0.0664448523809524</v>
      </c>
      <c r="FZ38">
        <v>-0.0422600493506493</v>
      </c>
      <c r="GA38">
        <v>0.00977824974452503</v>
      </c>
      <c r="GB38">
        <v>1</v>
      </c>
      <c r="GC38">
        <v>1</v>
      </c>
      <c r="GD38">
        <v>2</v>
      </c>
      <c r="GE38" t="s">
        <v>433</v>
      </c>
      <c r="GF38">
        <v>3.12654</v>
      </c>
      <c r="GG38">
        <v>2.65884</v>
      </c>
      <c r="GH38">
        <v>0.0880954</v>
      </c>
      <c r="GI38">
        <v>0.0888864</v>
      </c>
      <c r="GJ38">
        <v>0.104555</v>
      </c>
      <c r="GK38">
        <v>0.104699</v>
      </c>
      <c r="GL38">
        <v>23456.4</v>
      </c>
      <c r="GM38">
        <v>22170</v>
      </c>
      <c r="GN38">
        <v>23006.8</v>
      </c>
      <c r="GO38">
        <v>23696.8</v>
      </c>
      <c r="GP38">
        <v>35114</v>
      </c>
      <c r="GQ38">
        <v>35114.5</v>
      </c>
      <c r="GR38">
        <v>41483.7</v>
      </c>
      <c r="GS38">
        <v>42256.3</v>
      </c>
      <c r="GT38">
        <v>1.89268</v>
      </c>
      <c r="GU38">
        <v>1.8052</v>
      </c>
      <c r="GV38">
        <v>0.116706</v>
      </c>
      <c r="GW38">
        <v>0</v>
      </c>
      <c r="GX38">
        <v>28.1317</v>
      </c>
      <c r="GY38">
        <v>999.9</v>
      </c>
      <c r="GZ38">
        <v>61.165</v>
      </c>
      <c r="HA38">
        <v>29.668</v>
      </c>
      <c r="HB38">
        <v>28.5221</v>
      </c>
      <c r="HC38">
        <v>54.1533</v>
      </c>
      <c r="HD38">
        <v>39.0345</v>
      </c>
      <c r="HE38">
        <v>1</v>
      </c>
      <c r="HF38">
        <v>0.120028</v>
      </c>
      <c r="HG38">
        <v>-3.01184</v>
      </c>
      <c r="HH38">
        <v>20.206</v>
      </c>
      <c r="HI38">
        <v>5.23391</v>
      </c>
      <c r="HJ38">
        <v>11.992</v>
      </c>
      <c r="HK38">
        <v>4.95575</v>
      </c>
      <c r="HL38">
        <v>3.304</v>
      </c>
      <c r="HM38">
        <v>9999</v>
      </c>
      <c r="HN38">
        <v>999.9</v>
      </c>
      <c r="HO38">
        <v>9999</v>
      </c>
      <c r="HP38">
        <v>9999</v>
      </c>
      <c r="HQ38">
        <v>1.86848</v>
      </c>
      <c r="HR38">
        <v>1.86422</v>
      </c>
      <c r="HS38">
        <v>1.8718</v>
      </c>
      <c r="HT38">
        <v>1.86264</v>
      </c>
      <c r="HU38">
        <v>1.86206</v>
      </c>
      <c r="HV38">
        <v>1.86858</v>
      </c>
      <c r="HW38">
        <v>1.85867</v>
      </c>
      <c r="HX38">
        <v>1.86508</v>
      </c>
      <c r="HY38">
        <v>5</v>
      </c>
      <c r="HZ38">
        <v>0</v>
      </c>
      <c r="IA38">
        <v>0</v>
      </c>
      <c r="IB38">
        <v>0</v>
      </c>
      <c r="IC38" t="s">
        <v>426</v>
      </c>
      <c r="ID38" t="s">
        <v>427</v>
      </c>
      <c r="IE38" t="s">
        <v>428</v>
      </c>
      <c r="IF38" t="s">
        <v>428</v>
      </c>
      <c r="IG38" t="s">
        <v>428</v>
      </c>
      <c r="IH38" t="s">
        <v>428</v>
      </c>
      <c r="II38">
        <v>0</v>
      </c>
      <c r="IJ38">
        <v>100</v>
      </c>
      <c r="IK38">
        <v>100</v>
      </c>
      <c r="IL38">
        <v>5.895</v>
      </c>
      <c r="IM38">
        <v>0.4148</v>
      </c>
      <c r="IN38">
        <v>4.31971622866321</v>
      </c>
      <c r="IO38">
        <v>0.00442796603476172</v>
      </c>
      <c r="IP38">
        <v>-1.66160884727162e-06</v>
      </c>
      <c r="IQ38">
        <v>3.32470810967871e-10</v>
      </c>
      <c r="IR38">
        <v>0.0482981980719239</v>
      </c>
      <c r="IS38">
        <v>0.00830027014242151</v>
      </c>
      <c r="IT38">
        <v>2.88519397997672e-05</v>
      </c>
      <c r="IU38">
        <v>9.02036601750474e-06</v>
      </c>
      <c r="IV38">
        <v>-1</v>
      </c>
      <c r="IW38">
        <v>2043</v>
      </c>
      <c r="IX38">
        <v>1</v>
      </c>
      <c r="IY38">
        <v>28</v>
      </c>
      <c r="IZ38">
        <v>188906.1</v>
      </c>
      <c r="JA38">
        <v>188906</v>
      </c>
      <c r="JB38">
        <v>0.959473</v>
      </c>
      <c r="JC38">
        <v>2.36694</v>
      </c>
      <c r="JD38">
        <v>1.4978</v>
      </c>
      <c r="JE38">
        <v>2.33032</v>
      </c>
      <c r="JF38">
        <v>1.54419</v>
      </c>
      <c r="JG38">
        <v>2.35352</v>
      </c>
      <c r="JH38">
        <v>35.244</v>
      </c>
      <c r="JI38">
        <v>24.2801</v>
      </c>
      <c r="JJ38">
        <v>18</v>
      </c>
      <c r="JK38">
        <v>547.043</v>
      </c>
      <c r="JL38">
        <v>433.513</v>
      </c>
      <c r="JM38">
        <v>32.5997</v>
      </c>
      <c r="JN38">
        <v>29.0861</v>
      </c>
      <c r="JO38">
        <v>30.001</v>
      </c>
      <c r="JP38">
        <v>28.996</v>
      </c>
      <c r="JQ38">
        <v>29.0256</v>
      </c>
      <c r="JR38">
        <v>19.2435</v>
      </c>
      <c r="JS38">
        <v>28.284</v>
      </c>
      <c r="JT38">
        <v>88.7022</v>
      </c>
      <c r="JU38">
        <v>31.9974</v>
      </c>
      <c r="JV38">
        <v>420</v>
      </c>
      <c r="JW38">
        <v>25.133</v>
      </c>
      <c r="JX38">
        <v>92.9708</v>
      </c>
      <c r="JY38">
        <v>98.4827</v>
      </c>
    </row>
    <row r="39" spans="1:285">
      <c r="A39">
        <v>23</v>
      </c>
      <c r="B39">
        <v>1758584072</v>
      </c>
      <c r="C39">
        <v>59</v>
      </c>
      <c r="D39" t="s">
        <v>472</v>
      </c>
      <c r="E39" t="s">
        <v>473</v>
      </c>
      <c r="F39">
        <v>5</v>
      </c>
      <c r="G39" t="s">
        <v>419</v>
      </c>
      <c r="H39" t="s">
        <v>420</v>
      </c>
      <c r="I39" t="s">
        <v>421</v>
      </c>
      <c r="J39">
        <v>1758584069</v>
      </c>
      <c r="K39">
        <f>(L39)/1000</f>
        <v>0</v>
      </c>
      <c r="L39">
        <f>1000*DL39*AJ39*(DH39-DI39)/(100*DA39*(1000-AJ39*DH39))</f>
        <v>0</v>
      </c>
      <c r="M39">
        <f>DL39*AJ39*(DG39-DF39*(1000-AJ39*DI39)/(1000-AJ39*DH39))/(100*DA39)</f>
        <v>0</v>
      </c>
      <c r="N39">
        <f>DF39 - IF(AJ39&gt;1, M39*DA39*100.0/(AL39), 0)</f>
        <v>0</v>
      </c>
      <c r="O39">
        <f>((U39-K39/2)*N39-M39)/(U39+K39/2)</f>
        <v>0</v>
      </c>
      <c r="P39">
        <f>O39*(DM39+DN39)/1000.0</f>
        <v>0</v>
      </c>
      <c r="Q39">
        <f>(DF39 - IF(AJ39&gt;1, M39*DA39*100.0/(AL39), 0))*(DM39+DN39)/1000.0</f>
        <v>0</v>
      </c>
      <c r="R39">
        <f>2.0/((1/T39-1/S39)+SIGN(T39)*SQRT((1/T39-1/S39)*(1/T39-1/S39) + 4*DB39/((DB39+1)*(DB39+1))*(2*1/T39*1/S39-1/S39*1/S39)))</f>
        <v>0</v>
      </c>
      <c r="S39">
        <f>IF(LEFT(DC39,1)&lt;&gt;"0",IF(LEFT(DC39,1)="1",3.0,DD39),$D$5+$E$5*(DT39*DM39/($K$5*1000))+$F$5*(DT39*DM39/($K$5*1000))*MAX(MIN(DA39,$J$5),$I$5)*MAX(MIN(DA39,$J$5),$I$5)+$G$5*MAX(MIN(DA39,$J$5),$I$5)*(DT39*DM39/($K$5*1000))+$H$5*(DT39*DM39/($K$5*1000))*(DT39*DM39/($K$5*1000)))</f>
        <v>0</v>
      </c>
      <c r="T39">
        <f>K39*(1000-(1000*0.61365*exp(17.502*X39/(240.97+X39))/(DM39+DN39)+DH39)/2)/(1000*0.61365*exp(17.502*X39/(240.97+X39))/(DM39+DN39)-DH39)</f>
        <v>0</v>
      </c>
      <c r="U39">
        <f>1/((DB39+1)/(R39/1.6)+1/(S39/1.37)) + DB39/((DB39+1)/(R39/1.6) + DB39/(S39/1.37))</f>
        <v>0</v>
      </c>
      <c r="V39">
        <f>(CW39*CZ39)</f>
        <v>0</v>
      </c>
      <c r="W39">
        <f>(DO39+(V39+2*0.95*5.67E-8*(((DO39+$B$7)+273)^4-(DO39+273)^4)-44100*K39)/(1.84*29.3*S39+8*0.95*5.67E-8*(DO39+273)^3))</f>
        <v>0</v>
      </c>
      <c r="X39">
        <f>($C$7*DP39+$D$7*DQ39+$E$7*W39)</f>
        <v>0</v>
      </c>
      <c r="Y39">
        <f>0.61365*exp(17.502*X39/(240.97+X39))</f>
        <v>0</v>
      </c>
      <c r="Z39">
        <f>(AA39/AB39*100)</f>
        <v>0</v>
      </c>
      <c r="AA39">
        <f>DH39*(DM39+DN39)/1000</f>
        <v>0</v>
      </c>
      <c r="AB39">
        <f>0.61365*exp(17.502*DO39/(240.97+DO39))</f>
        <v>0</v>
      </c>
      <c r="AC39">
        <f>(Y39-DH39*(DM39+DN39)/1000)</f>
        <v>0</v>
      </c>
      <c r="AD39">
        <f>(-K39*44100)</f>
        <v>0</v>
      </c>
      <c r="AE39">
        <f>2*29.3*S39*0.92*(DO39-X39)</f>
        <v>0</v>
      </c>
      <c r="AF39">
        <f>2*0.95*5.67E-8*(((DO39+$B$7)+273)^4-(X39+273)^4)</f>
        <v>0</v>
      </c>
      <c r="AG39">
        <f>V39+AF39+AD39+AE39</f>
        <v>0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MAX(0,($B$13+$C$13*DT39)/(1+$D$13*DT39)*DM39/(DO39+273)*$E$13)</f>
        <v>0</v>
      </c>
      <c r="AM39" t="s">
        <v>422</v>
      </c>
      <c r="AN39" t="s">
        <v>422</v>
      </c>
      <c r="AO39">
        <v>0</v>
      </c>
      <c r="AP39">
        <v>0</v>
      </c>
      <c r="AQ39">
        <f>1-AO39/AP39</f>
        <v>0</v>
      </c>
      <c r="AR39">
        <v>0</v>
      </c>
      <c r="AS39" t="s">
        <v>422</v>
      </c>
      <c r="AT39" t="s">
        <v>422</v>
      </c>
      <c r="AU39">
        <v>0</v>
      </c>
      <c r="AV39">
        <v>0</v>
      </c>
      <c r="AW39">
        <f>1-AU39/AV39</f>
        <v>0</v>
      </c>
      <c r="AX39">
        <v>0.5</v>
      </c>
      <c r="AY39">
        <f>CX39</f>
        <v>0</v>
      </c>
      <c r="AZ39">
        <f>M39</f>
        <v>0</v>
      </c>
      <c r="BA39">
        <f>AW39*AX39*AY39</f>
        <v>0</v>
      </c>
      <c r="BB39">
        <f>(AZ39-AR39)/AY39</f>
        <v>0</v>
      </c>
      <c r="BC39">
        <f>(AP39-AV39)/AV39</f>
        <v>0</v>
      </c>
      <c r="BD39">
        <f>AO39/(AQ39+AO39/AV39)</f>
        <v>0</v>
      </c>
      <c r="BE39" t="s">
        <v>422</v>
      </c>
      <c r="BF39">
        <v>0</v>
      </c>
      <c r="BG39">
        <f>IF(BF39&lt;&gt;0, BF39, BD39)</f>
        <v>0</v>
      </c>
      <c r="BH39">
        <f>1-BG39/AV39</f>
        <v>0</v>
      </c>
      <c r="BI39">
        <f>(AV39-AU39)/(AV39-BG39)</f>
        <v>0</v>
      </c>
      <c r="BJ39">
        <f>(AP39-AV39)/(AP39-BG39)</f>
        <v>0</v>
      </c>
      <c r="BK39">
        <f>(AV39-AU39)/(AV39-AO39)</f>
        <v>0</v>
      </c>
      <c r="BL39">
        <f>(AP39-AV39)/(AP39-AO39)</f>
        <v>0</v>
      </c>
      <c r="BM39">
        <f>(BI39*BG39/AU39)</f>
        <v>0</v>
      </c>
      <c r="BN39">
        <f>(1-BM39)</f>
        <v>0</v>
      </c>
      <c r="CW39">
        <f>$B$11*DU39+$C$11*DV39+$F$11*EG39*(1-EJ39)</f>
        <v>0</v>
      </c>
      <c r="CX39">
        <f>CW39*CY39</f>
        <v>0</v>
      </c>
      <c r="CY39">
        <f>($B$11*$D$9+$C$11*$D$9+$F$11*((ET39+EL39)/MAX(ET39+EL39+EU39, 0.1)*$I$9+EU39/MAX(ET39+EL39+EU39, 0.1)*$J$9))/($B$11+$C$11+$F$11)</f>
        <v>0</v>
      </c>
      <c r="CZ39">
        <f>($B$11*$K$9+$C$11*$K$9+$F$11*((ET39+EL39)/MAX(ET39+EL39+EU39, 0.1)*$P$9+EU39/MAX(ET39+EL39+EU39, 0.1)*$Q$9))/($B$11+$C$11+$F$11)</f>
        <v>0</v>
      </c>
      <c r="DA39">
        <v>4.8</v>
      </c>
      <c r="DB39">
        <v>0.5</v>
      </c>
      <c r="DC39" t="s">
        <v>423</v>
      </c>
      <c r="DD39">
        <v>2</v>
      </c>
      <c r="DE39">
        <v>1758584069</v>
      </c>
      <c r="DF39">
        <v>421.085</v>
      </c>
      <c r="DG39">
        <v>420.247</v>
      </c>
      <c r="DH39">
        <v>25.409875</v>
      </c>
      <c r="DI39">
        <v>25.271275</v>
      </c>
      <c r="DJ39">
        <v>415.18925</v>
      </c>
      <c r="DK39">
        <v>24.995225</v>
      </c>
      <c r="DL39">
        <v>500.038</v>
      </c>
      <c r="DM39">
        <v>89.63685</v>
      </c>
      <c r="DN39">
        <v>0.033359975</v>
      </c>
      <c r="DO39">
        <v>31.08415</v>
      </c>
      <c r="DP39">
        <v>30.0426</v>
      </c>
      <c r="DQ39">
        <v>999.9</v>
      </c>
      <c r="DR39">
        <v>0</v>
      </c>
      <c r="DS39">
        <v>0</v>
      </c>
      <c r="DT39">
        <v>9989.3875</v>
      </c>
      <c r="DU39">
        <v>0</v>
      </c>
      <c r="DV39">
        <v>0.723344</v>
      </c>
      <c r="DW39">
        <v>0.8380815</v>
      </c>
      <c r="DX39">
        <v>432.06375</v>
      </c>
      <c r="DY39">
        <v>431.1425</v>
      </c>
      <c r="DZ39">
        <v>0.1385905</v>
      </c>
      <c r="EA39">
        <v>420.247</v>
      </c>
      <c r="EB39">
        <v>25.271275</v>
      </c>
      <c r="EC39">
        <v>2.2776625</v>
      </c>
      <c r="ED39">
        <v>2.2652375</v>
      </c>
      <c r="EE39">
        <v>19.519275</v>
      </c>
      <c r="EF39">
        <v>19.431325</v>
      </c>
      <c r="EG39">
        <v>0.00500016</v>
      </c>
      <c r="EH39">
        <v>0</v>
      </c>
      <c r="EI39">
        <v>0</v>
      </c>
      <c r="EJ39">
        <v>0</v>
      </c>
      <c r="EK39">
        <v>671.175</v>
      </c>
      <c r="EL39">
        <v>0.00500016</v>
      </c>
      <c r="EM39">
        <v>-6.4</v>
      </c>
      <c r="EN39">
        <v>-0.125</v>
      </c>
      <c r="EO39">
        <v>41.25</v>
      </c>
      <c r="EP39">
        <v>44.8905</v>
      </c>
      <c r="EQ39">
        <v>43.437</v>
      </c>
      <c r="ER39">
        <v>44.70275</v>
      </c>
      <c r="ES39">
        <v>44.312</v>
      </c>
      <c r="ET39">
        <v>0</v>
      </c>
      <c r="EU39">
        <v>0</v>
      </c>
      <c r="EV39">
        <v>0</v>
      </c>
      <c r="EW39">
        <v>1758584073.6</v>
      </c>
      <c r="EX39">
        <v>0</v>
      </c>
      <c r="EY39">
        <v>673.5</v>
      </c>
      <c r="EZ39">
        <v>-29.2999997637215</v>
      </c>
      <c r="FA39">
        <v>19.4615385797132</v>
      </c>
      <c r="FB39">
        <v>-6.748</v>
      </c>
      <c r="FC39">
        <v>15</v>
      </c>
      <c r="FD39">
        <v>0</v>
      </c>
      <c r="FE39" t="s">
        <v>424</v>
      </c>
      <c r="FF39">
        <v>1747249705.1</v>
      </c>
      <c r="FG39">
        <v>1747249711.1</v>
      </c>
      <c r="FH39">
        <v>0</v>
      </c>
      <c r="FI39">
        <v>0.871</v>
      </c>
      <c r="FJ39">
        <v>0.066</v>
      </c>
      <c r="FK39">
        <v>5.486</v>
      </c>
      <c r="FL39">
        <v>0.145</v>
      </c>
      <c r="FM39">
        <v>420</v>
      </c>
      <c r="FN39">
        <v>16</v>
      </c>
      <c r="FO39">
        <v>0.27</v>
      </c>
      <c r="FP39">
        <v>0.16</v>
      </c>
      <c r="FQ39">
        <v>0.7966934</v>
      </c>
      <c r="FR39">
        <v>0.905079969924812</v>
      </c>
      <c r="FS39">
        <v>0.121412451718265</v>
      </c>
      <c r="FT39">
        <v>0</v>
      </c>
      <c r="FU39">
        <v>674.147058823529</v>
      </c>
      <c r="FV39">
        <v>1.43315515027132</v>
      </c>
      <c r="FW39">
        <v>7.13290780134036</v>
      </c>
      <c r="FX39">
        <v>-1</v>
      </c>
      <c r="FY39">
        <v>0.07264844</v>
      </c>
      <c r="FZ39">
        <v>0.12150184962406</v>
      </c>
      <c r="GA39">
        <v>0.0228467543503973</v>
      </c>
      <c r="GB39">
        <v>0</v>
      </c>
      <c r="GC39">
        <v>0</v>
      </c>
      <c r="GD39">
        <v>2</v>
      </c>
      <c r="GE39" t="s">
        <v>425</v>
      </c>
      <c r="GF39">
        <v>3.1264</v>
      </c>
      <c r="GG39">
        <v>2.65878</v>
      </c>
      <c r="GH39">
        <v>0.088123</v>
      </c>
      <c r="GI39">
        <v>0.088862</v>
      </c>
      <c r="GJ39">
        <v>0.104572</v>
      </c>
      <c r="GK39">
        <v>0.104598</v>
      </c>
      <c r="GL39">
        <v>23455.8</v>
      </c>
      <c r="GM39">
        <v>22170</v>
      </c>
      <c r="GN39">
        <v>23006.9</v>
      </c>
      <c r="GO39">
        <v>23696.1</v>
      </c>
      <c r="GP39">
        <v>35113.2</v>
      </c>
      <c r="GQ39">
        <v>35118</v>
      </c>
      <c r="GR39">
        <v>41483.5</v>
      </c>
      <c r="GS39">
        <v>42255.7</v>
      </c>
      <c r="GT39">
        <v>1.89198</v>
      </c>
      <c r="GU39">
        <v>1.80547</v>
      </c>
      <c r="GV39">
        <v>0.118855</v>
      </c>
      <c r="GW39">
        <v>0</v>
      </c>
      <c r="GX39">
        <v>28.1356</v>
      </c>
      <c r="GY39">
        <v>999.9</v>
      </c>
      <c r="GZ39">
        <v>61.189</v>
      </c>
      <c r="HA39">
        <v>29.658</v>
      </c>
      <c r="HB39">
        <v>28.5141</v>
      </c>
      <c r="HC39">
        <v>53.8533</v>
      </c>
      <c r="HD39">
        <v>39.0304</v>
      </c>
      <c r="HE39">
        <v>1</v>
      </c>
      <c r="HF39">
        <v>0.114225</v>
      </c>
      <c r="HG39">
        <v>-1.78757</v>
      </c>
      <c r="HH39">
        <v>20.2258</v>
      </c>
      <c r="HI39">
        <v>5.23391</v>
      </c>
      <c r="HJ39">
        <v>11.992</v>
      </c>
      <c r="HK39">
        <v>4.9558</v>
      </c>
      <c r="HL39">
        <v>3.304</v>
      </c>
      <c r="HM39">
        <v>9999</v>
      </c>
      <c r="HN39">
        <v>999.9</v>
      </c>
      <c r="HO39">
        <v>9999</v>
      </c>
      <c r="HP39">
        <v>9999</v>
      </c>
      <c r="HQ39">
        <v>1.86848</v>
      </c>
      <c r="HR39">
        <v>1.86419</v>
      </c>
      <c r="HS39">
        <v>1.8718</v>
      </c>
      <c r="HT39">
        <v>1.86264</v>
      </c>
      <c r="HU39">
        <v>1.86205</v>
      </c>
      <c r="HV39">
        <v>1.86858</v>
      </c>
      <c r="HW39">
        <v>1.85867</v>
      </c>
      <c r="HX39">
        <v>1.86508</v>
      </c>
      <c r="HY39">
        <v>5</v>
      </c>
      <c r="HZ39">
        <v>0</v>
      </c>
      <c r="IA39">
        <v>0</v>
      </c>
      <c r="IB39">
        <v>0</v>
      </c>
      <c r="IC39" t="s">
        <v>426</v>
      </c>
      <c r="ID39" t="s">
        <v>427</v>
      </c>
      <c r="IE39" t="s">
        <v>428</v>
      </c>
      <c r="IF39" t="s">
        <v>428</v>
      </c>
      <c r="IG39" t="s">
        <v>428</v>
      </c>
      <c r="IH39" t="s">
        <v>428</v>
      </c>
      <c r="II39">
        <v>0</v>
      </c>
      <c r="IJ39">
        <v>100</v>
      </c>
      <c r="IK39">
        <v>100</v>
      </c>
      <c r="IL39">
        <v>5.896</v>
      </c>
      <c r="IM39">
        <v>0.4149</v>
      </c>
      <c r="IN39">
        <v>4.31971622866321</v>
      </c>
      <c r="IO39">
        <v>0.00442796603476172</v>
      </c>
      <c r="IP39">
        <v>-1.66160884727162e-06</v>
      </c>
      <c r="IQ39">
        <v>3.32470810967871e-10</v>
      </c>
      <c r="IR39">
        <v>0.0482981980719239</v>
      </c>
      <c r="IS39">
        <v>0.00830027014242151</v>
      </c>
      <c r="IT39">
        <v>2.88519397997672e-05</v>
      </c>
      <c r="IU39">
        <v>9.02036601750474e-06</v>
      </c>
      <c r="IV39">
        <v>-1</v>
      </c>
      <c r="IW39">
        <v>2043</v>
      </c>
      <c r="IX39">
        <v>1</v>
      </c>
      <c r="IY39">
        <v>28</v>
      </c>
      <c r="IZ39">
        <v>188906.1</v>
      </c>
      <c r="JA39">
        <v>188906</v>
      </c>
      <c r="JB39">
        <v>0.958252</v>
      </c>
      <c r="JC39">
        <v>2.37061</v>
      </c>
      <c r="JD39">
        <v>1.4978</v>
      </c>
      <c r="JE39">
        <v>2.33032</v>
      </c>
      <c r="JF39">
        <v>1.54419</v>
      </c>
      <c r="JG39">
        <v>2.36816</v>
      </c>
      <c r="JH39">
        <v>35.244</v>
      </c>
      <c r="JI39">
        <v>24.2801</v>
      </c>
      <c r="JJ39">
        <v>18</v>
      </c>
      <c r="JK39">
        <v>546.57</v>
      </c>
      <c r="JL39">
        <v>433.664</v>
      </c>
      <c r="JM39">
        <v>32.5157</v>
      </c>
      <c r="JN39">
        <v>29.0861</v>
      </c>
      <c r="JO39">
        <v>29.9966</v>
      </c>
      <c r="JP39">
        <v>28.9942</v>
      </c>
      <c r="JQ39">
        <v>29.0238</v>
      </c>
      <c r="JR39">
        <v>19.2426</v>
      </c>
      <c r="JS39">
        <v>28.5883</v>
      </c>
      <c r="JT39">
        <v>88.7022</v>
      </c>
      <c r="JU39">
        <v>31.9974</v>
      </c>
      <c r="JV39">
        <v>420</v>
      </c>
      <c r="JW39">
        <v>25.1292</v>
      </c>
      <c r="JX39">
        <v>92.9707</v>
      </c>
      <c r="JY39">
        <v>98.4808</v>
      </c>
    </row>
    <row r="40" spans="1:285">
      <c r="A40">
        <v>24</v>
      </c>
      <c r="B40">
        <v>1758584349</v>
      </c>
      <c r="C40">
        <v>336</v>
      </c>
      <c r="D40" t="s">
        <v>474</v>
      </c>
      <c r="E40" t="s">
        <v>475</v>
      </c>
      <c r="F40">
        <v>5</v>
      </c>
      <c r="G40" t="s">
        <v>419</v>
      </c>
      <c r="H40" t="s">
        <v>420</v>
      </c>
      <c r="I40" t="s">
        <v>421</v>
      </c>
      <c r="J40">
        <v>1758584345.5</v>
      </c>
      <c r="K40">
        <f>(L40)/1000</f>
        <v>0</v>
      </c>
      <c r="L40">
        <f>1000*DL40*AJ40*(DH40-DI40)/(100*DA40*(1000-AJ40*DH40))</f>
        <v>0</v>
      </c>
      <c r="M40">
        <f>DL40*AJ40*(DG40-DF40*(1000-AJ40*DI40)/(1000-AJ40*DH40))/(100*DA40)</f>
        <v>0</v>
      </c>
      <c r="N40">
        <f>DF40 - IF(AJ40&gt;1, M40*DA40*100.0/(AL40), 0)</f>
        <v>0</v>
      </c>
      <c r="O40">
        <f>((U40-K40/2)*N40-M40)/(U40+K40/2)</f>
        <v>0</v>
      </c>
      <c r="P40">
        <f>O40*(DM40+DN40)/1000.0</f>
        <v>0</v>
      </c>
      <c r="Q40">
        <f>(DF40 - IF(AJ40&gt;1, M40*DA40*100.0/(AL40), 0))*(DM40+DN40)/1000.0</f>
        <v>0</v>
      </c>
      <c r="R40">
        <f>2.0/((1/T40-1/S40)+SIGN(T40)*SQRT((1/T40-1/S40)*(1/T40-1/S40) + 4*DB40/((DB40+1)*(DB40+1))*(2*1/T40*1/S40-1/S40*1/S40)))</f>
        <v>0</v>
      </c>
      <c r="S40">
        <f>IF(LEFT(DC40,1)&lt;&gt;"0",IF(LEFT(DC40,1)="1",3.0,DD40),$D$5+$E$5*(DT40*DM40/($K$5*1000))+$F$5*(DT40*DM40/($K$5*1000))*MAX(MIN(DA40,$J$5),$I$5)*MAX(MIN(DA40,$J$5),$I$5)+$G$5*MAX(MIN(DA40,$J$5),$I$5)*(DT40*DM40/($K$5*1000))+$H$5*(DT40*DM40/($K$5*1000))*(DT40*DM40/($K$5*1000)))</f>
        <v>0</v>
      </c>
      <c r="T40">
        <f>K40*(1000-(1000*0.61365*exp(17.502*X40/(240.97+X40))/(DM40+DN40)+DH40)/2)/(1000*0.61365*exp(17.502*X40/(240.97+X40))/(DM40+DN40)-DH40)</f>
        <v>0</v>
      </c>
      <c r="U40">
        <f>1/((DB40+1)/(R40/1.6)+1/(S40/1.37)) + DB40/((DB40+1)/(R40/1.6) + DB40/(S40/1.37))</f>
        <v>0</v>
      </c>
      <c r="V40">
        <f>(CW40*CZ40)</f>
        <v>0</v>
      </c>
      <c r="W40">
        <f>(DO40+(V40+2*0.95*5.67E-8*(((DO40+$B$7)+273)^4-(DO40+273)^4)-44100*K40)/(1.84*29.3*S40+8*0.95*5.67E-8*(DO40+273)^3))</f>
        <v>0</v>
      </c>
      <c r="X40">
        <f>($C$7*DP40+$D$7*DQ40+$E$7*W40)</f>
        <v>0</v>
      </c>
      <c r="Y40">
        <f>0.61365*exp(17.502*X40/(240.97+X40))</f>
        <v>0</v>
      </c>
      <c r="Z40">
        <f>(AA40/AB40*100)</f>
        <v>0</v>
      </c>
      <c r="AA40">
        <f>DH40*(DM40+DN40)/1000</f>
        <v>0</v>
      </c>
      <c r="AB40">
        <f>0.61365*exp(17.502*DO40/(240.97+DO40))</f>
        <v>0</v>
      </c>
      <c r="AC40">
        <f>(Y40-DH40*(DM40+DN40)/1000)</f>
        <v>0</v>
      </c>
      <c r="AD40">
        <f>(-K40*44100)</f>
        <v>0</v>
      </c>
      <c r="AE40">
        <f>2*29.3*S40*0.92*(DO40-X40)</f>
        <v>0</v>
      </c>
      <c r="AF40">
        <f>2*0.95*5.67E-8*(((DO40+$B$7)+273)^4-(X40+273)^4)</f>
        <v>0</v>
      </c>
      <c r="AG40">
        <f>V40+AF40+AD40+AE40</f>
        <v>0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MAX(0,($B$13+$C$13*DT40)/(1+$D$13*DT40)*DM40/(DO40+273)*$E$13)</f>
        <v>0</v>
      </c>
      <c r="AM40" t="s">
        <v>422</v>
      </c>
      <c r="AN40" t="s">
        <v>422</v>
      </c>
      <c r="AO40">
        <v>0</v>
      </c>
      <c r="AP40">
        <v>0</v>
      </c>
      <c r="AQ40">
        <f>1-AO40/AP40</f>
        <v>0</v>
      </c>
      <c r="AR40">
        <v>0</v>
      </c>
      <c r="AS40" t="s">
        <v>422</v>
      </c>
      <c r="AT40" t="s">
        <v>422</v>
      </c>
      <c r="AU40">
        <v>0</v>
      </c>
      <c r="AV40">
        <v>0</v>
      </c>
      <c r="AW40">
        <f>1-AU40/AV40</f>
        <v>0</v>
      </c>
      <c r="AX40">
        <v>0.5</v>
      </c>
      <c r="AY40">
        <f>CX40</f>
        <v>0</v>
      </c>
      <c r="AZ40">
        <f>M40</f>
        <v>0</v>
      </c>
      <c r="BA40">
        <f>AW40*AX40*AY40</f>
        <v>0</v>
      </c>
      <c r="BB40">
        <f>(AZ40-AR40)/AY40</f>
        <v>0</v>
      </c>
      <c r="BC40">
        <f>(AP40-AV40)/AV40</f>
        <v>0</v>
      </c>
      <c r="BD40">
        <f>AO40/(AQ40+AO40/AV40)</f>
        <v>0</v>
      </c>
      <c r="BE40" t="s">
        <v>422</v>
      </c>
      <c r="BF40">
        <v>0</v>
      </c>
      <c r="BG40">
        <f>IF(BF40&lt;&gt;0, BF40, BD40)</f>
        <v>0</v>
      </c>
      <c r="BH40">
        <f>1-BG40/AV40</f>
        <v>0</v>
      </c>
      <c r="BI40">
        <f>(AV40-AU40)/(AV40-BG40)</f>
        <v>0</v>
      </c>
      <c r="BJ40">
        <f>(AP40-AV40)/(AP40-BG40)</f>
        <v>0</v>
      </c>
      <c r="BK40">
        <f>(AV40-AU40)/(AV40-AO40)</f>
        <v>0</v>
      </c>
      <c r="BL40">
        <f>(AP40-AV40)/(AP40-AO40)</f>
        <v>0</v>
      </c>
      <c r="BM40">
        <f>(BI40*BG40/AU40)</f>
        <v>0</v>
      </c>
      <c r="BN40">
        <f>(1-BM40)</f>
        <v>0</v>
      </c>
      <c r="CW40">
        <f>$B$11*DU40+$C$11*DV40+$F$11*EG40*(1-EJ40)</f>
        <v>0</v>
      </c>
      <c r="CX40">
        <f>CW40*CY40</f>
        <v>0</v>
      </c>
      <c r="CY40">
        <f>($B$11*$D$9+$C$11*$D$9+$F$11*((ET40+EL40)/MAX(ET40+EL40+EU40, 0.1)*$I$9+EU40/MAX(ET40+EL40+EU40, 0.1)*$J$9))/($B$11+$C$11+$F$11)</f>
        <v>0</v>
      </c>
      <c r="CZ40">
        <f>($B$11*$K$9+$C$11*$K$9+$F$11*((ET40+EL40)/MAX(ET40+EL40+EU40, 0.1)*$P$9+EU40/MAX(ET40+EL40+EU40, 0.1)*$Q$9))/($B$11+$C$11+$F$11)</f>
        <v>0</v>
      </c>
      <c r="DA40">
        <v>4.8</v>
      </c>
      <c r="DB40">
        <v>0.5</v>
      </c>
      <c r="DC40" t="s">
        <v>423</v>
      </c>
      <c r="DD40">
        <v>2</v>
      </c>
      <c r="DE40">
        <v>1758584345.5</v>
      </c>
      <c r="DF40">
        <v>421.347666666667</v>
      </c>
      <c r="DG40">
        <v>420.198</v>
      </c>
      <c r="DH40">
        <v>25.1402666666667</v>
      </c>
      <c r="DI40">
        <v>25.0582333333333</v>
      </c>
      <c r="DJ40">
        <v>415.4515</v>
      </c>
      <c r="DK40">
        <v>24.73255</v>
      </c>
      <c r="DL40">
        <v>499.947833333333</v>
      </c>
      <c r="DM40">
        <v>89.6415</v>
      </c>
      <c r="DN40">
        <v>0.03344875</v>
      </c>
      <c r="DO40">
        <v>30.9031666666667</v>
      </c>
      <c r="DP40">
        <v>29.9533</v>
      </c>
      <c r="DQ40">
        <v>999.9</v>
      </c>
      <c r="DR40">
        <v>0</v>
      </c>
      <c r="DS40">
        <v>0</v>
      </c>
      <c r="DT40">
        <v>10001.5633333333</v>
      </c>
      <c r="DU40">
        <v>0</v>
      </c>
      <c r="DV40">
        <v>0.723344</v>
      </c>
      <c r="DW40">
        <v>1.14981666666667</v>
      </c>
      <c r="DX40">
        <v>432.213666666667</v>
      </c>
      <c r="DY40">
        <v>430.998166666667</v>
      </c>
      <c r="DZ40">
        <v>0.0820141166666667</v>
      </c>
      <c r="EA40">
        <v>420.198</v>
      </c>
      <c r="EB40">
        <v>25.0582333333333</v>
      </c>
      <c r="EC40">
        <v>2.25361</v>
      </c>
      <c r="ED40">
        <v>2.24626</v>
      </c>
      <c r="EE40">
        <v>19.3485833333333</v>
      </c>
      <c r="EF40">
        <v>19.2961</v>
      </c>
      <c r="EG40">
        <v>0.00500016</v>
      </c>
      <c r="EH40">
        <v>0</v>
      </c>
      <c r="EI40">
        <v>0</v>
      </c>
      <c r="EJ40">
        <v>0</v>
      </c>
      <c r="EK40">
        <v>666.516666666667</v>
      </c>
      <c r="EL40">
        <v>0.00500016</v>
      </c>
      <c r="EM40">
        <v>-13.1333333333333</v>
      </c>
      <c r="EN40">
        <v>-0.716666666666667</v>
      </c>
      <c r="EO40">
        <v>40.062</v>
      </c>
      <c r="EP40">
        <v>44.062</v>
      </c>
      <c r="EQ40">
        <v>42.2706666666667</v>
      </c>
      <c r="ER40">
        <v>44.062</v>
      </c>
      <c r="ES40">
        <v>43.25</v>
      </c>
      <c r="ET40">
        <v>0</v>
      </c>
      <c r="EU40">
        <v>0</v>
      </c>
      <c r="EV40">
        <v>0</v>
      </c>
      <c r="EW40">
        <v>1758584350.8</v>
      </c>
      <c r="EX40">
        <v>0</v>
      </c>
      <c r="EY40">
        <v>669.356</v>
      </c>
      <c r="EZ40">
        <v>5.63076928344114</v>
      </c>
      <c r="FA40">
        <v>-9.53076907833656</v>
      </c>
      <c r="FB40">
        <v>-14.208</v>
      </c>
      <c r="FC40">
        <v>15</v>
      </c>
      <c r="FD40">
        <v>0</v>
      </c>
      <c r="FE40" t="s">
        <v>424</v>
      </c>
      <c r="FF40">
        <v>1747249705.1</v>
      </c>
      <c r="FG40">
        <v>1747249711.1</v>
      </c>
      <c r="FH40">
        <v>0</v>
      </c>
      <c r="FI40">
        <v>0.871</v>
      </c>
      <c r="FJ40">
        <v>0.066</v>
      </c>
      <c r="FK40">
        <v>5.486</v>
      </c>
      <c r="FL40">
        <v>0.145</v>
      </c>
      <c r="FM40">
        <v>420</v>
      </c>
      <c r="FN40">
        <v>16</v>
      </c>
      <c r="FO40">
        <v>0.27</v>
      </c>
      <c r="FP40">
        <v>0.16</v>
      </c>
      <c r="FQ40">
        <v>1.1629285</v>
      </c>
      <c r="FR40">
        <v>0.129172781954887</v>
      </c>
      <c r="FS40">
        <v>0.0850274691658525</v>
      </c>
      <c r="FT40">
        <v>1</v>
      </c>
      <c r="FU40">
        <v>669.1</v>
      </c>
      <c r="FV40">
        <v>-3.01298704285568</v>
      </c>
      <c r="FW40">
        <v>5.78196994722286</v>
      </c>
      <c r="FX40">
        <v>-1</v>
      </c>
      <c r="FY40">
        <v>0.07292023</v>
      </c>
      <c r="FZ40">
        <v>0.0651454736842105</v>
      </c>
      <c r="GA40">
        <v>0.00637445243947274</v>
      </c>
      <c r="GB40">
        <v>1</v>
      </c>
      <c r="GC40">
        <v>2</v>
      </c>
      <c r="GD40">
        <v>2</v>
      </c>
      <c r="GE40" t="s">
        <v>476</v>
      </c>
      <c r="GF40">
        <v>3.12652</v>
      </c>
      <c r="GG40">
        <v>2.65894</v>
      </c>
      <c r="GH40">
        <v>0.0881913</v>
      </c>
      <c r="GI40">
        <v>0.0889183</v>
      </c>
      <c r="GJ40">
        <v>0.103802</v>
      </c>
      <c r="GK40">
        <v>0.104074</v>
      </c>
      <c r="GL40">
        <v>23464.2</v>
      </c>
      <c r="GM40">
        <v>22182.6</v>
      </c>
      <c r="GN40">
        <v>23016.1</v>
      </c>
      <c r="GO40">
        <v>23710.3</v>
      </c>
      <c r="GP40">
        <v>35157.2</v>
      </c>
      <c r="GQ40">
        <v>35158.3</v>
      </c>
      <c r="GR40">
        <v>41499.8</v>
      </c>
      <c r="GS40">
        <v>42279.2</v>
      </c>
      <c r="GT40">
        <v>1.89417</v>
      </c>
      <c r="GU40">
        <v>1.80765</v>
      </c>
      <c r="GV40">
        <v>0.107538</v>
      </c>
      <c r="GW40">
        <v>0</v>
      </c>
      <c r="GX40">
        <v>28.2092</v>
      </c>
      <c r="GY40">
        <v>999.9</v>
      </c>
      <c r="GZ40">
        <v>62.196</v>
      </c>
      <c r="HA40">
        <v>29.638</v>
      </c>
      <c r="HB40">
        <v>28.9518</v>
      </c>
      <c r="HC40">
        <v>54.4734</v>
      </c>
      <c r="HD40">
        <v>39.1707</v>
      </c>
      <c r="HE40">
        <v>1</v>
      </c>
      <c r="HF40">
        <v>0.0958435</v>
      </c>
      <c r="HG40">
        <v>-1.50877</v>
      </c>
      <c r="HH40">
        <v>20.23</v>
      </c>
      <c r="HI40">
        <v>5.23466</v>
      </c>
      <c r="HJ40">
        <v>11.992</v>
      </c>
      <c r="HK40">
        <v>4.95585</v>
      </c>
      <c r="HL40">
        <v>3.304</v>
      </c>
      <c r="HM40">
        <v>9999</v>
      </c>
      <c r="HN40">
        <v>999.9</v>
      </c>
      <c r="HO40">
        <v>9999</v>
      </c>
      <c r="HP40">
        <v>9999</v>
      </c>
      <c r="HQ40">
        <v>1.8685</v>
      </c>
      <c r="HR40">
        <v>1.86421</v>
      </c>
      <c r="HS40">
        <v>1.8718</v>
      </c>
      <c r="HT40">
        <v>1.86266</v>
      </c>
      <c r="HU40">
        <v>1.8621</v>
      </c>
      <c r="HV40">
        <v>1.86859</v>
      </c>
      <c r="HW40">
        <v>1.85867</v>
      </c>
      <c r="HX40">
        <v>1.86508</v>
      </c>
      <c r="HY40">
        <v>5</v>
      </c>
      <c r="HZ40">
        <v>0</v>
      </c>
      <c r="IA40">
        <v>0</v>
      </c>
      <c r="IB40">
        <v>0</v>
      </c>
      <c r="IC40" t="s">
        <v>426</v>
      </c>
      <c r="ID40" t="s">
        <v>427</v>
      </c>
      <c r="IE40" t="s">
        <v>428</v>
      </c>
      <c r="IF40" t="s">
        <v>428</v>
      </c>
      <c r="IG40" t="s">
        <v>428</v>
      </c>
      <c r="IH40" t="s">
        <v>428</v>
      </c>
      <c r="II40">
        <v>0</v>
      </c>
      <c r="IJ40">
        <v>100</v>
      </c>
      <c r="IK40">
        <v>100</v>
      </c>
      <c r="IL40">
        <v>5.896</v>
      </c>
      <c r="IM40">
        <v>0.4076</v>
      </c>
      <c r="IN40">
        <v>4.31971622866321</v>
      </c>
      <c r="IO40">
        <v>0.00442796603476172</v>
      </c>
      <c r="IP40">
        <v>-1.66160884727162e-06</v>
      </c>
      <c r="IQ40">
        <v>3.32470810967871e-10</v>
      </c>
      <c r="IR40">
        <v>0.0482981980719239</v>
      </c>
      <c r="IS40">
        <v>0.00830027014242151</v>
      </c>
      <c r="IT40">
        <v>2.88519397997672e-05</v>
      </c>
      <c r="IU40">
        <v>9.02036601750474e-06</v>
      </c>
      <c r="IV40">
        <v>-1</v>
      </c>
      <c r="IW40">
        <v>2043</v>
      </c>
      <c r="IX40">
        <v>1</v>
      </c>
      <c r="IY40">
        <v>28</v>
      </c>
      <c r="IZ40">
        <v>188910.7</v>
      </c>
      <c r="JA40">
        <v>188910.6</v>
      </c>
      <c r="JB40">
        <v>0.942383</v>
      </c>
      <c r="JC40">
        <v>2.37549</v>
      </c>
      <c r="JD40">
        <v>1.4978</v>
      </c>
      <c r="JE40">
        <v>2.33398</v>
      </c>
      <c r="JF40">
        <v>1.54419</v>
      </c>
      <c r="JG40">
        <v>2.38037</v>
      </c>
      <c r="JH40">
        <v>35.3596</v>
      </c>
      <c r="JI40">
        <v>24.2801</v>
      </c>
      <c r="JJ40">
        <v>18</v>
      </c>
      <c r="JK40">
        <v>546.289</v>
      </c>
      <c r="JL40">
        <v>433.458</v>
      </c>
      <c r="JM40">
        <v>31.1359</v>
      </c>
      <c r="JN40">
        <v>28.9001</v>
      </c>
      <c r="JO40">
        <v>29.9997</v>
      </c>
      <c r="JP40">
        <v>28.7893</v>
      </c>
      <c r="JQ40">
        <v>28.8189</v>
      </c>
      <c r="JR40">
        <v>18.918</v>
      </c>
      <c r="JS40">
        <v>30.0822</v>
      </c>
      <c r="JT40">
        <v>100</v>
      </c>
      <c r="JU40">
        <v>31.1707</v>
      </c>
      <c r="JV40">
        <v>420</v>
      </c>
      <c r="JW40">
        <v>24.9379</v>
      </c>
      <c r="JX40">
        <v>93.0074</v>
      </c>
      <c r="JY40">
        <v>98.537</v>
      </c>
    </row>
    <row r="41" spans="1:285">
      <c r="A41">
        <v>25</v>
      </c>
      <c r="B41">
        <v>1758584352</v>
      </c>
      <c r="C41">
        <v>339</v>
      </c>
      <c r="D41" t="s">
        <v>477</v>
      </c>
      <c r="E41" t="s">
        <v>478</v>
      </c>
      <c r="F41">
        <v>5</v>
      </c>
      <c r="G41" t="s">
        <v>419</v>
      </c>
      <c r="H41" t="s">
        <v>420</v>
      </c>
      <c r="I41" t="s">
        <v>421</v>
      </c>
      <c r="J41">
        <v>1758584348.4</v>
      </c>
      <c r="K41">
        <f>(L41)/1000</f>
        <v>0</v>
      </c>
      <c r="L41">
        <f>1000*DL41*AJ41*(DH41-DI41)/(100*DA41*(1000-AJ41*DH41))</f>
        <v>0</v>
      </c>
      <c r="M41">
        <f>DL41*AJ41*(DG41-DF41*(1000-AJ41*DI41)/(1000-AJ41*DH41))/(100*DA41)</f>
        <v>0</v>
      </c>
      <c r="N41">
        <f>DF41 - IF(AJ41&gt;1, M41*DA41*100.0/(AL41), 0)</f>
        <v>0</v>
      </c>
      <c r="O41">
        <f>((U41-K41/2)*N41-M41)/(U41+K41/2)</f>
        <v>0</v>
      </c>
      <c r="P41">
        <f>O41*(DM41+DN41)/1000.0</f>
        <v>0</v>
      </c>
      <c r="Q41">
        <f>(DF41 - IF(AJ41&gt;1, M41*DA41*100.0/(AL41), 0))*(DM41+DN41)/1000.0</f>
        <v>0</v>
      </c>
      <c r="R41">
        <f>2.0/((1/T41-1/S41)+SIGN(T41)*SQRT((1/T41-1/S41)*(1/T41-1/S41) + 4*DB41/((DB41+1)*(DB41+1))*(2*1/T41*1/S41-1/S41*1/S41)))</f>
        <v>0</v>
      </c>
      <c r="S41">
        <f>IF(LEFT(DC41,1)&lt;&gt;"0",IF(LEFT(DC41,1)="1",3.0,DD41),$D$5+$E$5*(DT41*DM41/($K$5*1000))+$F$5*(DT41*DM41/($K$5*1000))*MAX(MIN(DA41,$J$5),$I$5)*MAX(MIN(DA41,$J$5),$I$5)+$G$5*MAX(MIN(DA41,$J$5),$I$5)*(DT41*DM41/($K$5*1000))+$H$5*(DT41*DM41/($K$5*1000))*(DT41*DM41/($K$5*1000)))</f>
        <v>0</v>
      </c>
      <c r="T41">
        <f>K41*(1000-(1000*0.61365*exp(17.502*X41/(240.97+X41))/(DM41+DN41)+DH41)/2)/(1000*0.61365*exp(17.502*X41/(240.97+X41))/(DM41+DN41)-DH41)</f>
        <v>0</v>
      </c>
      <c r="U41">
        <f>1/((DB41+1)/(R41/1.6)+1/(S41/1.37)) + DB41/((DB41+1)/(R41/1.6) + DB41/(S41/1.37))</f>
        <v>0</v>
      </c>
      <c r="V41">
        <f>(CW41*CZ41)</f>
        <v>0</v>
      </c>
      <c r="W41">
        <f>(DO41+(V41+2*0.95*5.67E-8*(((DO41+$B$7)+273)^4-(DO41+273)^4)-44100*K41)/(1.84*29.3*S41+8*0.95*5.67E-8*(DO41+273)^3))</f>
        <v>0</v>
      </c>
      <c r="X41">
        <f>($C$7*DP41+$D$7*DQ41+$E$7*W41)</f>
        <v>0</v>
      </c>
      <c r="Y41">
        <f>0.61365*exp(17.502*X41/(240.97+X41))</f>
        <v>0</v>
      </c>
      <c r="Z41">
        <f>(AA41/AB41*100)</f>
        <v>0</v>
      </c>
      <c r="AA41">
        <f>DH41*(DM41+DN41)/1000</f>
        <v>0</v>
      </c>
      <c r="AB41">
        <f>0.61365*exp(17.502*DO41/(240.97+DO41))</f>
        <v>0</v>
      </c>
      <c r="AC41">
        <f>(Y41-DH41*(DM41+DN41)/1000)</f>
        <v>0</v>
      </c>
      <c r="AD41">
        <f>(-K41*44100)</f>
        <v>0</v>
      </c>
      <c r="AE41">
        <f>2*29.3*S41*0.92*(DO41-X41)</f>
        <v>0</v>
      </c>
      <c r="AF41">
        <f>2*0.95*5.67E-8*(((DO41+$B$7)+273)^4-(X41+273)^4)</f>
        <v>0</v>
      </c>
      <c r="AG41">
        <f>V41+AF41+AD41+AE41</f>
        <v>0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MAX(0,($B$13+$C$13*DT41)/(1+$D$13*DT41)*DM41/(DO41+273)*$E$13)</f>
        <v>0</v>
      </c>
      <c r="AM41" t="s">
        <v>422</v>
      </c>
      <c r="AN41" t="s">
        <v>422</v>
      </c>
      <c r="AO41">
        <v>0</v>
      </c>
      <c r="AP41">
        <v>0</v>
      </c>
      <c r="AQ41">
        <f>1-AO41/AP41</f>
        <v>0</v>
      </c>
      <c r="AR41">
        <v>0</v>
      </c>
      <c r="AS41" t="s">
        <v>422</v>
      </c>
      <c r="AT41" t="s">
        <v>422</v>
      </c>
      <c r="AU41">
        <v>0</v>
      </c>
      <c r="AV41">
        <v>0</v>
      </c>
      <c r="AW41">
        <f>1-AU41/AV41</f>
        <v>0</v>
      </c>
      <c r="AX41">
        <v>0.5</v>
      </c>
      <c r="AY41">
        <f>CX41</f>
        <v>0</v>
      </c>
      <c r="AZ41">
        <f>M41</f>
        <v>0</v>
      </c>
      <c r="BA41">
        <f>AW41*AX41*AY41</f>
        <v>0</v>
      </c>
      <c r="BB41">
        <f>(AZ41-AR41)/AY41</f>
        <v>0</v>
      </c>
      <c r="BC41">
        <f>(AP41-AV41)/AV41</f>
        <v>0</v>
      </c>
      <c r="BD41">
        <f>AO41/(AQ41+AO41/AV41)</f>
        <v>0</v>
      </c>
      <c r="BE41" t="s">
        <v>422</v>
      </c>
      <c r="BF41">
        <v>0</v>
      </c>
      <c r="BG41">
        <f>IF(BF41&lt;&gt;0, BF41, BD41)</f>
        <v>0</v>
      </c>
      <c r="BH41">
        <f>1-BG41/AV41</f>
        <v>0</v>
      </c>
      <c r="BI41">
        <f>(AV41-AU41)/(AV41-BG41)</f>
        <v>0</v>
      </c>
      <c r="BJ41">
        <f>(AP41-AV41)/(AP41-BG41)</f>
        <v>0</v>
      </c>
      <c r="BK41">
        <f>(AV41-AU41)/(AV41-AO41)</f>
        <v>0</v>
      </c>
      <c r="BL41">
        <f>(AP41-AV41)/(AP41-AO41)</f>
        <v>0</v>
      </c>
      <c r="BM41">
        <f>(BI41*BG41/AU41)</f>
        <v>0</v>
      </c>
      <c r="BN41">
        <f>(1-BM41)</f>
        <v>0</v>
      </c>
      <c r="CW41">
        <f>$B$11*DU41+$C$11*DV41+$F$11*EG41*(1-EJ41)</f>
        <v>0</v>
      </c>
      <c r="CX41">
        <f>CW41*CY41</f>
        <v>0</v>
      </c>
      <c r="CY41">
        <f>($B$11*$D$9+$C$11*$D$9+$F$11*((ET41+EL41)/MAX(ET41+EL41+EU41, 0.1)*$I$9+EU41/MAX(ET41+EL41+EU41, 0.1)*$J$9))/($B$11+$C$11+$F$11)</f>
        <v>0</v>
      </c>
      <c r="CZ41">
        <f>($B$11*$K$9+$C$11*$K$9+$F$11*((ET41+EL41)/MAX(ET41+EL41+EU41, 0.1)*$P$9+EU41/MAX(ET41+EL41+EU41, 0.1)*$Q$9))/($B$11+$C$11+$F$11)</f>
        <v>0</v>
      </c>
      <c r="DA41">
        <v>4.8</v>
      </c>
      <c r="DB41">
        <v>0.5</v>
      </c>
      <c r="DC41" t="s">
        <v>423</v>
      </c>
      <c r="DD41">
        <v>2</v>
      </c>
      <c r="DE41">
        <v>1758584348.4</v>
      </c>
      <c r="DF41">
        <v>421.3482</v>
      </c>
      <c r="DG41">
        <v>420.17</v>
      </c>
      <c r="DH41">
        <v>25.13738</v>
      </c>
      <c r="DI41">
        <v>25.04356</v>
      </c>
      <c r="DJ41">
        <v>415.4516</v>
      </c>
      <c r="DK41">
        <v>24.72974</v>
      </c>
      <c r="DL41">
        <v>500.0118</v>
      </c>
      <c r="DM41">
        <v>89.6409</v>
      </c>
      <c r="DN41">
        <v>0.0334052</v>
      </c>
      <c r="DO41">
        <v>30.90456</v>
      </c>
      <c r="DP41">
        <v>29.95892</v>
      </c>
      <c r="DQ41">
        <v>999.9</v>
      </c>
      <c r="DR41">
        <v>0</v>
      </c>
      <c r="DS41">
        <v>0</v>
      </c>
      <c r="DT41">
        <v>10003.74</v>
      </c>
      <c r="DU41">
        <v>0</v>
      </c>
      <c r="DV41">
        <v>0.723344</v>
      </c>
      <c r="DW41">
        <v>1.178062</v>
      </c>
      <c r="DX41">
        <v>432.213</v>
      </c>
      <c r="DY41">
        <v>430.9628</v>
      </c>
      <c r="DZ41">
        <v>0.09381454</v>
      </c>
      <c r="EA41">
        <v>420.17</v>
      </c>
      <c r="EB41">
        <v>25.04356</v>
      </c>
      <c r="EC41">
        <v>2.253336</v>
      </c>
      <c r="ED41">
        <v>2.244928</v>
      </c>
      <c r="EE41">
        <v>19.34664</v>
      </c>
      <c r="EF41">
        <v>19.28656</v>
      </c>
      <c r="EG41">
        <v>0.00500016</v>
      </c>
      <c r="EH41">
        <v>0</v>
      </c>
      <c r="EI41">
        <v>0</v>
      </c>
      <c r="EJ41">
        <v>0</v>
      </c>
      <c r="EK41">
        <v>665.38</v>
      </c>
      <c r="EL41">
        <v>0.00500016</v>
      </c>
      <c r="EM41">
        <v>-11.08</v>
      </c>
      <c r="EN41">
        <v>-0.16</v>
      </c>
      <c r="EO41">
        <v>40.062</v>
      </c>
      <c r="EP41">
        <v>44.062</v>
      </c>
      <c r="EQ41">
        <v>42.25</v>
      </c>
      <c r="ER41">
        <v>44.062</v>
      </c>
      <c r="ES41">
        <v>43.25</v>
      </c>
      <c r="ET41">
        <v>0</v>
      </c>
      <c r="EU41">
        <v>0</v>
      </c>
      <c r="EV41">
        <v>0</v>
      </c>
      <c r="EW41">
        <v>1758584353.8</v>
      </c>
      <c r="EX41">
        <v>0</v>
      </c>
      <c r="EY41">
        <v>669.161538461538</v>
      </c>
      <c r="EZ41">
        <v>-3.93846137991493</v>
      </c>
      <c r="FA41">
        <v>8.80341897118908</v>
      </c>
      <c r="FB41">
        <v>-13.3269230769231</v>
      </c>
      <c r="FC41">
        <v>15</v>
      </c>
      <c r="FD41">
        <v>0</v>
      </c>
      <c r="FE41" t="s">
        <v>424</v>
      </c>
      <c r="FF41">
        <v>1747249705.1</v>
      </c>
      <c r="FG41">
        <v>1747249711.1</v>
      </c>
      <c r="FH41">
        <v>0</v>
      </c>
      <c r="FI41">
        <v>0.871</v>
      </c>
      <c r="FJ41">
        <v>0.066</v>
      </c>
      <c r="FK41">
        <v>5.486</v>
      </c>
      <c r="FL41">
        <v>0.145</v>
      </c>
      <c r="FM41">
        <v>420</v>
      </c>
      <c r="FN41">
        <v>16</v>
      </c>
      <c r="FO41">
        <v>0.27</v>
      </c>
      <c r="FP41">
        <v>0.16</v>
      </c>
      <c r="FQ41">
        <v>1.164364</v>
      </c>
      <c r="FR41">
        <v>-0.121260451127818</v>
      </c>
      <c r="FS41">
        <v>0.0825392971499031</v>
      </c>
      <c r="FT41">
        <v>1</v>
      </c>
      <c r="FU41">
        <v>669.529411764706</v>
      </c>
      <c r="FV41">
        <v>-2.38044307695532</v>
      </c>
      <c r="FW41">
        <v>5.4147146691305</v>
      </c>
      <c r="FX41">
        <v>-1</v>
      </c>
      <c r="FY41">
        <v>0.075925835</v>
      </c>
      <c r="FZ41">
        <v>0.0735999654135338</v>
      </c>
      <c r="GA41">
        <v>0.00748749036495374</v>
      </c>
      <c r="GB41">
        <v>1</v>
      </c>
      <c r="GC41">
        <v>2</v>
      </c>
      <c r="GD41">
        <v>2</v>
      </c>
      <c r="GE41" t="s">
        <v>476</v>
      </c>
      <c r="GF41">
        <v>3.12632</v>
      </c>
      <c r="GG41">
        <v>2.65943</v>
      </c>
      <c r="GH41">
        <v>0.0881972</v>
      </c>
      <c r="GI41">
        <v>0.0888849</v>
      </c>
      <c r="GJ41">
        <v>0.103778</v>
      </c>
      <c r="GK41">
        <v>0.104005</v>
      </c>
      <c r="GL41">
        <v>23464.5</v>
      </c>
      <c r="GM41">
        <v>22183.3</v>
      </c>
      <c r="GN41">
        <v>23016.5</v>
      </c>
      <c r="GO41">
        <v>23710.1</v>
      </c>
      <c r="GP41">
        <v>35158.3</v>
      </c>
      <c r="GQ41">
        <v>35161.1</v>
      </c>
      <c r="GR41">
        <v>41500</v>
      </c>
      <c r="GS41">
        <v>42279.4</v>
      </c>
      <c r="GT41">
        <v>1.8938</v>
      </c>
      <c r="GU41">
        <v>1.80812</v>
      </c>
      <c r="GV41">
        <v>0.108421</v>
      </c>
      <c r="GW41">
        <v>0</v>
      </c>
      <c r="GX41">
        <v>28.2056</v>
      </c>
      <c r="GY41">
        <v>999.9</v>
      </c>
      <c r="GZ41">
        <v>62.196</v>
      </c>
      <c r="HA41">
        <v>29.658</v>
      </c>
      <c r="HB41">
        <v>28.9851</v>
      </c>
      <c r="HC41">
        <v>53.9634</v>
      </c>
      <c r="HD41">
        <v>39.2468</v>
      </c>
      <c r="HE41">
        <v>1</v>
      </c>
      <c r="HF41">
        <v>0.0956504</v>
      </c>
      <c r="HG41">
        <v>-1.55705</v>
      </c>
      <c r="HH41">
        <v>20.2296</v>
      </c>
      <c r="HI41">
        <v>5.23451</v>
      </c>
      <c r="HJ41">
        <v>11.992</v>
      </c>
      <c r="HK41">
        <v>4.9558</v>
      </c>
      <c r="HL41">
        <v>3.304</v>
      </c>
      <c r="HM41">
        <v>9999</v>
      </c>
      <c r="HN41">
        <v>999.9</v>
      </c>
      <c r="HO41">
        <v>9999</v>
      </c>
      <c r="HP41">
        <v>9999</v>
      </c>
      <c r="HQ41">
        <v>1.86848</v>
      </c>
      <c r="HR41">
        <v>1.8642</v>
      </c>
      <c r="HS41">
        <v>1.87181</v>
      </c>
      <c r="HT41">
        <v>1.86268</v>
      </c>
      <c r="HU41">
        <v>1.86208</v>
      </c>
      <c r="HV41">
        <v>1.86859</v>
      </c>
      <c r="HW41">
        <v>1.85867</v>
      </c>
      <c r="HX41">
        <v>1.86509</v>
      </c>
      <c r="HY41">
        <v>5</v>
      </c>
      <c r="HZ41">
        <v>0</v>
      </c>
      <c r="IA41">
        <v>0</v>
      </c>
      <c r="IB41">
        <v>0</v>
      </c>
      <c r="IC41" t="s">
        <v>426</v>
      </c>
      <c r="ID41" t="s">
        <v>427</v>
      </c>
      <c r="IE41" t="s">
        <v>428</v>
      </c>
      <c r="IF41" t="s">
        <v>428</v>
      </c>
      <c r="IG41" t="s">
        <v>428</v>
      </c>
      <c r="IH41" t="s">
        <v>428</v>
      </c>
      <c r="II41">
        <v>0</v>
      </c>
      <c r="IJ41">
        <v>100</v>
      </c>
      <c r="IK41">
        <v>100</v>
      </c>
      <c r="IL41">
        <v>5.896</v>
      </c>
      <c r="IM41">
        <v>0.4074</v>
      </c>
      <c r="IN41">
        <v>4.31971622866321</v>
      </c>
      <c r="IO41">
        <v>0.00442796603476172</v>
      </c>
      <c r="IP41">
        <v>-1.66160884727162e-06</v>
      </c>
      <c r="IQ41">
        <v>3.32470810967871e-10</v>
      </c>
      <c r="IR41">
        <v>0.0482981980719239</v>
      </c>
      <c r="IS41">
        <v>0.00830027014242151</v>
      </c>
      <c r="IT41">
        <v>2.88519397997672e-05</v>
      </c>
      <c r="IU41">
        <v>9.02036601750474e-06</v>
      </c>
      <c r="IV41">
        <v>-1</v>
      </c>
      <c r="IW41">
        <v>2043</v>
      </c>
      <c r="IX41">
        <v>1</v>
      </c>
      <c r="IY41">
        <v>28</v>
      </c>
      <c r="IZ41">
        <v>188910.8</v>
      </c>
      <c r="JA41">
        <v>188910.7</v>
      </c>
      <c r="JB41">
        <v>0.942383</v>
      </c>
      <c r="JC41">
        <v>2.37061</v>
      </c>
      <c r="JD41">
        <v>1.4978</v>
      </c>
      <c r="JE41">
        <v>2.33276</v>
      </c>
      <c r="JF41">
        <v>1.54419</v>
      </c>
      <c r="JG41">
        <v>2.36572</v>
      </c>
      <c r="JH41">
        <v>35.3365</v>
      </c>
      <c r="JI41">
        <v>24.2801</v>
      </c>
      <c r="JJ41">
        <v>18</v>
      </c>
      <c r="JK41">
        <v>546.024</v>
      </c>
      <c r="JL41">
        <v>433.723</v>
      </c>
      <c r="JM41">
        <v>31.1526</v>
      </c>
      <c r="JN41">
        <v>28.897</v>
      </c>
      <c r="JO41">
        <v>29.9998</v>
      </c>
      <c r="JP41">
        <v>28.7868</v>
      </c>
      <c r="JQ41">
        <v>28.8165</v>
      </c>
      <c r="JR41">
        <v>18.9186</v>
      </c>
      <c r="JS41">
        <v>30.0822</v>
      </c>
      <c r="JT41">
        <v>100</v>
      </c>
      <c r="JU41">
        <v>31.1707</v>
      </c>
      <c r="JV41">
        <v>420</v>
      </c>
      <c r="JW41">
        <v>24.9375</v>
      </c>
      <c r="JX41">
        <v>93.0083</v>
      </c>
      <c r="JY41">
        <v>98.537</v>
      </c>
    </row>
    <row r="42" spans="1:285">
      <c r="A42">
        <v>26</v>
      </c>
      <c r="B42">
        <v>1758584354</v>
      </c>
      <c r="C42">
        <v>341</v>
      </c>
      <c r="D42" t="s">
        <v>479</v>
      </c>
      <c r="E42" t="s">
        <v>480</v>
      </c>
      <c r="F42">
        <v>5</v>
      </c>
      <c r="G42" t="s">
        <v>419</v>
      </c>
      <c r="H42" t="s">
        <v>420</v>
      </c>
      <c r="I42" t="s">
        <v>421</v>
      </c>
      <c r="J42">
        <v>1758584351.33333</v>
      </c>
      <c r="K42">
        <f>(L42)/1000</f>
        <v>0</v>
      </c>
      <c r="L42">
        <f>1000*DL42*AJ42*(DH42-DI42)/(100*DA42*(1000-AJ42*DH42))</f>
        <v>0</v>
      </c>
      <c r="M42">
        <f>DL42*AJ42*(DG42-DF42*(1000-AJ42*DI42)/(1000-AJ42*DH42))/(100*DA42)</f>
        <v>0</v>
      </c>
      <c r="N42">
        <f>DF42 - IF(AJ42&gt;1, M42*DA42*100.0/(AL42), 0)</f>
        <v>0</v>
      </c>
      <c r="O42">
        <f>((U42-K42/2)*N42-M42)/(U42+K42/2)</f>
        <v>0</v>
      </c>
      <c r="P42">
        <f>O42*(DM42+DN42)/1000.0</f>
        <v>0</v>
      </c>
      <c r="Q42">
        <f>(DF42 - IF(AJ42&gt;1, M42*DA42*100.0/(AL42), 0))*(DM42+DN42)/1000.0</f>
        <v>0</v>
      </c>
      <c r="R42">
        <f>2.0/((1/T42-1/S42)+SIGN(T42)*SQRT((1/T42-1/S42)*(1/T42-1/S42) + 4*DB42/((DB42+1)*(DB42+1))*(2*1/T42*1/S42-1/S42*1/S42)))</f>
        <v>0</v>
      </c>
      <c r="S42">
        <f>IF(LEFT(DC42,1)&lt;&gt;"0",IF(LEFT(DC42,1)="1",3.0,DD42),$D$5+$E$5*(DT42*DM42/($K$5*1000))+$F$5*(DT42*DM42/($K$5*1000))*MAX(MIN(DA42,$J$5),$I$5)*MAX(MIN(DA42,$J$5),$I$5)+$G$5*MAX(MIN(DA42,$J$5),$I$5)*(DT42*DM42/($K$5*1000))+$H$5*(DT42*DM42/($K$5*1000))*(DT42*DM42/($K$5*1000)))</f>
        <v>0</v>
      </c>
      <c r="T42">
        <f>K42*(1000-(1000*0.61365*exp(17.502*X42/(240.97+X42))/(DM42+DN42)+DH42)/2)/(1000*0.61365*exp(17.502*X42/(240.97+X42))/(DM42+DN42)-DH42)</f>
        <v>0</v>
      </c>
      <c r="U42">
        <f>1/((DB42+1)/(R42/1.6)+1/(S42/1.37)) + DB42/((DB42+1)/(R42/1.6) + DB42/(S42/1.37))</f>
        <v>0</v>
      </c>
      <c r="V42">
        <f>(CW42*CZ42)</f>
        <v>0</v>
      </c>
      <c r="W42">
        <f>(DO42+(V42+2*0.95*5.67E-8*(((DO42+$B$7)+273)^4-(DO42+273)^4)-44100*K42)/(1.84*29.3*S42+8*0.95*5.67E-8*(DO42+273)^3))</f>
        <v>0</v>
      </c>
      <c r="X42">
        <f>($C$7*DP42+$D$7*DQ42+$E$7*W42)</f>
        <v>0</v>
      </c>
      <c r="Y42">
        <f>0.61365*exp(17.502*X42/(240.97+X42))</f>
        <v>0</v>
      </c>
      <c r="Z42">
        <f>(AA42/AB42*100)</f>
        <v>0</v>
      </c>
      <c r="AA42">
        <f>DH42*(DM42+DN42)/1000</f>
        <v>0</v>
      </c>
      <c r="AB42">
        <f>0.61365*exp(17.502*DO42/(240.97+DO42))</f>
        <v>0</v>
      </c>
      <c r="AC42">
        <f>(Y42-DH42*(DM42+DN42)/1000)</f>
        <v>0</v>
      </c>
      <c r="AD42">
        <f>(-K42*44100)</f>
        <v>0</v>
      </c>
      <c r="AE42">
        <f>2*29.3*S42*0.92*(DO42-X42)</f>
        <v>0</v>
      </c>
      <c r="AF42">
        <f>2*0.95*5.67E-8*(((DO42+$B$7)+273)^4-(X42+273)^4)</f>
        <v>0</v>
      </c>
      <c r="AG42">
        <f>V42+AF42+AD42+AE42</f>
        <v>0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MAX(0,($B$13+$C$13*DT42)/(1+$D$13*DT42)*DM42/(DO42+273)*$E$13)</f>
        <v>0</v>
      </c>
      <c r="AM42" t="s">
        <v>422</v>
      </c>
      <c r="AN42" t="s">
        <v>422</v>
      </c>
      <c r="AO42">
        <v>0</v>
      </c>
      <c r="AP42">
        <v>0</v>
      </c>
      <c r="AQ42">
        <f>1-AO42/AP42</f>
        <v>0</v>
      </c>
      <c r="AR42">
        <v>0</v>
      </c>
      <c r="AS42" t="s">
        <v>422</v>
      </c>
      <c r="AT42" t="s">
        <v>422</v>
      </c>
      <c r="AU42">
        <v>0</v>
      </c>
      <c r="AV42">
        <v>0</v>
      </c>
      <c r="AW42">
        <f>1-AU42/AV42</f>
        <v>0</v>
      </c>
      <c r="AX42">
        <v>0.5</v>
      </c>
      <c r="AY42">
        <f>CX42</f>
        <v>0</v>
      </c>
      <c r="AZ42">
        <f>M42</f>
        <v>0</v>
      </c>
      <c r="BA42">
        <f>AW42*AX42*AY42</f>
        <v>0</v>
      </c>
      <c r="BB42">
        <f>(AZ42-AR42)/AY42</f>
        <v>0</v>
      </c>
      <c r="BC42">
        <f>(AP42-AV42)/AV42</f>
        <v>0</v>
      </c>
      <c r="BD42">
        <f>AO42/(AQ42+AO42/AV42)</f>
        <v>0</v>
      </c>
      <c r="BE42" t="s">
        <v>422</v>
      </c>
      <c r="BF42">
        <v>0</v>
      </c>
      <c r="BG42">
        <f>IF(BF42&lt;&gt;0, BF42, BD42)</f>
        <v>0</v>
      </c>
      <c r="BH42">
        <f>1-BG42/AV42</f>
        <v>0</v>
      </c>
      <c r="BI42">
        <f>(AV42-AU42)/(AV42-BG42)</f>
        <v>0</v>
      </c>
      <c r="BJ42">
        <f>(AP42-AV42)/(AP42-BG42)</f>
        <v>0</v>
      </c>
      <c r="BK42">
        <f>(AV42-AU42)/(AV42-AO42)</f>
        <v>0</v>
      </c>
      <c r="BL42">
        <f>(AP42-AV42)/(AP42-AO42)</f>
        <v>0</v>
      </c>
      <c r="BM42">
        <f>(BI42*BG42/AU42)</f>
        <v>0</v>
      </c>
      <c r="BN42">
        <f>(1-BM42)</f>
        <v>0</v>
      </c>
      <c r="CW42">
        <f>$B$11*DU42+$C$11*DV42+$F$11*EG42*(1-EJ42)</f>
        <v>0</v>
      </c>
      <c r="CX42">
        <f>CW42*CY42</f>
        <v>0</v>
      </c>
      <c r="CY42">
        <f>($B$11*$D$9+$C$11*$D$9+$F$11*((ET42+EL42)/MAX(ET42+EL42+EU42, 0.1)*$I$9+EU42/MAX(ET42+EL42+EU42, 0.1)*$J$9))/($B$11+$C$11+$F$11)</f>
        <v>0</v>
      </c>
      <c r="CZ42">
        <f>($B$11*$K$9+$C$11*$K$9+$F$11*((ET42+EL42)/MAX(ET42+EL42+EU42, 0.1)*$P$9+EU42/MAX(ET42+EL42+EU42, 0.1)*$Q$9))/($B$11+$C$11+$F$11)</f>
        <v>0</v>
      </c>
      <c r="DA42">
        <v>4.8</v>
      </c>
      <c r="DB42">
        <v>0.5</v>
      </c>
      <c r="DC42" t="s">
        <v>423</v>
      </c>
      <c r="DD42">
        <v>2</v>
      </c>
      <c r="DE42">
        <v>1758584351.33333</v>
      </c>
      <c r="DF42">
        <v>421.325333333333</v>
      </c>
      <c r="DG42">
        <v>420.047</v>
      </c>
      <c r="DH42">
        <v>25.1312333333333</v>
      </c>
      <c r="DI42">
        <v>25.0215666666667</v>
      </c>
      <c r="DJ42">
        <v>415.428666666667</v>
      </c>
      <c r="DK42">
        <v>24.7237666666667</v>
      </c>
      <c r="DL42">
        <v>499.958333333333</v>
      </c>
      <c r="DM42">
        <v>89.6410666666666</v>
      </c>
      <c r="DN42">
        <v>0.0336522666666667</v>
      </c>
      <c r="DO42">
        <v>30.9067</v>
      </c>
      <c r="DP42">
        <v>29.9697333333333</v>
      </c>
      <c r="DQ42">
        <v>999.9</v>
      </c>
      <c r="DR42">
        <v>0</v>
      </c>
      <c r="DS42">
        <v>0</v>
      </c>
      <c r="DT42">
        <v>10000.4</v>
      </c>
      <c r="DU42">
        <v>0</v>
      </c>
      <c r="DV42">
        <v>0.723344</v>
      </c>
      <c r="DW42">
        <v>1.27801333333333</v>
      </c>
      <c r="DX42">
        <v>432.186666666667</v>
      </c>
      <c r="DY42">
        <v>430.827</v>
      </c>
      <c r="DZ42">
        <v>0.109688</v>
      </c>
      <c r="EA42">
        <v>420.047</v>
      </c>
      <c r="EB42">
        <v>25.0215666666667</v>
      </c>
      <c r="EC42">
        <v>2.25279</v>
      </c>
      <c r="ED42">
        <v>2.24295666666667</v>
      </c>
      <c r="EE42">
        <v>19.3427333333333</v>
      </c>
      <c r="EF42">
        <v>19.2724666666667</v>
      </c>
      <c r="EG42">
        <v>0.00500016</v>
      </c>
      <c r="EH42">
        <v>0</v>
      </c>
      <c r="EI42">
        <v>0</v>
      </c>
      <c r="EJ42">
        <v>0</v>
      </c>
      <c r="EK42">
        <v>663.766666666667</v>
      </c>
      <c r="EL42">
        <v>0.00500016</v>
      </c>
      <c r="EM42">
        <v>-9.1</v>
      </c>
      <c r="EN42">
        <v>-0.333333333333333</v>
      </c>
      <c r="EO42">
        <v>40.0413333333333</v>
      </c>
      <c r="EP42">
        <v>44.062</v>
      </c>
      <c r="EQ42">
        <v>42.25</v>
      </c>
      <c r="ER42">
        <v>44.062</v>
      </c>
      <c r="ES42">
        <v>43.25</v>
      </c>
      <c r="ET42">
        <v>0</v>
      </c>
      <c r="EU42">
        <v>0</v>
      </c>
      <c r="EV42">
        <v>0</v>
      </c>
      <c r="EW42">
        <v>1758584355.6</v>
      </c>
      <c r="EX42">
        <v>0</v>
      </c>
      <c r="EY42">
        <v>669.652</v>
      </c>
      <c r="EZ42">
        <v>-11.0769231407367</v>
      </c>
      <c r="FA42">
        <v>4.40000006480092</v>
      </c>
      <c r="FB42">
        <v>-13.864</v>
      </c>
      <c r="FC42">
        <v>15</v>
      </c>
      <c r="FD42">
        <v>0</v>
      </c>
      <c r="FE42" t="s">
        <v>424</v>
      </c>
      <c r="FF42">
        <v>1747249705.1</v>
      </c>
      <c r="FG42">
        <v>1747249711.1</v>
      </c>
      <c r="FH42">
        <v>0</v>
      </c>
      <c r="FI42">
        <v>0.871</v>
      </c>
      <c r="FJ42">
        <v>0.066</v>
      </c>
      <c r="FK42">
        <v>5.486</v>
      </c>
      <c r="FL42">
        <v>0.145</v>
      </c>
      <c r="FM42">
        <v>420</v>
      </c>
      <c r="FN42">
        <v>16</v>
      </c>
      <c r="FO42">
        <v>0.27</v>
      </c>
      <c r="FP42">
        <v>0.16</v>
      </c>
      <c r="FQ42">
        <v>1.19479714285714</v>
      </c>
      <c r="FR42">
        <v>-0.0535223376623386</v>
      </c>
      <c r="FS42">
        <v>0.0821113648037345</v>
      </c>
      <c r="FT42">
        <v>1</v>
      </c>
      <c r="FU42">
        <v>668.758823529412</v>
      </c>
      <c r="FV42">
        <v>3.89610397774529</v>
      </c>
      <c r="FW42">
        <v>5.31375117568498</v>
      </c>
      <c r="FX42">
        <v>-1</v>
      </c>
      <c r="FY42">
        <v>0.0818451714285714</v>
      </c>
      <c r="FZ42">
        <v>0.115877984415584</v>
      </c>
      <c r="GA42">
        <v>0.0131775961161772</v>
      </c>
      <c r="GB42">
        <v>0</v>
      </c>
      <c r="GC42">
        <v>1</v>
      </c>
      <c r="GD42">
        <v>2</v>
      </c>
      <c r="GE42" t="s">
        <v>433</v>
      </c>
      <c r="GF42">
        <v>3.1263</v>
      </c>
      <c r="GG42">
        <v>2.65952</v>
      </c>
      <c r="GH42">
        <v>0.0881846</v>
      </c>
      <c r="GI42">
        <v>0.0888853</v>
      </c>
      <c r="GJ42">
        <v>0.10375</v>
      </c>
      <c r="GK42">
        <v>0.103993</v>
      </c>
      <c r="GL42">
        <v>23465.1</v>
      </c>
      <c r="GM42">
        <v>22183.3</v>
      </c>
      <c r="GN42">
        <v>23016.8</v>
      </c>
      <c r="GO42">
        <v>23710.1</v>
      </c>
      <c r="GP42">
        <v>35159.5</v>
      </c>
      <c r="GQ42">
        <v>35161.8</v>
      </c>
      <c r="GR42">
        <v>41500.1</v>
      </c>
      <c r="GS42">
        <v>42279.5</v>
      </c>
      <c r="GT42">
        <v>1.89382</v>
      </c>
      <c r="GU42">
        <v>1.80792</v>
      </c>
      <c r="GV42">
        <v>0.108756</v>
      </c>
      <c r="GW42">
        <v>0</v>
      </c>
      <c r="GX42">
        <v>28.2038</v>
      </c>
      <c r="GY42">
        <v>999.9</v>
      </c>
      <c r="GZ42">
        <v>62.172</v>
      </c>
      <c r="HA42">
        <v>29.638</v>
      </c>
      <c r="HB42">
        <v>28.9401</v>
      </c>
      <c r="HC42">
        <v>53.9734</v>
      </c>
      <c r="HD42">
        <v>39.2468</v>
      </c>
      <c r="HE42">
        <v>1</v>
      </c>
      <c r="HF42">
        <v>0.0956326</v>
      </c>
      <c r="HG42">
        <v>-1.54417</v>
      </c>
      <c r="HH42">
        <v>20.2297</v>
      </c>
      <c r="HI42">
        <v>5.23436</v>
      </c>
      <c r="HJ42">
        <v>11.992</v>
      </c>
      <c r="HK42">
        <v>4.95585</v>
      </c>
      <c r="HL42">
        <v>3.304</v>
      </c>
      <c r="HM42">
        <v>9999</v>
      </c>
      <c r="HN42">
        <v>999.9</v>
      </c>
      <c r="HO42">
        <v>9999</v>
      </c>
      <c r="HP42">
        <v>9999</v>
      </c>
      <c r="HQ42">
        <v>1.8685</v>
      </c>
      <c r="HR42">
        <v>1.86418</v>
      </c>
      <c r="HS42">
        <v>1.8718</v>
      </c>
      <c r="HT42">
        <v>1.86266</v>
      </c>
      <c r="HU42">
        <v>1.86208</v>
      </c>
      <c r="HV42">
        <v>1.86858</v>
      </c>
      <c r="HW42">
        <v>1.85867</v>
      </c>
      <c r="HX42">
        <v>1.86508</v>
      </c>
      <c r="HY42">
        <v>5</v>
      </c>
      <c r="HZ42">
        <v>0</v>
      </c>
      <c r="IA42">
        <v>0</v>
      </c>
      <c r="IB42">
        <v>0</v>
      </c>
      <c r="IC42" t="s">
        <v>426</v>
      </c>
      <c r="ID42" t="s">
        <v>427</v>
      </c>
      <c r="IE42" t="s">
        <v>428</v>
      </c>
      <c r="IF42" t="s">
        <v>428</v>
      </c>
      <c r="IG42" t="s">
        <v>428</v>
      </c>
      <c r="IH42" t="s">
        <v>428</v>
      </c>
      <c r="II42">
        <v>0</v>
      </c>
      <c r="IJ42">
        <v>100</v>
      </c>
      <c r="IK42">
        <v>100</v>
      </c>
      <c r="IL42">
        <v>5.896</v>
      </c>
      <c r="IM42">
        <v>0.4071</v>
      </c>
      <c r="IN42">
        <v>4.31971622866321</v>
      </c>
      <c r="IO42">
        <v>0.00442796603476172</v>
      </c>
      <c r="IP42">
        <v>-1.66160884727162e-06</v>
      </c>
      <c r="IQ42">
        <v>3.32470810967871e-10</v>
      </c>
      <c r="IR42">
        <v>0.0482981980719239</v>
      </c>
      <c r="IS42">
        <v>0.00830027014242151</v>
      </c>
      <c r="IT42">
        <v>2.88519397997672e-05</v>
      </c>
      <c r="IU42">
        <v>9.02036601750474e-06</v>
      </c>
      <c r="IV42">
        <v>-1</v>
      </c>
      <c r="IW42">
        <v>2043</v>
      </c>
      <c r="IX42">
        <v>1</v>
      </c>
      <c r="IY42">
        <v>28</v>
      </c>
      <c r="IZ42">
        <v>188910.8</v>
      </c>
      <c r="JA42">
        <v>188910.7</v>
      </c>
      <c r="JB42">
        <v>0.942383</v>
      </c>
      <c r="JC42">
        <v>2.37427</v>
      </c>
      <c r="JD42">
        <v>1.4978</v>
      </c>
      <c r="JE42">
        <v>2.33398</v>
      </c>
      <c r="JF42">
        <v>1.54419</v>
      </c>
      <c r="JG42">
        <v>2.34863</v>
      </c>
      <c r="JH42">
        <v>35.3596</v>
      </c>
      <c r="JI42">
        <v>24.2801</v>
      </c>
      <c r="JJ42">
        <v>18</v>
      </c>
      <c r="JK42">
        <v>546.028</v>
      </c>
      <c r="JL42">
        <v>433.59</v>
      </c>
      <c r="JM42">
        <v>31.1672</v>
      </c>
      <c r="JN42">
        <v>28.8956</v>
      </c>
      <c r="JO42">
        <v>29.9998</v>
      </c>
      <c r="JP42">
        <v>28.7854</v>
      </c>
      <c r="JQ42">
        <v>28.8146</v>
      </c>
      <c r="JR42">
        <v>18.9175</v>
      </c>
      <c r="JS42">
        <v>30.0822</v>
      </c>
      <c r="JT42">
        <v>100</v>
      </c>
      <c r="JU42">
        <v>31.1905</v>
      </c>
      <c r="JV42">
        <v>420</v>
      </c>
      <c r="JW42">
        <v>24.9388</v>
      </c>
      <c r="JX42">
        <v>93.0089</v>
      </c>
      <c r="JY42">
        <v>98.5373</v>
      </c>
    </row>
    <row r="43" spans="1:285">
      <c r="A43">
        <v>27</v>
      </c>
      <c r="B43">
        <v>1758584357</v>
      </c>
      <c r="C43">
        <v>344</v>
      </c>
      <c r="D43" t="s">
        <v>481</v>
      </c>
      <c r="E43" t="s">
        <v>482</v>
      </c>
      <c r="F43">
        <v>5</v>
      </c>
      <c r="G43" t="s">
        <v>419</v>
      </c>
      <c r="H43" t="s">
        <v>420</v>
      </c>
      <c r="I43" t="s">
        <v>421</v>
      </c>
      <c r="J43">
        <v>1758584354.66667</v>
      </c>
      <c r="K43">
        <f>(L43)/1000</f>
        <v>0</v>
      </c>
      <c r="L43">
        <f>1000*DL43*AJ43*(DH43-DI43)/(100*DA43*(1000-AJ43*DH43))</f>
        <v>0</v>
      </c>
      <c r="M43">
        <f>DL43*AJ43*(DG43-DF43*(1000-AJ43*DI43)/(1000-AJ43*DH43))/(100*DA43)</f>
        <v>0</v>
      </c>
      <c r="N43">
        <f>DF43 - IF(AJ43&gt;1, M43*DA43*100.0/(AL43), 0)</f>
        <v>0</v>
      </c>
      <c r="O43">
        <f>((U43-K43/2)*N43-M43)/(U43+K43/2)</f>
        <v>0</v>
      </c>
      <c r="P43">
        <f>O43*(DM43+DN43)/1000.0</f>
        <v>0</v>
      </c>
      <c r="Q43">
        <f>(DF43 - IF(AJ43&gt;1, M43*DA43*100.0/(AL43), 0))*(DM43+DN43)/1000.0</f>
        <v>0</v>
      </c>
      <c r="R43">
        <f>2.0/((1/T43-1/S43)+SIGN(T43)*SQRT((1/T43-1/S43)*(1/T43-1/S43) + 4*DB43/((DB43+1)*(DB43+1))*(2*1/T43*1/S43-1/S43*1/S43)))</f>
        <v>0</v>
      </c>
      <c r="S43">
        <f>IF(LEFT(DC43,1)&lt;&gt;"0",IF(LEFT(DC43,1)="1",3.0,DD43),$D$5+$E$5*(DT43*DM43/($K$5*1000))+$F$5*(DT43*DM43/($K$5*1000))*MAX(MIN(DA43,$J$5),$I$5)*MAX(MIN(DA43,$J$5),$I$5)+$G$5*MAX(MIN(DA43,$J$5),$I$5)*(DT43*DM43/($K$5*1000))+$H$5*(DT43*DM43/($K$5*1000))*(DT43*DM43/($K$5*1000)))</f>
        <v>0</v>
      </c>
      <c r="T43">
        <f>K43*(1000-(1000*0.61365*exp(17.502*X43/(240.97+X43))/(DM43+DN43)+DH43)/2)/(1000*0.61365*exp(17.502*X43/(240.97+X43))/(DM43+DN43)-DH43)</f>
        <v>0</v>
      </c>
      <c r="U43">
        <f>1/((DB43+1)/(R43/1.6)+1/(S43/1.37)) + DB43/((DB43+1)/(R43/1.6) + DB43/(S43/1.37))</f>
        <v>0</v>
      </c>
      <c r="V43">
        <f>(CW43*CZ43)</f>
        <v>0</v>
      </c>
      <c r="W43">
        <f>(DO43+(V43+2*0.95*5.67E-8*(((DO43+$B$7)+273)^4-(DO43+273)^4)-44100*K43)/(1.84*29.3*S43+8*0.95*5.67E-8*(DO43+273)^3))</f>
        <v>0</v>
      </c>
      <c r="X43">
        <f>($C$7*DP43+$D$7*DQ43+$E$7*W43)</f>
        <v>0</v>
      </c>
      <c r="Y43">
        <f>0.61365*exp(17.502*X43/(240.97+X43))</f>
        <v>0</v>
      </c>
      <c r="Z43">
        <f>(AA43/AB43*100)</f>
        <v>0</v>
      </c>
      <c r="AA43">
        <f>DH43*(DM43+DN43)/1000</f>
        <v>0</v>
      </c>
      <c r="AB43">
        <f>0.61365*exp(17.502*DO43/(240.97+DO43))</f>
        <v>0</v>
      </c>
      <c r="AC43">
        <f>(Y43-DH43*(DM43+DN43)/1000)</f>
        <v>0</v>
      </c>
      <c r="AD43">
        <f>(-K43*44100)</f>
        <v>0</v>
      </c>
      <c r="AE43">
        <f>2*29.3*S43*0.92*(DO43-X43)</f>
        <v>0</v>
      </c>
      <c r="AF43">
        <f>2*0.95*5.67E-8*(((DO43+$B$7)+273)^4-(X43+273)^4)</f>
        <v>0</v>
      </c>
      <c r="AG43">
        <f>V43+AF43+AD43+AE43</f>
        <v>0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MAX(0,($B$13+$C$13*DT43)/(1+$D$13*DT43)*DM43/(DO43+273)*$E$13)</f>
        <v>0</v>
      </c>
      <c r="AM43" t="s">
        <v>422</v>
      </c>
      <c r="AN43" t="s">
        <v>422</v>
      </c>
      <c r="AO43">
        <v>0</v>
      </c>
      <c r="AP43">
        <v>0</v>
      </c>
      <c r="AQ43">
        <f>1-AO43/AP43</f>
        <v>0</v>
      </c>
      <c r="AR43">
        <v>0</v>
      </c>
      <c r="AS43" t="s">
        <v>422</v>
      </c>
      <c r="AT43" t="s">
        <v>422</v>
      </c>
      <c r="AU43">
        <v>0</v>
      </c>
      <c r="AV43">
        <v>0</v>
      </c>
      <c r="AW43">
        <f>1-AU43/AV43</f>
        <v>0</v>
      </c>
      <c r="AX43">
        <v>0.5</v>
      </c>
      <c r="AY43">
        <f>CX43</f>
        <v>0</v>
      </c>
      <c r="AZ43">
        <f>M43</f>
        <v>0</v>
      </c>
      <c r="BA43">
        <f>AW43*AX43*AY43</f>
        <v>0</v>
      </c>
      <c r="BB43">
        <f>(AZ43-AR43)/AY43</f>
        <v>0</v>
      </c>
      <c r="BC43">
        <f>(AP43-AV43)/AV43</f>
        <v>0</v>
      </c>
      <c r="BD43">
        <f>AO43/(AQ43+AO43/AV43)</f>
        <v>0</v>
      </c>
      <c r="BE43" t="s">
        <v>422</v>
      </c>
      <c r="BF43">
        <v>0</v>
      </c>
      <c r="BG43">
        <f>IF(BF43&lt;&gt;0, BF43, BD43)</f>
        <v>0</v>
      </c>
      <c r="BH43">
        <f>1-BG43/AV43</f>
        <v>0</v>
      </c>
      <c r="BI43">
        <f>(AV43-AU43)/(AV43-BG43)</f>
        <v>0</v>
      </c>
      <c r="BJ43">
        <f>(AP43-AV43)/(AP43-BG43)</f>
        <v>0</v>
      </c>
      <c r="BK43">
        <f>(AV43-AU43)/(AV43-AO43)</f>
        <v>0</v>
      </c>
      <c r="BL43">
        <f>(AP43-AV43)/(AP43-AO43)</f>
        <v>0</v>
      </c>
      <c r="BM43">
        <f>(BI43*BG43/AU43)</f>
        <v>0</v>
      </c>
      <c r="BN43">
        <f>(1-BM43)</f>
        <v>0</v>
      </c>
      <c r="CW43">
        <f>$B$11*DU43+$C$11*DV43+$F$11*EG43*(1-EJ43)</f>
        <v>0</v>
      </c>
      <c r="CX43">
        <f>CW43*CY43</f>
        <v>0</v>
      </c>
      <c r="CY43">
        <f>($B$11*$D$9+$C$11*$D$9+$F$11*((ET43+EL43)/MAX(ET43+EL43+EU43, 0.1)*$I$9+EU43/MAX(ET43+EL43+EU43, 0.1)*$J$9))/($B$11+$C$11+$F$11)</f>
        <v>0</v>
      </c>
      <c r="CZ43">
        <f>($B$11*$K$9+$C$11*$K$9+$F$11*((ET43+EL43)/MAX(ET43+EL43+EU43, 0.1)*$P$9+EU43/MAX(ET43+EL43+EU43, 0.1)*$Q$9))/($B$11+$C$11+$F$11)</f>
        <v>0</v>
      </c>
      <c r="DA43">
        <v>4.8</v>
      </c>
      <c r="DB43">
        <v>0.5</v>
      </c>
      <c r="DC43" t="s">
        <v>423</v>
      </c>
      <c r="DD43">
        <v>2</v>
      </c>
      <c r="DE43">
        <v>1758584354.66667</v>
      </c>
      <c r="DF43">
        <v>421.264</v>
      </c>
      <c r="DG43">
        <v>420.048</v>
      </c>
      <c r="DH43">
        <v>25.1171666666667</v>
      </c>
      <c r="DI43">
        <v>25.0103666666667</v>
      </c>
      <c r="DJ43">
        <v>415.368</v>
      </c>
      <c r="DK43">
        <v>24.7100666666667</v>
      </c>
      <c r="DL43">
        <v>499.891</v>
      </c>
      <c r="DM43">
        <v>89.6424666666667</v>
      </c>
      <c r="DN43">
        <v>0.0338801666666667</v>
      </c>
      <c r="DO43">
        <v>30.9059</v>
      </c>
      <c r="DP43">
        <v>29.9699666666667</v>
      </c>
      <c r="DQ43">
        <v>999.9</v>
      </c>
      <c r="DR43">
        <v>0</v>
      </c>
      <c r="DS43">
        <v>0</v>
      </c>
      <c r="DT43">
        <v>10010.8333333333</v>
      </c>
      <c r="DU43">
        <v>0</v>
      </c>
      <c r="DV43">
        <v>0.723344</v>
      </c>
      <c r="DW43">
        <v>1.21629</v>
      </c>
      <c r="DX43">
        <v>432.117666666667</v>
      </c>
      <c r="DY43">
        <v>430.823</v>
      </c>
      <c r="DZ43">
        <v>0.106828333333333</v>
      </c>
      <c r="EA43">
        <v>420.048</v>
      </c>
      <c r="EB43">
        <v>25.0103666666667</v>
      </c>
      <c r="EC43">
        <v>2.25156666666667</v>
      </c>
      <c r="ED43">
        <v>2.24199</v>
      </c>
      <c r="EE43">
        <v>19.334</v>
      </c>
      <c r="EF43">
        <v>19.2655666666667</v>
      </c>
      <c r="EG43">
        <v>0.00500016</v>
      </c>
      <c r="EH43">
        <v>0</v>
      </c>
      <c r="EI43">
        <v>0</v>
      </c>
      <c r="EJ43">
        <v>0</v>
      </c>
      <c r="EK43">
        <v>666.733333333333</v>
      </c>
      <c r="EL43">
        <v>0.00500016</v>
      </c>
      <c r="EM43">
        <v>-17.2666666666667</v>
      </c>
      <c r="EN43">
        <v>-1.5</v>
      </c>
      <c r="EO43">
        <v>40.0413333333333</v>
      </c>
      <c r="EP43">
        <v>44.062</v>
      </c>
      <c r="EQ43">
        <v>42.25</v>
      </c>
      <c r="ER43">
        <v>44.062</v>
      </c>
      <c r="ES43">
        <v>43.229</v>
      </c>
      <c r="ET43">
        <v>0</v>
      </c>
      <c r="EU43">
        <v>0</v>
      </c>
      <c r="EV43">
        <v>0</v>
      </c>
      <c r="EW43">
        <v>1758584358.6</v>
      </c>
      <c r="EX43">
        <v>0</v>
      </c>
      <c r="EY43">
        <v>668.846153846154</v>
      </c>
      <c r="EZ43">
        <v>-6.18803433642727</v>
      </c>
      <c r="FA43">
        <v>7.92478637185352</v>
      </c>
      <c r="FB43">
        <v>-13.1692307692308</v>
      </c>
      <c r="FC43">
        <v>15</v>
      </c>
      <c r="FD43">
        <v>0</v>
      </c>
      <c r="FE43" t="s">
        <v>424</v>
      </c>
      <c r="FF43">
        <v>1747249705.1</v>
      </c>
      <c r="FG43">
        <v>1747249711.1</v>
      </c>
      <c r="FH43">
        <v>0</v>
      </c>
      <c r="FI43">
        <v>0.871</v>
      </c>
      <c r="FJ43">
        <v>0.066</v>
      </c>
      <c r="FK43">
        <v>5.486</v>
      </c>
      <c r="FL43">
        <v>0.145</v>
      </c>
      <c r="FM43">
        <v>420</v>
      </c>
      <c r="FN43">
        <v>16</v>
      </c>
      <c r="FO43">
        <v>0.27</v>
      </c>
      <c r="FP43">
        <v>0.16</v>
      </c>
      <c r="FQ43">
        <v>1.20581952380952</v>
      </c>
      <c r="FR43">
        <v>0.0364831168831172</v>
      </c>
      <c r="FS43">
        <v>0.0831501238710637</v>
      </c>
      <c r="FT43">
        <v>1</v>
      </c>
      <c r="FU43">
        <v>669.097058823529</v>
      </c>
      <c r="FV43">
        <v>1.36134451783859</v>
      </c>
      <c r="FW43">
        <v>5.35512318165115</v>
      </c>
      <c r="FX43">
        <v>-1</v>
      </c>
      <c r="FY43">
        <v>0.0855441904761905</v>
      </c>
      <c r="FZ43">
        <v>0.132789584415584</v>
      </c>
      <c r="GA43">
        <v>0.014588064066865</v>
      </c>
      <c r="GB43">
        <v>0</v>
      </c>
      <c r="GC43">
        <v>1</v>
      </c>
      <c r="GD43">
        <v>2</v>
      </c>
      <c r="GE43" t="s">
        <v>433</v>
      </c>
      <c r="GF43">
        <v>3.12645</v>
      </c>
      <c r="GG43">
        <v>2.65955</v>
      </c>
      <c r="GH43">
        <v>0.0881847</v>
      </c>
      <c r="GI43">
        <v>0.0889049</v>
      </c>
      <c r="GJ43">
        <v>0.103725</v>
      </c>
      <c r="GK43">
        <v>0.103978</v>
      </c>
      <c r="GL43">
        <v>23465.4</v>
      </c>
      <c r="GM43">
        <v>22183</v>
      </c>
      <c r="GN43">
        <v>23017.1</v>
      </c>
      <c r="GO43">
        <v>23710.2</v>
      </c>
      <c r="GP43">
        <v>35161</v>
      </c>
      <c r="GQ43">
        <v>35162.5</v>
      </c>
      <c r="GR43">
        <v>41500.7</v>
      </c>
      <c r="GS43">
        <v>42279.7</v>
      </c>
      <c r="GT43">
        <v>1.8941</v>
      </c>
      <c r="GU43">
        <v>1.80775</v>
      </c>
      <c r="GV43">
        <v>0.107422</v>
      </c>
      <c r="GW43">
        <v>0</v>
      </c>
      <c r="GX43">
        <v>28.2017</v>
      </c>
      <c r="GY43">
        <v>999.9</v>
      </c>
      <c r="GZ43">
        <v>62.196</v>
      </c>
      <c r="HA43">
        <v>29.638</v>
      </c>
      <c r="HB43">
        <v>28.9507</v>
      </c>
      <c r="HC43">
        <v>53.8834</v>
      </c>
      <c r="HD43">
        <v>39.1266</v>
      </c>
      <c r="HE43">
        <v>1</v>
      </c>
      <c r="HF43">
        <v>0.0952795</v>
      </c>
      <c r="HG43">
        <v>-1.53892</v>
      </c>
      <c r="HH43">
        <v>20.2299</v>
      </c>
      <c r="HI43">
        <v>5.23376</v>
      </c>
      <c r="HJ43">
        <v>11.992</v>
      </c>
      <c r="HK43">
        <v>4.9557</v>
      </c>
      <c r="HL43">
        <v>3.30395</v>
      </c>
      <c r="HM43">
        <v>9999</v>
      </c>
      <c r="HN43">
        <v>999.9</v>
      </c>
      <c r="HO43">
        <v>9999</v>
      </c>
      <c r="HP43">
        <v>9999</v>
      </c>
      <c r="HQ43">
        <v>1.86853</v>
      </c>
      <c r="HR43">
        <v>1.8642</v>
      </c>
      <c r="HS43">
        <v>1.8718</v>
      </c>
      <c r="HT43">
        <v>1.86266</v>
      </c>
      <c r="HU43">
        <v>1.86207</v>
      </c>
      <c r="HV43">
        <v>1.86859</v>
      </c>
      <c r="HW43">
        <v>1.85867</v>
      </c>
      <c r="HX43">
        <v>1.86508</v>
      </c>
      <c r="HY43">
        <v>5</v>
      </c>
      <c r="HZ43">
        <v>0</v>
      </c>
      <c r="IA43">
        <v>0</v>
      </c>
      <c r="IB43">
        <v>0</v>
      </c>
      <c r="IC43" t="s">
        <v>426</v>
      </c>
      <c r="ID43" t="s">
        <v>427</v>
      </c>
      <c r="IE43" t="s">
        <v>428</v>
      </c>
      <c r="IF43" t="s">
        <v>428</v>
      </c>
      <c r="IG43" t="s">
        <v>428</v>
      </c>
      <c r="IH43" t="s">
        <v>428</v>
      </c>
      <c r="II43">
        <v>0</v>
      </c>
      <c r="IJ43">
        <v>100</v>
      </c>
      <c r="IK43">
        <v>100</v>
      </c>
      <c r="IL43">
        <v>5.896</v>
      </c>
      <c r="IM43">
        <v>0.4069</v>
      </c>
      <c r="IN43">
        <v>4.31971622866321</v>
      </c>
      <c r="IO43">
        <v>0.00442796603476172</v>
      </c>
      <c r="IP43">
        <v>-1.66160884727162e-06</v>
      </c>
      <c r="IQ43">
        <v>3.32470810967871e-10</v>
      </c>
      <c r="IR43">
        <v>0.0482981980719239</v>
      </c>
      <c r="IS43">
        <v>0.00830027014242151</v>
      </c>
      <c r="IT43">
        <v>2.88519397997672e-05</v>
      </c>
      <c r="IU43">
        <v>9.02036601750474e-06</v>
      </c>
      <c r="IV43">
        <v>-1</v>
      </c>
      <c r="IW43">
        <v>2043</v>
      </c>
      <c r="IX43">
        <v>1</v>
      </c>
      <c r="IY43">
        <v>28</v>
      </c>
      <c r="IZ43">
        <v>188910.9</v>
      </c>
      <c r="JA43">
        <v>188910.8</v>
      </c>
      <c r="JB43">
        <v>0.942383</v>
      </c>
      <c r="JC43">
        <v>2.37549</v>
      </c>
      <c r="JD43">
        <v>1.4978</v>
      </c>
      <c r="JE43">
        <v>2.33398</v>
      </c>
      <c r="JF43">
        <v>1.54419</v>
      </c>
      <c r="JG43">
        <v>2.36572</v>
      </c>
      <c r="JH43">
        <v>35.3596</v>
      </c>
      <c r="JI43">
        <v>24.2801</v>
      </c>
      <c r="JJ43">
        <v>18</v>
      </c>
      <c r="JK43">
        <v>546.184</v>
      </c>
      <c r="JL43">
        <v>433.463</v>
      </c>
      <c r="JM43">
        <v>31.1841</v>
      </c>
      <c r="JN43">
        <v>28.8927</v>
      </c>
      <c r="JO43">
        <v>29.9997</v>
      </c>
      <c r="JP43">
        <v>28.7826</v>
      </c>
      <c r="JQ43">
        <v>28.8116</v>
      </c>
      <c r="JR43">
        <v>18.9137</v>
      </c>
      <c r="JS43">
        <v>30.0822</v>
      </c>
      <c r="JT43">
        <v>100</v>
      </c>
      <c r="JU43">
        <v>31.1905</v>
      </c>
      <c r="JV43">
        <v>420</v>
      </c>
      <c r="JW43">
        <v>24.9299</v>
      </c>
      <c r="JX43">
        <v>93.0103</v>
      </c>
      <c r="JY43">
        <v>98.5377</v>
      </c>
    </row>
    <row r="44" spans="1:285">
      <c r="A44">
        <v>28</v>
      </c>
      <c r="B44">
        <v>1758584359</v>
      </c>
      <c r="C44">
        <v>346</v>
      </c>
      <c r="D44" t="s">
        <v>483</v>
      </c>
      <c r="E44" t="s">
        <v>484</v>
      </c>
      <c r="F44">
        <v>5</v>
      </c>
      <c r="G44" t="s">
        <v>419</v>
      </c>
      <c r="H44" t="s">
        <v>420</v>
      </c>
      <c r="I44" t="s">
        <v>421</v>
      </c>
      <c r="J44">
        <v>1758584355.5</v>
      </c>
      <c r="K44">
        <f>(L44)/1000</f>
        <v>0</v>
      </c>
      <c r="L44">
        <f>1000*DL44*AJ44*(DH44-DI44)/(100*DA44*(1000-AJ44*DH44))</f>
        <v>0</v>
      </c>
      <c r="M44">
        <f>DL44*AJ44*(DG44-DF44*(1000-AJ44*DI44)/(1000-AJ44*DH44))/(100*DA44)</f>
        <v>0</v>
      </c>
      <c r="N44">
        <f>DF44 - IF(AJ44&gt;1, M44*DA44*100.0/(AL44), 0)</f>
        <v>0</v>
      </c>
      <c r="O44">
        <f>((U44-K44/2)*N44-M44)/(U44+K44/2)</f>
        <v>0</v>
      </c>
      <c r="P44">
        <f>O44*(DM44+DN44)/1000.0</f>
        <v>0</v>
      </c>
      <c r="Q44">
        <f>(DF44 - IF(AJ44&gt;1, M44*DA44*100.0/(AL44), 0))*(DM44+DN44)/1000.0</f>
        <v>0</v>
      </c>
      <c r="R44">
        <f>2.0/((1/T44-1/S44)+SIGN(T44)*SQRT((1/T44-1/S44)*(1/T44-1/S44) + 4*DB44/((DB44+1)*(DB44+1))*(2*1/T44*1/S44-1/S44*1/S44)))</f>
        <v>0</v>
      </c>
      <c r="S44">
        <f>IF(LEFT(DC44,1)&lt;&gt;"0",IF(LEFT(DC44,1)="1",3.0,DD44),$D$5+$E$5*(DT44*DM44/($K$5*1000))+$F$5*(DT44*DM44/($K$5*1000))*MAX(MIN(DA44,$J$5),$I$5)*MAX(MIN(DA44,$J$5),$I$5)+$G$5*MAX(MIN(DA44,$J$5),$I$5)*(DT44*DM44/($K$5*1000))+$H$5*(DT44*DM44/($K$5*1000))*(DT44*DM44/($K$5*1000)))</f>
        <v>0</v>
      </c>
      <c r="T44">
        <f>K44*(1000-(1000*0.61365*exp(17.502*X44/(240.97+X44))/(DM44+DN44)+DH44)/2)/(1000*0.61365*exp(17.502*X44/(240.97+X44))/(DM44+DN44)-DH44)</f>
        <v>0</v>
      </c>
      <c r="U44">
        <f>1/((DB44+1)/(R44/1.6)+1/(S44/1.37)) + DB44/((DB44+1)/(R44/1.6) + DB44/(S44/1.37))</f>
        <v>0</v>
      </c>
      <c r="V44">
        <f>(CW44*CZ44)</f>
        <v>0</v>
      </c>
      <c r="W44">
        <f>(DO44+(V44+2*0.95*5.67E-8*(((DO44+$B$7)+273)^4-(DO44+273)^4)-44100*K44)/(1.84*29.3*S44+8*0.95*5.67E-8*(DO44+273)^3))</f>
        <v>0</v>
      </c>
      <c r="X44">
        <f>($C$7*DP44+$D$7*DQ44+$E$7*W44)</f>
        <v>0</v>
      </c>
      <c r="Y44">
        <f>0.61365*exp(17.502*X44/(240.97+X44))</f>
        <v>0</v>
      </c>
      <c r="Z44">
        <f>(AA44/AB44*100)</f>
        <v>0</v>
      </c>
      <c r="AA44">
        <f>DH44*(DM44+DN44)/1000</f>
        <v>0</v>
      </c>
      <c r="AB44">
        <f>0.61365*exp(17.502*DO44/(240.97+DO44))</f>
        <v>0</v>
      </c>
      <c r="AC44">
        <f>(Y44-DH44*(DM44+DN44)/1000)</f>
        <v>0</v>
      </c>
      <c r="AD44">
        <f>(-K44*44100)</f>
        <v>0</v>
      </c>
      <c r="AE44">
        <f>2*29.3*S44*0.92*(DO44-X44)</f>
        <v>0</v>
      </c>
      <c r="AF44">
        <f>2*0.95*5.67E-8*(((DO44+$B$7)+273)^4-(X44+273)^4)</f>
        <v>0</v>
      </c>
      <c r="AG44">
        <f>V44+AF44+AD44+AE44</f>
        <v>0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MAX(0,($B$13+$C$13*DT44)/(1+$D$13*DT44)*DM44/(DO44+273)*$E$13)</f>
        <v>0</v>
      </c>
      <c r="AM44" t="s">
        <v>422</v>
      </c>
      <c r="AN44" t="s">
        <v>422</v>
      </c>
      <c r="AO44">
        <v>0</v>
      </c>
      <c r="AP44">
        <v>0</v>
      </c>
      <c r="AQ44">
        <f>1-AO44/AP44</f>
        <v>0</v>
      </c>
      <c r="AR44">
        <v>0</v>
      </c>
      <c r="AS44" t="s">
        <v>422</v>
      </c>
      <c r="AT44" t="s">
        <v>422</v>
      </c>
      <c r="AU44">
        <v>0</v>
      </c>
      <c r="AV44">
        <v>0</v>
      </c>
      <c r="AW44">
        <f>1-AU44/AV44</f>
        <v>0</v>
      </c>
      <c r="AX44">
        <v>0.5</v>
      </c>
      <c r="AY44">
        <f>CX44</f>
        <v>0</v>
      </c>
      <c r="AZ44">
        <f>M44</f>
        <v>0</v>
      </c>
      <c r="BA44">
        <f>AW44*AX44*AY44</f>
        <v>0</v>
      </c>
      <c r="BB44">
        <f>(AZ44-AR44)/AY44</f>
        <v>0</v>
      </c>
      <c r="BC44">
        <f>(AP44-AV44)/AV44</f>
        <v>0</v>
      </c>
      <c r="BD44">
        <f>AO44/(AQ44+AO44/AV44)</f>
        <v>0</v>
      </c>
      <c r="BE44" t="s">
        <v>422</v>
      </c>
      <c r="BF44">
        <v>0</v>
      </c>
      <c r="BG44">
        <f>IF(BF44&lt;&gt;0, BF44, BD44)</f>
        <v>0</v>
      </c>
      <c r="BH44">
        <f>1-BG44/AV44</f>
        <v>0</v>
      </c>
      <c r="BI44">
        <f>(AV44-AU44)/(AV44-BG44)</f>
        <v>0</v>
      </c>
      <c r="BJ44">
        <f>(AP44-AV44)/(AP44-BG44)</f>
        <v>0</v>
      </c>
      <c r="BK44">
        <f>(AV44-AU44)/(AV44-AO44)</f>
        <v>0</v>
      </c>
      <c r="BL44">
        <f>(AP44-AV44)/(AP44-AO44)</f>
        <v>0</v>
      </c>
      <c r="BM44">
        <f>(BI44*BG44/AU44)</f>
        <v>0</v>
      </c>
      <c r="BN44">
        <f>(1-BM44)</f>
        <v>0</v>
      </c>
      <c r="CW44">
        <f>$B$11*DU44+$C$11*DV44+$F$11*EG44*(1-EJ44)</f>
        <v>0</v>
      </c>
      <c r="CX44">
        <f>CW44*CY44</f>
        <v>0</v>
      </c>
      <c r="CY44">
        <f>($B$11*$D$9+$C$11*$D$9+$F$11*((ET44+EL44)/MAX(ET44+EL44+EU44, 0.1)*$I$9+EU44/MAX(ET44+EL44+EU44, 0.1)*$J$9))/($B$11+$C$11+$F$11)</f>
        <v>0</v>
      </c>
      <c r="CZ44">
        <f>($B$11*$K$9+$C$11*$K$9+$F$11*((ET44+EL44)/MAX(ET44+EL44+EU44, 0.1)*$P$9+EU44/MAX(ET44+EL44+EU44, 0.1)*$Q$9))/($B$11+$C$11+$F$11)</f>
        <v>0</v>
      </c>
      <c r="DA44">
        <v>4.8</v>
      </c>
      <c r="DB44">
        <v>0.5</v>
      </c>
      <c r="DC44" t="s">
        <v>423</v>
      </c>
      <c r="DD44">
        <v>2</v>
      </c>
      <c r="DE44">
        <v>1758584355.5</v>
      </c>
      <c r="DF44">
        <v>421.273</v>
      </c>
      <c r="DG44">
        <v>420.07825</v>
      </c>
      <c r="DH44">
        <v>25.114675</v>
      </c>
      <c r="DI44">
        <v>25.00875</v>
      </c>
      <c r="DJ44">
        <v>415.377</v>
      </c>
      <c r="DK44">
        <v>24.70765</v>
      </c>
      <c r="DL44">
        <v>499.95375</v>
      </c>
      <c r="DM44">
        <v>89.6425</v>
      </c>
      <c r="DN44">
        <v>0.033839425</v>
      </c>
      <c r="DO44">
        <v>30.9052</v>
      </c>
      <c r="DP44">
        <v>29.964475</v>
      </c>
      <c r="DQ44">
        <v>999.9</v>
      </c>
      <c r="DR44">
        <v>0</v>
      </c>
      <c r="DS44">
        <v>0</v>
      </c>
      <c r="DT44">
        <v>10007.8125</v>
      </c>
      <c r="DU44">
        <v>0</v>
      </c>
      <c r="DV44">
        <v>0.723344</v>
      </c>
      <c r="DW44">
        <v>1.19504</v>
      </c>
      <c r="DX44">
        <v>432.12575</v>
      </c>
      <c r="DY44">
        <v>430.85325</v>
      </c>
      <c r="DZ44">
        <v>0.1059405</v>
      </c>
      <c r="EA44">
        <v>420.07825</v>
      </c>
      <c r="EB44">
        <v>25.00875</v>
      </c>
      <c r="EC44">
        <v>2.2513425</v>
      </c>
      <c r="ED44">
        <v>2.2418475</v>
      </c>
      <c r="EE44">
        <v>19.332425</v>
      </c>
      <c r="EF44">
        <v>19.264525</v>
      </c>
      <c r="EG44">
        <v>0.00500016</v>
      </c>
      <c r="EH44">
        <v>0</v>
      </c>
      <c r="EI44">
        <v>0</v>
      </c>
      <c r="EJ44">
        <v>0</v>
      </c>
      <c r="EK44">
        <v>667.55</v>
      </c>
      <c r="EL44">
        <v>0.00500016</v>
      </c>
      <c r="EM44">
        <v>-16.925</v>
      </c>
      <c r="EN44">
        <v>-1.375</v>
      </c>
      <c r="EO44">
        <v>40.031</v>
      </c>
      <c r="EP44">
        <v>44.062</v>
      </c>
      <c r="EQ44">
        <v>42.25</v>
      </c>
      <c r="ER44">
        <v>44.062</v>
      </c>
      <c r="ES44">
        <v>43.2185</v>
      </c>
      <c r="ET44">
        <v>0</v>
      </c>
      <c r="EU44">
        <v>0</v>
      </c>
      <c r="EV44">
        <v>0</v>
      </c>
      <c r="EW44">
        <v>1758584361</v>
      </c>
      <c r="EX44">
        <v>0</v>
      </c>
      <c r="EY44">
        <v>668.842307692308</v>
      </c>
      <c r="EZ44">
        <v>6.30769228240597</v>
      </c>
      <c r="FA44">
        <v>-5.5658119816636</v>
      </c>
      <c r="FB44">
        <v>-12.9307692307692</v>
      </c>
      <c r="FC44">
        <v>15</v>
      </c>
      <c r="FD44">
        <v>0</v>
      </c>
      <c r="FE44" t="s">
        <v>424</v>
      </c>
      <c r="FF44">
        <v>1747249705.1</v>
      </c>
      <c r="FG44">
        <v>1747249711.1</v>
      </c>
      <c r="FH44">
        <v>0</v>
      </c>
      <c r="FI44">
        <v>0.871</v>
      </c>
      <c r="FJ44">
        <v>0.066</v>
      </c>
      <c r="FK44">
        <v>5.486</v>
      </c>
      <c r="FL44">
        <v>0.145</v>
      </c>
      <c r="FM44">
        <v>420</v>
      </c>
      <c r="FN44">
        <v>16</v>
      </c>
      <c r="FO44">
        <v>0.27</v>
      </c>
      <c r="FP44">
        <v>0.16</v>
      </c>
      <c r="FQ44">
        <v>1.182778</v>
      </c>
      <c r="FR44">
        <v>0.328253233082705</v>
      </c>
      <c r="FS44">
        <v>0.0716963409526595</v>
      </c>
      <c r="FT44">
        <v>1</v>
      </c>
      <c r="FU44">
        <v>668.994117647059</v>
      </c>
      <c r="FV44">
        <v>-3.49885413063514</v>
      </c>
      <c r="FW44">
        <v>5.15414973740296</v>
      </c>
      <c r="FX44">
        <v>-1</v>
      </c>
      <c r="FY44">
        <v>0.09127309</v>
      </c>
      <c r="FZ44">
        <v>0.132976096240601</v>
      </c>
      <c r="GA44">
        <v>0.0141557192281035</v>
      </c>
      <c r="GB44">
        <v>0</v>
      </c>
      <c r="GC44">
        <v>1</v>
      </c>
      <c r="GD44">
        <v>2</v>
      </c>
      <c r="GE44" t="s">
        <v>433</v>
      </c>
      <c r="GF44">
        <v>3.12658</v>
      </c>
      <c r="GG44">
        <v>2.65912</v>
      </c>
      <c r="GH44">
        <v>0.0881858</v>
      </c>
      <c r="GI44">
        <v>0.0889243</v>
      </c>
      <c r="GJ44">
        <v>0.103707</v>
      </c>
      <c r="GK44">
        <v>0.103968</v>
      </c>
      <c r="GL44">
        <v>23465.5</v>
      </c>
      <c r="GM44">
        <v>22182.9</v>
      </c>
      <c r="GN44">
        <v>23017.2</v>
      </c>
      <c r="GO44">
        <v>23710.7</v>
      </c>
      <c r="GP44">
        <v>35161.9</v>
      </c>
      <c r="GQ44">
        <v>35163.5</v>
      </c>
      <c r="GR44">
        <v>41500.9</v>
      </c>
      <c r="GS44">
        <v>42280.4</v>
      </c>
      <c r="GT44">
        <v>1.8944</v>
      </c>
      <c r="GU44">
        <v>1.8074</v>
      </c>
      <c r="GV44">
        <v>0.107452</v>
      </c>
      <c r="GW44">
        <v>0</v>
      </c>
      <c r="GX44">
        <v>28.2005</v>
      </c>
      <c r="GY44">
        <v>999.9</v>
      </c>
      <c r="GZ44">
        <v>62.172</v>
      </c>
      <c r="HA44">
        <v>29.658</v>
      </c>
      <c r="HB44">
        <v>28.9726</v>
      </c>
      <c r="HC44">
        <v>53.5034</v>
      </c>
      <c r="HD44">
        <v>39.1106</v>
      </c>
      <c r="HE44">
        <v>1</v>
      </c>
      <c r="HF44">
        <v>0.095033</v>
      </c>
      <c r="HG44">
        <v>-1.51861</v>
      </c>
      <c r="HH44">
        <v>20.23</v>
      </c>
      <c r="HI44">
        <v>5.23391</v>
      </c>
      <c r="HJ44">
        <v>11.992</v>
      </c>
      <c r="HK44">
        <v>4.95575</v>
      </c>
      <c r="HL44">
        <v>3.30395</v>
      </c>
      <c r="HM44">
        <v>9999</v>
      </c>
      <c r="HN44">
        <v>999.9</v>
      </c>
      <c r="HO44">
        <v>9999</v>
      </c>
      <c r="HP44">
        <v>9999</v>
      </c>
      <c r="HQ44">
        <v>1.8685</v>
      </c>
      <c r="HR44">
        <v>1.8642</v>
      </c>
      <c r="HS44">
        <v>1.8718</v>
      </c>
      <c r="HT44">
        <v>1.86266</v>
      </c>
      <c r="HU44">
        <v>1.86207</v>
      </c>
      <c r="HV44">
        <v>1.86858</v>
      </c>
      <c r="HW44">
        <v>1.85867</v>
      </c>
      <c r="HX44">
        <v>1.86508</v>
      </c>
      <c r="HY44">
        <v>5</v>
      </c>
      <c r="HZ44">
        <v>0</v>
      </c>
      <c r="IA44">
        <v>0</v>
      </c>
      <c r="IB44">
        <v>0</v>
      </c>
      <c r="IC44" t="s">
        <v>426</v>
      </c>
      <c r="ID44" t="s">
        <v>427</v>
      </c>
      <c r="IE44" t="s">
        <v>428</v>
      </c>
      <c r="IF44" t="s">
        <v>428</v>
      </c>
      <c r="IG44" t="s">
        <v>428</v>
      </c>
      <c r="IH44" t="s">
        <v>428</v>
      </c>
      <c r="II44">
        <v>0</v>
      </c>
      <c r="IJ44">
        <v>100</v>
      </c>
      <c r="IK44">
        <v>100</v>
      </c>
      <c r="IL44">
        <v>5.896</v>
      </c>
      <c r="IM44">
        <v>0.4067</v>
      </c>
      <c r="IN44">
        <v>4.31971622866321</v>
      </c>
      <c r="IO44">
        <v>0.00442796603476172</v>
      </c>
      <c r="IP44">
        <v>-1.66160884727162e-06</v>
      </c>
      <c r="IQ44">
        <v>3.32470810967871e-10</v>
      </c>
      <c r="IR44">
        <v>0.0482981980719239</v>
      </c>
      <c r="IS44">
        <v>0.00830027014242151</v>
      </c>
      <c r="IT44">
        <v>2.88519397997672e-05</v>
      </c>
      <c r="IU44">
        <v>9.02036601750474e-06</v>
      </c>
      <c r="IV44">
        <v>-1</v>
      </c>
      <c r="IW44">
        <v>2043</v>
      </c>
      <c r="IX44">
        <v>1</v>
      </c>
      <c r="IY44">
        <v>28</v>
      </c>
      <c r="IZ44">
        <v>188910.9</v>
      </c>
      <c r="JA44">
        <v>188910.8</v>
      </c>
      <c r="JB44">
        <v>0.942383</v>
      </c>
      <c r="JC44">
        <v>2.37915</v>
      </c>
      <c r="JD44">
        <v>1.4978</v>
      </c>
      <c r="JE44">
        <v>2.33398</v>
      </c>
      <c r="JF44">
        <v>1.54419</v>
      </c>
      <c r="JG44">
        <v>2.35718</v>
      </c>
      <c r="JH44">
        <v>35.3596</v>
      </c>
      <c r="JI44">
        <v>24.2714</v>
      </c>
      <c r="JJ44">
        <v>18</v>
      </c>
      <c r="JK44">
        <v>546.362</v>
      </c>
      <c r="JL44">
        <v>433.242</v>
      </c>
      <c r="JM44">
        <v>31.1938</v>
      </c>
      <c r="JN44">
        <v>28.8907</v>
      </c>
      <c r="JO44">
        <v>29.9997</v>
      </c>
      <c r="JP44">
        <v>28.7806</v>
      </c>
      <c r="JQ44">
        <v>28.81</v>
      </c>
      <c r="JR44">
        <v>18.9063</v>
      </c>
      <c r="JS44">
        <v>30.3707</v>
      </c>
      <c r="JT44">
        <v>100</v>
      </c>
      <c r="JU44">
        <v>31.2203</v>
      </c>
      <c r="JV44">
        <v>420</v>
      </c>
      <c r="JW44">
        <v>24.9289</v>
      </c>
      <c r="JX44">
        <v>93.0107</v>
      </c>
      <c r="JY44">
        <v>98.5394</v>
      </c>
    </row>
    <row r="45" spans="1:285">
      <c r="A45">
        <v>29</v>
      </c>
      <c r="B45">
        <v>1758584362</v>
      </c>
      <c r="C45">
        <v>349</v>
      </c>
      <c r="D45" t="s">
        <v>485</v>
      </c>
      <c r="E45" t="s">
        <v>486</v>
      </c>
      <c r="F45">
        <v>5</v>
      </c>
      <c r="G45" t="s">
        <v>419</v>
      </c>
      <c r="H45" t="s">
        <v>420</v>
      </c>
      <c r="I45" t="s">
        <v>421</v>
      </c>
      <c r="J45">
        <v>1758584358.75</v>
      </c>
      <c r="K45">
        <f>(L45)/1000</f>
        <v>0</v>
      </c>
      <c r="L45">
        <f>1000*DL45*AJ45*(DH45-DI45)/(100*DA45*(1000-AJ45*DH45))</f>
        <v>0</v>
      </c>
      <c r="M45">
        <f>DL45*AJ45*(DG45-DF45*(1000-AJ45*DI45)/(1000-AJ45*DH45))/(100*DA45)</f>
        <v>0</v>
      </c>
      <c r="N45">
        <f>DF45 - IF(AJ45&gt;1, M45*DA45*100.0/(AL45), 0)</f>
        <v>0</v>
      </c>
      <c r="O45">
        <f>((U45-K45/2)*N45-M45)/(U45+K45/2)</f>
        <v>0</v>
      </c>
      <c r="P45">
        <f>O45*(DM45+DN45)/1000.0</f>
        <v>0</v>
      </c>
      <c r="Q45">
        <f>(DF45 - IF(AJ45&gt;1, M45*DA45*100.0/(AL45), 0))*(DM45+DN45)/1000.0</f>
        <v>0</v>
      </c>
      <c r="R45">
        <f>2.0/((1/T45-1/S45)+SIGN(T45)*SQRT((1/T45-1/S45)*(1/T45-1/S45) + 4*DB45/((DB45+1)*(DB45+1))*(2*1/T45*1/S45-1/S45*1/S45)))</f>
        <v>0</v>
      </c>
      <c r="S45">
        <f>IF(LEFT(DC45,1)&lt;&gt;"0",IF(LEFT(DC45,1)="1",3.0,DD45),$D$5+$E$5*(DT45*DM45/($K$5*1000))+$F$5*(DT45*DM45/($K$5*1000))*MAX(MIN(DA45,$J$5),$I$5)*MAX(MIN(DA45,$J$5),$I$5)+$G$5*MAX(MIN(DA45,$J$5),$I$5)*(DT45*DM45/($K$5*1000))+$H$5*(DT45*DM45/($K$5*1000))*(DT45*DM45/($K$5*1000)))</f>
        <v>0</v>
      </c>
      <c r="T45">
        <f>K45*(1000-(1000*0.61365*exp(17.502*X45/(240.97+X45))/(DM45+DN45)+DH45)/2)/(1000*0.61365*exp(17.502*X45/(240.97+X45))/(DM45+DN45)-DH45)</f>
        <v>0</v>
      </c>
      <c r="U45">
        <f>1/((DB45+1)/(R45/1.6)+1/(S45/1.37)) + DB45/((DB45+1)/(R45/1.6) + DB45/(S45/1.37))</f>
        <v>0</v>
      </c>
      <c r="V45">
        <f>(CW45*CZ45)</f>
        <v>0</v>
      </c>
      <c r="W45">
        <f>(DO45+(V45+2*0.95*5.67E-8*(((DO45+$B$7)+273)^4-(DO45+273)^4)-44100*K45)/(1.84*29.3*S45+8*0.95*5.67E-8*(DO45+273)^3))</f>
        <v>0</v>
      </c>
      <c r="X45">
        <f>($C$7*DP45+$D$7*DQ45+$E$7*W45)</f>
        <v>0</v>
      </c>
      <c r="Y45">
        <f>0.61365*exp(17.502*X45/(240.97+X45))</f>
        <v>0</v>
      </c>
      <c r="Z45">
        <f>(AA45/AB45*100)</f>
        <v>0</v>
      </c>
      <c r="AA45">
        <f>DH45*(DM45+DN45)/1000</f>
        <v>0</v>
      </c>
      <c r="AB45">
        <f>0.61365*exp(17.502*DO45/(240.97+DO45))</f>
        <v>0</v>
      </c>
      <c r="AC45">
        <f>(Y45-DH45*(DM45+DN45)/1000)</f>
        <v>0</v>
      </c>
      <c r="AD45">
        <f>(-K45*44100)</f>
        <v>0</v>
      </c>
      <c r="AE45">
        <f>2*29.3*S45*0.92*(DO45-X45)</f>
        <v>0</v>
      </c>
      <c r="AF45">
        <f>2*0.95*5.67E-8*(((DO45+$B$7)+273)^4-(X45+273)^4)</f>
        <v>0</v>
      </c>
      <c r="AG45">
        <f>V45+AF45+AD45+AE45</f>
        <v>0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MAX(0,($B$13+$C$13*DT45)/(1+$D$13*DT45)*DM45/(DO45+273)*$E$13)</f>
        <v>0</v>
      </c>
      <c r="AM45" t="s">
        <v>422</v>
      </c>
      <c r="AN45" t="s">
        <v>422</v>
      </c>
      <c r="AO45">
        <v>0</v>
      </c>
      <c r="AP45">
        <v>0</v>
      </c>
      <c r="AQ45">
        <f>1-AO45/AP45</f>
        <v>0</v>
      </c>
      <c r="AR45">
        <v>0</v>
      </c>
      <c r="AS45" t="s">
        <v>422</v>
      </c>
      <c r="AT45" t="s">
        <v>422</v>
      </c>
      <c r="AU45">
        <v>0</v>
      </c>
      <c r="AV45">
        <v>0</v>
      </c>
      <c r="AW45">
        <f>1-AU45/AV45</f>
        <v>0</v>
      </c>
      <c r="AX45">
        <v>0.5</v>
      </c>
      <c r="AY45">
        <f>CX45</f>
        <v>0</v>
      </c>
      <c r="AZ45">
        <f>M45</f>
        <v>0</v>
      </c>
      <c r="BA45">
        <f>AW45*AX45*AY45</f>
        <v>0</v>
      </c>
      <c r="BB45">
        <f>(AZ45-AR45)/AY45</f>
        <v>0</v>
      </c>
      <c r="BC45">
        <f>(AP45-AV45)/AV45</f>
        <v>0</v>
      </c>
      <c r="BD45">
        <f>AO45/(AQ45+AO45/AV45)</f>
        <v>0</v>
      </c>
      <c r="BE45" t="s">
        <v>422</v>
      </c>
      <c r="BF45">
        <v>0</v>
      </c>
      <c r="BG45">
        <f>IF(BF45&lt;&gt;0, BF45, BD45)</f>
        <v>0</v>
      </c>
      <c r="BH45">
        <f>1-BG45/AV45</f>
        <v>0</v>
      </c>
      <c r="BI45">
        <f>(AV45-AU45)/(AV45-BG45)</f>
        <v>0</v>
      </c>
      <c r="BJ45">
        <f>(AP45-AV45)/(AP45-BG45)</f>
        <v>0</v>
      </c>
      <c r="BK45">
        <f>(AV45-AU45)/(AV45-AO45)</f>
        <v>0</v>
      </c>
      <c r="BL45">
        <f>(AP45-AV45)/(AP45-AO45)</f>
        <v>0</v>
      </c>
      <c r="BM45">
        <f>(BI45*BG45/AU45)</f>
        <v>0</v>
      </c>
      <c r="BN45">
        <f>(1-BM45)</f>
        <v>0</v>
      </c>
      <c r="CW45">
        <f>$B$11*DU45+$C$11*DV45+$F$11*EG45*(1-EJ45)</f>
        <v>0</v>
      </c>
      <c r="CX45">
        <f>CW45*CY45</f>
        <v>0</v>
      </c>
      <c r="CY45">
        <f>($B$11*$D$9+$C$11*$D$9+$F$11*((ET45+EL45)/MAX(ET45+EL45+EU45, 0.1)*$I$9+EU45/MAX(ET45+EL45+EU45, 0.1)*$J$9))/($B$11+$C$11+$F$11)</f>
        <v>0</v>
      </c>
      <c r="CZ45">
        <f>($B$11*$K$9+$C$11*$K$9+$F$11*((ET45+EL45)/MAX(ET45+EL45+EU45, 0.1)*$P$9+EU45/MAX(ET45+EL45+EU45, 0.1)*$Q$9))/($B$11+$C$11+$F$11)</f>
        <v>0</v>
      </c>
      <c r="DA45">
        <v>4.8</v>
      </c>
      <c r="DB45">
        <v>0.5</v>
      </c>
      <c r="DC45" t="s">
        <v>423</v>
      </c>
      <c r="DD45">
        <v>2</v>
      </c>
      <c r="DE45">
        <v>1758584358.75</v>
      </c>
      <c r="DF45">
        <v>421.273</v>
      </c>
      <c r="DG45">
        <v>420.223</v>
      </c>
      <c r="DH45">
        <v>25.1042</v>
      </c>
      <c r="DI45">
        <v>25.0022</v>
      </c>
      <c r="DJ45">
        <v>415.377</v>
      </c>
      <c r="DK45">
        <v>24.697475</v>
      </c>
      <c r="DL45">
        <v>500.05775</v>
      </c>
      <c r="DM45">
        <v>89.64315</v>
      </c>
      <c r="DN45">
        <v>0.03363375</v>
      </c>
      <c r="DO45">
        <v>30.904725</v>
      </c>
      <c r="DP45">
        <v>29.962375</v>
      </c>
      <c r="DQ45">
        <v>999.9</v>
      </c>
      <c r="DR45">
        <v>0</v>
      </c>
      <c r="DS45">
        <v>0</v>
      </c>
      <c r="DT45">
        <v>10000.625</v>
      </c>
      <c r="DU45">
        <v>0</v>
      </c>
      <c r="DV45">
        <v>0.723344</v>
      </c>
      <c r="DW45">
        <v>1.0500655</v>
      </c>
      <c r="DX45">
        <v>432.121</v>
      </c>
      <c r="DY45">
        <v>430.999</v>
      </c>
      <c r="DZ45">
        <v>0.102018675</v>
      </c>
      <c r="EA45">
        <v>420.223</v>
      </c>
      <c r="EB45">
        <v>25.0022</v>
      </c>
      <c r="EC45">
        <v>2.25042</v>
      </c>
      <c r="ED45">
        <v>2.2412775</v>
      </c>
      <c r="EE45">
        <v>19.32585</v>
      </c>
      <c r="EF45">
        <v>19.26045</v>
      </c>
      <c r="EG45">
        <v>0.00500016</v>
      </c>
      <c r="EH45">
        <v>0</v>
      </c>
      <c r="EI45">
        <v>0</v>
      </c>
      <c r="EJ45">
        <v>0</v>
      </c>
      <c r="EK45">
        <v>666.5</v>
      </c>
      <c r="EL45">
        <v>0.00500016</v>
      </c>
      <c r="EM45">
        <v>-15.35</v>
      </c>
      <c r="EN45">
        <v>-1.375</v>
      </c>
      <c r="EO45">
        <v>40.0155</v>
      </c>
      <c r="EP45">
        <v>44.062</v>
      </c>
      <c r="EQ45">
        <v>42.25</v>
      </c>
      <c r="ER45">
        <v>44.062</v>
      </c>
      <c r="ES45">
        <v>43.20275</v>
      </c>
      <c r="ET45">
        <v>0</v>
      </c>
      <c r="EU45">
        <v>0</v>
      </c>
      <c r="EV45">
        <v>0</v>
      </c>
      <c r="EW45">
        <v>1758584364</v>
      </c>
      <c r="EX45">
        <v>0</v>
      </c>
      <c r="EY45">
        <v>668.196</v>
      </c>
      <c r="EZ45">
        <v>-17.3230770810372</v>
      </c>
      <c r="FA45">
        <v>24.6076924439954</v>
      </c>
      <c r="FB45">
        <v>-12.596</v>
      </c>
      <c r="FC45">
        <v>15</v>
      </c>
      <c r="FD45">
        <v>0</v>
      </c>
      <c r="FE45" t="s">
        <v>424</v>
      </c>
      <c r="FF45">
        <v>1747249705.1</v>
      </c>
      <c r="FG45">
        <v>1747249711.1</v>
      </c>
      <c r="FH45">
        <v>0</v>
      </c>
      <c r="FI45">
        <v>0.871</v>
      </c>
      <c r="FJ45">
        <v>0.066</v>
      </c>
      <c r="FK45">
        <v>5.486</v>
      </c>
      <c r="FL45">
        <v>0.145</v>
      </c>
      <c r="FM45">
        <v>420</v>
      </c>
      <c r="FN45">
        <v>16</v>
      </c>
      <c r="FO45">
        <v>0.27</v>
      </c>
      <c r="FP45">
        <v>0.16</v>
      </c>
      <c r="FQ45">
        <v>1.178539</v>
      </c>
      <c r="FR45">
        <v>0.0550601503759392</v>
      </c>
      <c r="FS45">
        <v>0.0765780300673764</v>
      </c>
      <c r="FT45">
        <v>1</v>
      </c>
      <c r="FU45">
        <v>669.464705882353</v>
      </c>
      <c r="FV45">
        <v>-5.79984723693803</v>
      </c>
      <c r="FW45">
        <v>4.93140490380374</v>
      </c>
      <c r="FX45">
        <v>-1</v>
      </c>
      <c r="FY45">
        <v>0.093969115</v>
      </c>
      <c r="FZ45">
        <v>0.116583252631579</v>
      </c>
      <c r="GA45">
        <v>0.0132828997296251</v>
      </c>
      <c r="GB45">
        <v>0</v>
      </c>
      <c r="GC45">
        <v>1</v>
      </c>
      <c r="GD45">
        <v>2</v>
      </c>
      <c r="GE45" t="s">
        <v>433</v>
      </c>
      <c r="GF45">
        <v>3.12638</v>
      </c>
      <c r="GG45">
        <v>2.65916</v>
      </c>
      <c r="GH45">
        <v>0.0881874</v>
      </c>
      <c r="GI45">
        <v>0.0889379</v>
      </c>
      <c r="GJ45">
        <v>0.103683</v>
      </c>
      <c r="GK45">
        <v>0.103924</v>
      </c>
      <c r="GL45">
        <v>23465.5</v>
      </c>
      <c r="GM45">
        <v>22183</v>
      </c>
      <c r="GN45">
        <v>23017.2</v>
      </c>
      <c r="GO45">
        <v>23711.1</v>
      </c>
      <c r="GP45">
        <v>35162.9</v>
      </c>
      <c r="GQ45">
        <v>35165.5</v>
      </c>
      <c r="GR45">
        <v>41501</v>
      </c>
      <c r="GS45">
        <v>42280.8</v>
      </c>
      <c r="GT45">
        <v>1.89417</v>
      </c>
      <c r="GU45">
        <v>1.80763</v>
      </c>
      <c r="GV45">
        <v>0.109572</v>
      </c>
      <c r="GW45">
        <v>0</v>
      </c>
      <c r="GX45">
        <v>28.199</v>
      </c>
      <c r="GY45">
        <v>999.9</v>
      </c>
      <c r="GZ45">
        <v>62.172</v>
      </c>
      <c r="HA45">
        <v>29.638</v>
      </c>
      <c r="HB45">
        <v>28.9393</v>
      </c>
      <c r="HC45">
        <v>54.1634</v>
      </c>
      <c r="HD45">
        <v>39.0625</v>
      </c>
      <c r="HE45">
        <v>1</v>
      </c>
      <c r="HF45">
        <v>0.0950406</v>
      </c>
      <c r="HG45">
        <v>-1.56508</v>
      </c>
      <c r="HH45">
        <v>20.2296</v>
      </c>
      <c r="HI45">
        <v>5.23436</v>
      </c>
      <c r="HJ45">
        <v>11.992</v>
      </c>
      <c r="HK45">
        <v>4.95575</v>
      </c>
      <c r="HL45">
        <v>3.304</v>
      </c>
      <c r="HM45">
        <v>9999</v>
      </c>
      <c r="HN45">
        <v>999.9</v>
      </c>
      <c r="HO45">
        <v>9999</v>
      </c>
      <c r="HP45">
        <v>9999</v>
      </c>
      <c r="HQ45">
        <v>1.86849</v>
      </c>
      <c r="HR45">
        <v>1.86421</v>
      </c>
      <c r="HS45">
        <v>1.8718</v>
      </c>
      <c r="HT45">
        <v>1.86265</v>
      </c>
      <c r="HU45">
        <v>1.86206</v>
      </c>
      <c r="HV45">
        <v>1.86858</v>
      </c>
      <c r="HW45">
        <v>1.85867</v>
      </c>
      <c r="HX45">
        <v>1.86508</v>
      </c>
      <c r="HY45">
        <v>5</v>
      </c>
      <c r="HZ45">
        <v>0</v>
      </c>
      <c r="IA45">
        <v>0</v>
      </c>
      <c r="IB45">
        <v>0</v>
      </c>
      <c r="IC45" t="s">
        <v>426</v>
      </c>
      <c r="ID45" t="s">
        <v>427</v>
      </c>
      <c r="IE45" t="s">
        <v>428</v>
      </c>
      <c r="IF45" t="s">
        <v>428</v>
      </c>
      <c r="IG45" t="s">
        <v>428</v>
      </c>
      <c r="IH45" t="s">
        <v>428</v>
      </c>
      <c r="II45">
        <v>0</v>
      </c>
      <c r="IJ45">
        <v>100</v>
      </c>
      <c r="IK45">
        <v>100</v>
      </c>
      <c r="IL45">
        <v>5.896</v>
      </c>
      <c r="IM45">
        <v>0.4066</v>
      </c>
      <c r="IN45">
        <v>4.31971622866321</v>
      </c>
      <c r="IO45">
        <v>0.00442796603476172</v>
      </c>
      <c r="IP45">
        <v>-1.66160884727162e-06</v>
      </c>
      <c r="IQ45">
        <v>3.32470810967871e-10</v>
      </c>
      <c r="IR45">
        <v>0.0482981980719239</v>
      </c>
      <c r="IS45">
        <v>0.00830027014242151</v>
      </c>
      <c r="IT45">
        <v>2.88519397997672e-05</v>
      </c>
      <c r="IU45">
        <v>9.02036601750474e-06</v>
      </c>
      <c r="IV45">
        <v>-1</v>
      </c>
      <c r="IW45">
        <v>2043</v>
      </c>
      <c r="IX45">
        <v>1</v>
      </c>
      <c r="IY45">
        <v>28</v>
      </c>
      <c r="IZ45">
        <v>188910.9</v>
      </c>
      <c r="JA45">
        <v>188910.8</v>
      </c>
      <c r="JB45">
        <v>0.942383</v>
      </c>
      <c r="JC45">
        <v>2.38037</v>
      </c>
      <c r="JD45">
        <v>1.49902</v>
      </c>
      <c r="JE45">
        <v>2.33276</v>
      </c>
      <c r="JF45">
        <v>1.54419</v>
      </c>
      <c r="JG45">
        <v>2.323</v>
      </c>
      <c r="JH45">
        <v>35.3596</v>
      </c>
      <c r="JI45">
        <v>24.2714</v>
      </c>
      <c r="JJ45">
        <v>18</v>
      </c>
      <c r="JK45">
        <v>546.195</v>
      </c>
      <c r="JL45">
        <v>433.359</v>
      </c>
      <c r="JM45">
        <v>31.2066</v>
      </c>
      <c r="JN45">
        <v>28.8882</v>
      </c>
      <c r="JO45">
        <v>29.9998</v>
      </c>
      <c r="JP45">
        <v>28.7781</v>
      </c>
      <c r="JQ45">
        <v>28.8076</v>
      </c>
      <c r="JR45">
        <v>18.9016</v>
      </c>
      <c r="JS45">
        <v>30.3707</v>
      </c>
      <c r="JT45">
        <v>100</v>
      </c>
      <c r="JU45">
        <v>31.2203</v>
      </c>
      <c r="JV45">
        <v>420</v>
      </c>
      <c r="JW45">
        <v>24.9257</v>
      </c>
      <c r="JX45">
        <v>93.0108</v>
      </c>
      <c r="JY45">
        <v>98.5406</v>
      </c>
    </row>
    <row r="46" spans="1:285">
      <c r="A46">
        <v>30</v>
      </c>
      <c r="B46">
        <v>1758584365</v>
      </c>
      <c r="C46">
        <v>352</v>
      </c>
      <c r="D46" t="s">
        <v>487</v>
      </c>
      <c r="E46" t="s">
        <v>488</v>
      </c>
      <c r="F46">
        <v>5</v>
      </c>
      <c r="G46" t="s">
        <v>419</v>
      </c>
      <c r="H46" t="s">
        <v>420</v>
      </c>
      <c r="I46" t="s">
        <v>421</v>
      </c>
      <c r="J46">
        <v>1758584362</v>
      </c>
      <c r="K46">
        <f>(L46)/1000</f>
        <v>0</v>
      </c>
      <c r="L46">
        <f>1000*DL46*AJ46*(DH46-DI46)/(100*DA46*(1000-AJ46*DH46))</f>
        <v>0</v>
      </c>
      <c r="M46">
        <f>DL46*AJ46*(DG46-DF46*(1000-AJ46*DI46)/(1000-AJ46*DH46))/(100*DA46)</f>
        <v>0</v>
      </c>
      <c r="N46">
        <f>DF46 - IF(AJ46&gt;1, M46*DA46*100.0/(AL46), 0)</f>
        <v>0</v>
      </c>
      <c r="O46">
        <f>((U46-K46/2)*N46-M46)/(U46+K46/2)</f>
        <v>0</v>
      </c>
      <c r="P46">
        <f>O46*(DM46+DN46)/1000.0</f>
        <v>0</v>
      </c>
      <c r="Q46">
        <f>(DF46 - IF(AJ46&gt;1, M46*DA46*100.0/(AL46), 0))*(DM46+DN46)/1000.0</f>
        <v>0</v>
      </c>
      <c r="R46">
        <f>2.0/((1/T46-1/S46)+SIGN(T46)*SQRT((1/T46-1/S46)*(1/T46-1/S46) + 4*DB46/((DB46+1)*(DB46+1))*(2*1/T46*1/S46-1/S46*1/S46)))</f>
        <v>0</v>
      </c>
      <c r="S46">
        <f>IF(LEFT(DC46,1)&lt;&gt;"0",IF(LEFT(DC46,1)="1",3.0,DD46),$D$5+$E$5*(DT46*DM46/($K$5*1000))+$F$5*(DT46*DM46/($K$5*1000))*MAX(MIN(DA46,$J$5),$I$5)*MAX(MIN(DA46,$J$5),$I$5)+$G$5*MAX(MIN(DA46,$J$5),$I$5)*(DT46*DM46/($K$5*1000))+$H$5*(DT46*DM46/($K$5*1000))*(DT46*DM46/($K$5*1000)))</f>
        <v>0</v>
      </c>
      <c r="T46">
        <f>K46*(1000-(1000*0.61365*exp(17.502*X46/(240.97+X46))/(DM46+DN46)+DH46)/2)/(1000*0.61365*exp(17.502*X46/(240.97+X46))/(DM46+DN46)-DH46)</f>
        <v>0</v>
      </c>
      <c r="U46">
        <f>1/((DB46+1)/(R46/1.6)+1/(S46/1.37)) + DB46/((DB46+1)/(R46/1.6) + DB46/(S46/1.37))</f>
        <v>0</v>
      </c>
      <c r="V46">
        <f>(CW46*CZ46)</f>
        <v>0</v>
      </c>
      <c r="W46">
        <f>(DO46+(V46+2*0.95*5.67E-8*(((DO46+$B$7)+273)^4-(DO46+273)^4)-44100*K46)/(1.84*29.3*S46+8*0.95*5.67E-8*(DO46+273)^3))</f>
        <v>0</v>
      </c>
      <c r="X46">
        <f>($C$7*DP46+$D$7*DQ46+$E$7*W46)</f>
        <v>0</v>
      </c>
      <c r="Y46">
        <f>0.61365*exp(17.502*X46/(240.97+X46))</f>
        <v>0</v>
      </c>
      <c r="Z46">
        <f>(AA46/AB46*100)</f>
        <v>0</v>
      </c>
      <c r="AA46">
        <f>DH46*(DM46+DN46)/1000</f>
        <v>0</v>
      </c>
      <c r="AB46">
        <f>0.61365*exp(17.502*DO46/(240.97+DO46))</f>
        <v>0</v>
      </c>
      <c r="AC46">
        <f>(Y46-DH46*(DM46+DN46)/1000)</f>
        <v>0</v>
      </c>
      <c r="AD46">
        <f>(-K46*44100)</f>
        <v>0</v>
      </c>
      <c r="AE46">
        <f>2*29.3*S46*0.92*(DO46-X46)</f>
        <v>0</v>
      </c>
      <c r="AF46">
        <f>2*0.95*5.67E-8*(((DO46+$B$7)+273)^4-(X46+273)^4)</f>
        <v>0</v>
      </c>
      <c r="AG46">
        <f>V46+AF46+AD46+AE46</f>
        <v>0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MAX(0,($B$13+$C$13*DT46)/(1+$D$13*DT46)*DM46/(DO46+273)*$E$13)</f>
        <v>0</v>
      </c>
      <c r="AM46" t="s">
        <v>422</v>
      </c>
      <c r="AN46" t="s">
        <v>422</v>
      </c>
      <c r="AO46">
        <v>0</v>
      </c>
      <c r="AP46">
        <v>0</v>
      </c>
      <c r="AQ46">
        <f>1-AO46/AP46</f>
        <v>0</v>
      </c>
      <c r="AR46">
        <v>0</v>
      </c>
      <c r="AS46" t="s">
        <v>422</v>
      </c>
      <c r="AT46" t="s">
        <v>422</v>
      </c>
      <c r="AU46">
        <v>0</v>
      </c>
      <c r="AV46">
        <v>0</v>
      </c>
      <c r="AW46">
        <f>1-AU46/AV46</f>
        <v>0</v>
      </c>
      <c r="AX46">
        <v>0.5</v>
      </c>
      <c r="AY46">
        <f>CX46</f>
        <v>0</v>
      </c>
      <c r="AZ46">
        <f>M46</f>
        <v>0</v>
      </c>
      <c r="BA46">
        <f>AW46*AX46*AY46</f>
        <v>0</v>
      </c>
      <c r="BB46">
        <f>(AZ46-AR46)/AY46</f>
        <v>0</v>
      </c>
      <c r="BC46">
        <f>(AP46-AV46)/AV46</f>
        <v>0</v>
      </c>
      <c r="BD46">
        <f>AO46/(AQ46+AO46/AV46)</f>
        <v>0</v>
      </c>
      <c r="BE46" t="s">
        <v>422</v>
      </c>
      <c r="BF46">
        <v>0</v>
      </c>
      <c r="BG46">
        <f>IF(BF46&lt;&gt;0, BF46, BD46)</f>
        <v>0</v>
      </c>
      <c r="BH46">
        <f>1-BG46/AV46</f>
        <v>0</v>
      </c>
      <c r="BI46">
        <f>(AV46-AU46)/(AV46-BG46)</f>
        <v>0</v>
      </c>
      <c r="BJ46">
        <f>(AP46-AV46)/(AP46-BG46)</f>
        <v>0</v>
      </c>
      <c r="BK46">
        <f>(AV46-AU46)/(AV46-AO46)</f>
        <v>0</v>
      </c>
      <c r="BL46">
        <f>(AP46-AV46)/(AP46-AO46)</f>
        <v>0</v>
      </c>
      <c r="BM46">
        <f>(BI46*BG46/AU46)</f>
        <v>0</v>
      </c>
      <c r="BN46">
        <f>(1-BM46)</f>
        <v>0</v>
      </c>
      <c r="CW46">
        <f>$B$11*DU46+$C$11*DV46+$F$11*EG46*(1-EJ46)</f>
        <v>0</v>
      </c>
      <c r="CX46">
        <f>CW46*CY46</f>
        <v>0</v>
      </c>
      <c r="CY46">
        <f>($B$11*$D$9+$C$11*$D$9+$F$11*((ET46+EL46)/MAX(ET46+EL46+EU46, 0.1)*$I$9+EU46/MAX(ET46+EL46+EU46, 0.1)*$J$9))/($B$11+$C$11+$F$11)</f>
        <v>0</v>
      </c>
      <c r="CZ46">
        <f>($B$11*$K$9+$C$11*$K$9+$F$11*((ET46+EL46)/MAX(ET46+EL46+EU46, 0.1)*$P$9+EU46/MAX(ET46+EL46+EU46, 0.1)*$Q$9))/($B$11+$C$11+$F$11)</f>
        <v>0</v>
      </c>
      <c r="DA46">
        <v>4.8</v>
      </c>
      <c r="DB46">
        <v>0.5</v>
      </c>
      <c r="DC46" t="s">
        <v>423</v>
      </c>
      <c r="DD46">
        <v>2</v>
      </c>
      <c r="DE46">
        <v>1758584362</v>
      </c>
      <c r="DF46">
        <v>421.2925</v>
      </c>
      <c r="DG46">
        <v>420.311</v>
      </c>
      <c r="DH46">
        <v>25.094825</v>
      </c>
      <c r="DI46">
        <v>24.981025</v>
      </c>
      <c r="DJ46">
        <v>415.3965</v>
      </c>
      <c r="DK46">
        <v>24.688325</v>
      </c>
      <c r="DL46">
        <v>500.04</v>
      </c>
      <c r="DM46">
        <v>89.643575</v>
      </c>
      <c r="DN46">
        <v>0.033668375</v>
      </c>
      <c r="DO46">
        <v>30.9067</v>
      </c>
      <c r="DP46">
        <v>29.98025</v>
      </c>
      <c r="DQ46">
        <v>999.9</v>
      </c>
      <c r="DR46">
        <v>0</v>
      </c>
      <c r="DS46">
        <v>0</v>
      </c>
      <c r="DT46">
        <v>9979.0625</v>
      </c>
      <c r="DU46">
        <v>0</v>
      </c>
      <c r="DV46">
        <v>0.723344</v>
      </c>
      <c r="DW46">
        <v>0.98152275</v>
      </c>
      <c r="DX46">
        <v>432.137</v>
      </c>
      <c r="DY46">
        <v>431.08025</v>
      </c>
      <c r="DZ46">
        <v>0.113823675</v>
      </c>
      <c r="EA46">
        <v>420.311</v>
      </c>
      <c r="EB46">
        <v>24.981025</v>
      </c>
      <c r="EC46">
        <v>2.24959</v>
      </c>
      <c r="ED46">
        <v>2.2393875</v>
      </c>
      <c r="EE46">
        <v>19.3199</v>
      </c>
      <c r="EF46">
        <v>19.2469</v>
      </c>
      <c r="EG46">
        <v>0.00500016</v>
      </c>
      <c r="EH46">
        <v>0</v>
      </c>
      <c r="EI46">
        <v>0</v>
      </c>
      <c r="EJ46">
        <v>0</v>
      </c>
      <c r="EK46">
        <v>665.975</v>
      </c>
      <c r="EL46">
        <v>0.00500016</v>
      </c>
      <c r="EM46">
        <v>-9.925</v>
      </c>
      <c r="EN46">
        <v>-0.525</v>
      </c>
      <c r="EO46">
        <v>40</v>
      </c>
      <c r="EP46">
        <v>44.062</v>
      </c>
      <c r="EQ46">
        <v>42.25</v>
      </c>
      <c r="ER46">
        <v>44.062</v>
      </c>
      <c r="ES46">
        <v>43.187</v>
      </c>
      <c r="ET46">
        <v>0</v>
      </c>
      <c r="EU46">
        <v>0</v>
      </c>
      <c r="EV46">
        <v>0</v>
      </c>
      <c r="EW46">
        <v>1758584367</v>
      </c>
      <c r="EX46">
        <v>0</v>
      </c>
      <c r="EY46">
        <v>668.134615384615</v>
      </c>
      <c r="EZ46">
        <v>2.86837590625646</v>
      </c>
      <c r="FA46">
        <v>5.27179484279939</v>
      </c>
      <c r="FB46">
        <v>-11.7</v>
      </c>
      <c r="FC46">
        <v>15</v>
      </c>
      <c r="FD46">
        <v>0</v>
      </c>
      <c r="FE46" t="s">
        <v>424</v>
      </c>
      <c r="FF46">
        <v>1747249705.1</v>
      </c>
      <c r="FG46">
        <v>1747249711.1</v>
      </c>
      <c r="FH46">
        <v>0</v>
      </c>
      <c r="FI46">
        <v>0.871</v>
      </c>
      <c r="FJ46">
        <v>0.066</v>
      </c>
      <c r="FK46">
        <v>5.486</v>
      </c>
      <c r="FL46">
        <v>0.145</v>
      </c>
      <c r="FM46">
        <v>420</v>
      </c>
      <c r="FN46">
        <v>16</v>
      </c>
      <c r="FO46">
        <v>0.27</v>
      </c>
      <c r="FP46">
        <v>0.16</v>
      </c>
      <c r="FQ46">
        <v>1.1493269047619</v>
      </c>
      <c r="FR46">
        <v>-0.478445064935065</v>
      </c>
      <c r="FS46">
        <v>0.108831140921068</v>
      </c>
      <c r="FT46">
        <v>1</v>
      </c>
      <c r="FU46">
        <v>668.202941176471</v>
      </c>
      <c r="FV46">
        <v>-7.71734150051635</v>
      </c>
      <c r="FW46">
        <v>5.03683404847071</v>
      </c>
      <c r="FX46">
        <v>-1</v>
      </c>
      <c r="FY46">
        <v>0.0969619238095238</v>
      </c>
      <c r="FZ46">
        <v>0.0854416363636364</v>
      </c>
      <c r="GA46">
        <v>0.0117186073244101</v>
      </c>
      <c r="GB46">
        <v>1</v>
      </c>
      <c r="GC46">
        <v>2</v>
      </c>
      <c r="GD46">
        <v>2</v>
      </c>
      <c r="GE46" t="s">
        <v>476</v>
      </c>
      <c r="GF46">
        <v>3.12631</v>
      </c>
      <c r="GG46">
        <v>2.65921</v>
      </c>
      <c r="GH46">
        <v>0.0881987</v>
      </c>
      <c r="GI46">
        <v>0.0889392</v>
      </c>
      <c r="GJ46">
        <v>0.103654</v>
      </c>
      <c r="GK46">
        <v>0.103783</v>
      </c>
      <c r="GL46">
        <v>23465.4</v>
      </c>
      <c r="GM46">
        <v>22183</v>
      </c>
      <c r="GN46">
        <v>23017.4</v>
      </c>
      <c r="GO46">
        <v>23711.1</v>
      </c>
      <c r="GP46">
        <v>35164.3</v>
      </c>
      <c r="GQ46">
        <v>35171.3</v>
      </c>
      <c r="GR46">
        <v>41501.3</v>
      </c>
      <c r="GS46">
        <v>42281</v>
      </c>
      <c r="GT46">
        <v>1.89422</v>
      </c>
      <c r="GU46">
        <v>1.80783</v>
      </c>
      <c r="GV46">
        <v>0.110008</v>
      </c>
      <c r="GW46">
        <v>0</v>
      </c>
      <c r="GX46">
        <v>28.1975</v>
      </c>
      <c r="GY46">
        <v>999.9</v>
      </c>
      <c r="GZ46">
        <v>62.172</v>
      </c>
      <c r="HA46">
        <v>29.638</v>
      </c>
      <c r="HB46">
        <v>28.9406</v>
      </c>
      <c r="HC46">
        <v>54.1634</v>
      </c>
      <c r="HD46">
        <v>39.0986</v>
      </c>
      <c r="HE46">
        <v>1</v>
      </c>
      <c r="HF46">
        <v>0.0948095</v>
      </c>
      <c r="HG46">
        <v>-1.54116</v>
      </c>
      <c r="HH46">
        <v>20.2297</v>
      </c>
      <c r="HI46">
        <v>5.23421</v>
      </c>
      <c r="HJ46">
        <v>11.992</v>
      </c>
      <c r="HK46">
        <v>4.9558</v>
      </c>
      <c r="HL46">
        <v>3.304</v>
      </c>
      <c r="HM46">
        <v>9999</v>
      </c>
      <c r="HN46">
        <v>999.9</v>
      </c>
      <c r="HO46">
        <v>9999</v>
      </c>
      <c r="HP46">
        <v>9999</v>
      </c>
      <c r="HQ46">
        <v>1.86849</v>
      </c>
      <c r="HR46">
        <v>1.86421</v>
      </c>
      <c r="HS46">
        <v>1.8718</v>
      </c>
      <c r="HT46">
        <v>1.86264</v>
      </c>
      <c r="HU46">
        <v>1.86208</v>
      </c>
      <c r="HV46">
        <v>1.86859</v>
      </c>
      <c r="HW46">
        <v>1.85867</v>
      </c>
      <c r="HX46">
        <v>1.86508</v>
      </c>
      <c r="HY46">
        <v>5</v>
      </c>
      <c r="HZ46">
        <v>0</v>
      </c>
      <c r="IA46">
        <v>0</v>
      </c>
      <c r="IB46">
        <v>0</v>
      </c>
      <c r="IC46" t="s">
        <v>426</v>
      </c>
      <c r="ID46" t="s">
        <v>427</v>
      </c>
      <c r="IE46" t="s">
        <v>428</v>
      </c>
      <c r="IF46" t="s">
        <v>428</v>
      </c>
      <c r="IG46" t="s">
        <v>428</v>
      </c>
      <c r="IH46" t="s">
        <v>428</v>
      </c>
      <c r="II46">
        <v>0</v>
      </c>
      <c r="IJ46">
        <v>100</v>
      </c>
      <c r="IK46">
        <v>100</v>
      </c>
      <c r="IL46">
        <v>5.897</v>
      </c>
      <c r="IM46">
        <v>0.4062</v>
      </c>
      <c r="IN46">
        <v>4.31971622866321</v>
      </c>
      <c r="IO46">
        <v>0.00442796603476172</v>
      </c>
      <c r="IP46">
        <v>-1.66160884727162e-06</v>
      </c>
      <c r="IQ46">
        <v>3.32470810967871e-10</v>
      </c>
      <c r="IR46">
        <v>0.0482981980719239</v>
      </c>
      <c r="IS46">
        <v>0.00830027014242151</v>
      </c>
      <c r="IT46">
        <v>2.88519397997672e-05</v>
      </c>
      <c r="IU46">
        <v>9.02036601750474e-06</v>
      </c>
      <c r="IV46">
        <v>-1</v>
      </c>
      <c r="IW46">
        <v>2043</v>
      </c>
      <c r="IX46">
        <v>1</v>
      </c>
      <c r="IY46">
        <v>28</v>
      </c>
      <c r="IZ46">
        <v>188911</v>
      </c>
      <c r="JA46">
        <v>188910.9</v>
      </c>
      <c r="JB46">
        <v>0.941162</v>
      </c>
      <c r="JC46">
        <v>2.38403</v>
      </c>
      <c r="JD46">
        <v>1.4978</v>
      </c>
      <c r="JE46">
        <v>2.33276</v>
      </c>
      <c r="JF46">
        <v>1.54419</v>
      </c>
      <c r="JG46">
        <v>2.31079</v>
      </c>
      <c r="JH46">
        <v>35.3596</v>
      </c>
      <c r="JI46">
        <v>24.2714</v>
      </c>
      <c r="JJ46">
        <v>18</v>
      </c>
      <c r="JK46">
        <v>546.207</v>
      </c>
      <c r="JL46">
        <v>433.46</v>
      </c>
      <c r="JM46">
        <v>31.2249</v>
      </c>
      <c r="JN46">
        <v>28.8853</v>
      </c>
      <c r="JO46">
        <v>29.9998</v>
      </c>
      <c r="JP46">
        <v>28.7757</v>
      </c>
      <c r="JQ46">
        <v>28.8051</v>
      </c>
      <c r="JR46">
        <v>18.8902</v>
      </c>
      <c r="JS46">
        <v>30.3707</v>
      </c>
      <c r="JT46">
        <v>100</v>
      </c>
      <c r="JU46">
        <v>31.2335</v>
      </c>
      <c r="JV46">
        <v>420</v>
      </c>
      <c r="JW46">
        <v>24.9395</v>
      </c>
      <c r="JX46">
        <v>93.0115</v>
      </c>
      <c r="JY46">
        <v>98.541</v>
      </c>
    </row>
    <row r="47" spans="1:285">
      <c r="A47">
        <v>31</v>
      </c>
      <c r="B47">
        <v>1758584368</v>
      </c>
      <c r="C47">
        <v>355</v>
      </c>
      <c r="D47" t="s">
        <v>489</v>
      </c>
      <c r="E47" t="s">
        <v>490</v>
      </c>
      <c r="F47">
        <v>5</v>
      </c>
      <c r="G47" t="s">
        <v>419</v>
      </c>
      <c r="H47" t="s">
        <v>420</v>
      </c>
      <c r="I47" t="s">
        <v>421</v>
      </c>
      <c r="J47">
        <v>1758584365</v>
      </c>
      <c r="K47">
        <f>(L47)/1000</f>
        <v>0</v>
      </c>
      <c r="L47">
        <f>1000*DL47*AJ47*(DH47-DI47)/(100*DA47*(1000-AJ47*DH47))</f>
        <v>0</v>
      </c>
      <c r="M47">
        <f>DL47*AJ47*(DG47-DF47*(1000-AJ47*DI47)/(1000-AJ47*DH47))/(100*DA47)</f>
        <v>0</v>
      </c>
      <c r="N47">
        <f>DF47 - IF(AJ47&gt;1, M47*DA47*100.0/(AL47), 0)</f>
        <v>0</v>
      </c>
      <c r="O47">
        <f>((U47-K47/2)*N47-M47)/(U47+K47/2)</f>
        <v>0</v>
      </c>
      <c r="P47">
        <f>O47*(DM47+DN47)/1000.0</f>
        <v>0</v>
      </c>
      <c r="Q47">
        <f>(DF47 - IF(AJ47&gt;1, M47*DA47*100.0/(AL47), 0))*(DM47+DN47)/1000.0</f>
        <v>0</v>
      </c>
      <c r="R47">
        <f>2.0/((1/T47-1/S47)+SIGN(T47)*SQRT((1/T47-1/S47)*(1/T47-1/S47) + 4*DB47/((DB47+1)*(DB47+1))*(2*1/T47*1/S47-1/S47*1/S47)))</f>
        <v>0</v>
      </c>
      <c r="S47">
        <f>IF(LEFT(DC47,1)&lt;&gt;"0",IF(LEFT(DC47,1)="1",3.0,DD47),$D$5+$E$5*(DT47*DM47/($K$5*1000))+$F$5*(DT47*DM47/($K$5*1000))*MAX(MIN(DA47,$J$5),$I$5)*MAX(MIN(DA47,$J$5),$I$5)+$G$5*MAX(MIN(DA47,$J$5),$I$5)*(DT47*DM47/($K$5*1000))+$H$5*(DT47*DM47/($K$5*1000))*(DT47*DM47/($K$5*1000)))</f>
        <v>0</v>
      </c>
      <c r="T47">
        <f>K47*(1000-(1000*0.61365*exp(17.502*X47/(240.97+X47))/(DM47+DN47)+DH47)/2)/(1000*0.61365*exp(17.502*X47/(240.97+X47))/(DM47+DN47)-DH47)</f>
        <v>0</v>
      </c>
      <c r="U47">
        <f>1/((DB47+1)/(R47/1.6)+1/(S47/1.37)) + DB47/((DB47+1)/(R47/1.6) + DB47/(S47/1.37))</f>
        <v>0</v>
      </c>
      <c r="V47">
        <f>(CW47*CZ47)</f>
        <v>0</v>
      </c>
      <c r="W47">
        <f>(DO47+(V47+2*0.95*5.67E-8*(((DO47+$B$7)+273)^4-(DO47+273)^4)-44100*K47)/(1.84*29.3*S47+8*0.95*5.67E-8*(DO47+273)^3))</f>
        <v>0</v>
      </c>
      <c r="X47">
        <f>($C$7*DP47+$D$7*DQ47+$E$7*W47)</f>
        <v>0</v>
      </c>
      <c r="Y47">
        <f>0.61365*exp(17.502*X47/(240.97+X47))</f>
        <v>0</v>
      </c>
      <c r="Z47">
        <f>(AA47/AB47*100)</f>
        <v>0</v>
      </c>
      <c r="AA47">
        <f>DH47*(DM47+DN47)/1000</f>
        <v>0</v>
      </c>
      <c r="AB47">
        <f>0.61365*exp(17.502*DO47/(240.97+DO47))</f>
        <v>0</v>
      </c>
      <c r="AC47">
        <f>(Y47-DH47*(DM47+DN47)/1000)</f>
        <v>0</v>
      </c>
      <c r="AD47">
        <f>(-K47*44100)</f>
        <v>0</v>
      </c>
      <c r="AE47">
        <f>2*29.3*S47*0.92*(DO47-X47)</f>
        <v>0</v>
      </c>
      <c r="AF47">
        <f>2*0.95*5.67E-8*(((DO47+$B$7)+273)^4-(X47+273)^4)</f>
        <v>0</v>
      </c>
      <c r="AG47">
        <f>V47+AF47+AD47+AE47</f>
        <v>0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MAX(0,($B$13+$C$13*DT47)/(1+$D$13*DT47)*DM47/(DO47+273)*$E$13)</f>
        <v>0</v>
      </c>
      <c r="AM47" t="s">
        <v>422</v>
      </c>
      <c r="AN47" t="s">
        <v>422</v>
      </c>
      <c r="AO47">
        <v>0</v>
      </c>
      <c r="AP47">
        <v>0</v>
      </c>
      <c r="AQ47">
        <f>1-AO47/AP47</f>
        <v>0</v>
      </c>
      <c r="AR47">
        <v>0</v>
      </c>
      <c r="AS47" t="s">
        <v>422</v>
      </c>
      <c r="AT47" t="s">
        <v>422</v>
      </c>
      <c r="AU47">
        <v>0</v>
      </c>
      <c r="AV47">
        <v>0</v>
      </c>
      <c r="AW47">
        <f>1-AU47/AV47</f>
        <v>0</v>
      </c>
      <c r="AX47">
        <v>0.5</v>
      </c>
      <c r="AY47">
        <f>CX47</f>
        <v>0</v>
      </c>
      <c r="AZ47">
        <f>M47</f>
        <v>0</v>
      </c>
      <c r="BA47">
        <f>AW47*AX47*AY47</f>
        <v>0</v>
      </c>
      <c r="BB47">
        <f>(AZ47-AR47)/AY47</f>
        <v>0</v>
      </c>
      <c r="BC47">
        <f>(AP47-AV47)/AV47</f>
        <v>0</v>
      </c>
      <c r="BD47">
        <f>AO47/(AQ47+AO47/AV47)</f>
        <v>0</v>
      </c>
      <c r="BE47" t="s">
        <v>422</v>
      </c>
      <c r="BF47">
        <v>0</v>
      </c>
      <c r="BG47">
        <f>IF(BF47&lt;&gt;0, BF47, BD47)</f>
        <v>0</v>
      </c>
      <c r="BH47">
        <f>1-BG47/AV47</f>
        <v>0</v>
      </c>
      <c r="BI47">
        <f>(AV47-AU47)/(AV47-BG47)</f>
        <v>0</v>
      </c>
      <c r="BJ47">
        <f>(AP47-AV47)/(AP47-BG47)</f>
        <v>0</v>
      </c>
      <c r="BK47">
        <f>(AV47-AU47)/(AV47-AO47)</f>
        <v>0</v>
      </c>
      <c r="BL47">
        <f>(AP47-AV47)/(AP47-AO47)</f>
        <v>0</v>
      </c>
      <c r="BM47">
        <f>(BI47*BG47/AU47)</f>
        <v>0</v>
      </c>
      <c r="BN47">
        <f>(1-BM47)</f>
        <v>0</v>
      </c>
      <c r="CW47">
        <f>$B$11*DU47+$C$11*DV47+$F$11*EG47*(1-EJ47)</f>
        <v>0</v>
      </c>
      <c r="CX47">
        <f>CW47*CY47</f>
        <v>0</v>
      </c>
      <c r="CY47">
        <f>($B$11*$D$9+$C$11*$D$9+$F$11*((ET47+EL47)/MAX(ET47+EL47+EU47, 0.1)*$I$9+EU47/MAX(ET47+EL47+EU47, 0.1)*$J$9))/($B$11+$C$11+$F$11)</f>
        <v>0</v>
      </c>
      <c r="CZ47">
        <f>($B$11*$K$9+$C$11*$K$9+$F$11*((ET47+EL47)/MAX(ET47+EL47+EU47, 0.1)*$P$9+EU47/MAX(ET47+EL47+EU47, 0.1)*$Q$9))/($B$11+$C$11+$F$11)</f>
        <v>0</v>
      </c>
      <c r="DA47">
        <v>4.8</v>
      </c>
      <c r="DB47">
        <v>0.5</v>
      </c>
      <c r="DC47" t="s">
        <v>423</v>
      </c>
      <c r="DD47">
        <v>2</v>
      </c>
      <c r="DE47">
        <v>1758584365</v>
      </c>
      <c r="DF47">
        <v>421.38175</v>
      </c>
      <c r="DG47">
        <v>420.362</v>
      </c>
      <c r="DH47">
        <v>25.082125</v>
      </c>
      <c r="DI47">
        <v>24.9455</v>
      </c>
      <c r="DJ47">
        <v>415.4855</v>
      </c>
      <c r="DK47">
        <v>24.675925</v>
      </c>
      <c r="DL47">
        <v>499.98325</v>
      </c>
      <c r="DM47">
        <v>89.643925</v>
      </c>
      <c r="DN47">
        <v>0.033836375</v>
      </c>
      <c r="DO47">
        <v>30.907725</v>
      </c>
      <c r="DP47">
        <v>29.990475</v>
      </c>
      <c r="DQ47">
        <v>999.9</v>
      </c>
      <c r="DR47">
        <v>0</v>
      </c>
      <c r="DS47">
        <v>0</v>
      </c>
      <c r="DT47">
        <v>9979.675</v>
      </c>
      <c r="DU47">
        <v>0</v>
      </c>
      <c r="DV47">
        <v>0.723344</v>
      </c>
      <c r="DW47">
        <v>1.02001975</v>
      </c>
      <c r="DX47">
        <v>432.22325</v>
      </c>
      <c r="DY47">
        <v>431.1165</v>
      </c>
      <c r="DZ47">
        <v>0.13665125</v>
      </c>
      <c r="EA47">
        <v>420.362</v>
      </c>
      <c r="EB47">
        <v>24.9455</v>
      </c>
      <c r="EC47">
        <v>2.2484575</v>
      </c>
      <c r="ED47">
        <v>2.23621</v>
      </c>
      <c r="EE47">
        <v>19.31185</v>
      </c>
      <c r="EF47">
        <v>19.2241</v>
      </c>
      <c r="EG47">
        <v>0.00500016</v>
      </c>
      <c r="EH47">
        <v>0</v>
      </c>
      <c r="EI47">
        <v>0</v>
      </c>
      <c r="EJ47">
        <v>0</v>
      </c>
      <c r="EK47">
        <v>666.25</v>
      </c>
      <c r="EL47">
        <v>0.00500016</v>
      </c>
      <c r="EM47">
        <v>-7.725</v>
      </c>
      <c r="EN47">
        <v>0.075</v>
      </c>
      <c r="EO47">
        <v>40</v>
      </c>
      <c r="EP47">
        <v>44.031</v>
      </c>
      <c r="EQ47">
        <v>42.2185</v>
      </c>
      <c r="ER47">
        <v>44.031</v>
      </c>
      <c r="ES47">
        <v>43.187</v>
      </c>
      <c r="ET47">
        <v>0</v>
      </c>
      <c r="EU47">
        <v>0</v>
      </c>
      <c r="EV47">
        <v>0</v>
      </c>
      <c r="EW47">
        <v>1758584370</v>
      </c>
      <c r="EX47">
        <v>0</v>
      </c>
      <c r="EY47">
        <v>667.668</v>
      </c>
      <c r="EZ47">
        <v>-22.0076924635601</v>
      </c>
      <c r="FA47">
        <v>19.0384614393087</v>
      </c>
      <c r="FB47">
        <v>-11.512</v>
      </c>
      <c r="FC47">
        <v>15</v>
      </c>
      <c r="FD47">
        <v>0</v>
      </c>
      <c r="FE47" t="s">
        <v>424</v>
      </c>
      <c r="FF47">
        <v>1747249705.1</v>
      </c>
      <c r="FG47">
        <v>1747249711.1</v>
      </c>
      <c r="FH47">
        <v>0</v>
      </c>
      <c r="FI47">
        <v>0.871</v>
      </c>
      <c r="FJ47">
        <v>0.066</v>
      </c>
      <c r="FK47">
        <v>5.486</v>
      </c>
      <c r="FL47">
        <v>0.145</v>
      </c>
      <c r="FM47">
        <v>420</v>
      </c>
      <c r="FN47">
        <v>16</v>
      </c>
      <c r="FO47">
        <v>0.27</v>
      </c>
      <c r="FP47">
        <v>0.16</v>
      </c>
      <c r="FQ47">
        <v>1.1246992</v>
      </c>
      <c r="FR47">
        <v>-0.760833383458647</v>
      </c>
      <c r="FS47">
        <v>0.119890984829386</v>
      </c>
      <c r="FT47">
        <v>0</v>
      </c>
      <c r="FU47">
        <v>668.517647058824</v>
      </c>
      <c r="FV47">
        <v>-4.00000005326904</v>
      </c>
      <c r="FW47">
        <v>5.17075888094236</v>
      </c>
      <c r="FX47">
        <v>-1</v>
      </c>
      <c r="FY47">
        <v>0.105832195</v>
      </c>
      <c r="FZ47">
        <v>0.109731622556391</v>
      </c>
      <c r="GA47">
        <v>0.0147738208804451</v>
      </c>
      <c r="GB47">
        <v>0</v>
      </c>
      <c r="GC47">
        <v>0</v>
      </c>
      <c r="GD47">
        <v>2</v>
      </c>
      <c r="GE47" t="s">
        <v>425</v>
      </c>
      <c r="GF47">
        <v>3.12638</v>
      </c>
      <c r="GG47">
        <v>2.65938</v>
      </c>
      <c r="GH47">
        <v>0.0882215</v>
      </c>
      <c r="GI47">
        <v>0.0889433</v>
      </c>
      <c r="GJ47">
        <v>0.10359</v>
      </c>
      <c r="GK47">
        <v>0.103733</v>
      </c>
      <c r="GL47">
        <v>23465</v>
      </c>
      <c r="GM47">
        <v>22183.1</v>
      </c>
      <c r="GN47">
        <v>23017.6</v>
      </c>
      <c r="GO47">
        <v>23711.3</v>
      </c>
      <c r="GP47">
        <v>35167</v>
      </c>
      <c r="GQ47">
        <v>35173.5</v>
      </c>
      <c r="GR47">
        <v>41501.5</v>
      </c>
      <c r="GS47">
        <v>42281.4</v>
      </c>
      <c r="GT47">
        <v>1.89417</v>
      </c>
      <c r="GU47">
        <v>1.80768</v>
      </c>
      <c r="GV47">
        <v>0.109579</v>
      </c>
      <c r="GW47">
        <v>0</v>
      </c>
      <c r="GX47">
        <v>28.1957</v>
      </c>
      <c r="GY47">
        <v>999.9</v>
      </c>
      <c r="GZ47">
        <v>62.172</v>
      </c>
      <c r="HA47">
        <v>29.638</v>
      </c>
      <c r="HB47">
        <v>28.9407</v>
      </c>
      <c r="HC47">
        <v>53.6834</v>
      </c>
      <c r="HD47">
        <v>39.1066</v>
      </c>
      <c r="HE47">
        <v>1</v>
      </c>
      <c r="HF47">
        <v>0.0944665</v>
      </c>
      <c r="HG47">
        <v>-1.53291</v>
      </c>
      <c r="HH47">
        <v>20.2297</v>
      </c>
      <c r="HI47">
        <v>5.23436</v>
      </c>
      <c r="HJ47">
        <v>11.992</v>
      </c>
      <c r="HK47">
        <v>4.9557</v>
      </c>
      <c r="HL47">
        <v>3.304</v>
      </c>
      <c r="HM47">
        <v>9999</v>
      </c>
      <c r="HN47">
        <v>999.9</v>
      </c>
      <c r="HO47">
        <v>9999</v>
      </c>
      <c r="HP47">
        <v>9999</v>
      </c>
      <c r="HQ47">
        <v>1.86849</v>
      </c>
      <c r="HR47">
        <v>1.86418</v>
      </c>
      <c r="HS47">
        <v>1.8718</v>
      </c>
      <c r="HT47">
        <v>1.86265</v>
      </c>
      <c r="HU47">
        <v>1.86208</v>
      </c>
      <c r="HV47">
        <v>1.86859</v>
      </c>
      <c r="HW47">
        <v>1.85867</v>
      </c>
      <c r="HX47">
        <v>1.86508</v>
      </c>
      <c r="HY47">
        <v>5</v>
      </c>
      <c r="HZ47">
        <v>0</v>
      </c>
      <c r="IA47">
        <v>0</v>
      </c>
      <c r="IB47">
        <v>0</v>
      </c>
      <c r="IC47" t="s">
        <v>426</v>
      </c>
      <c r="ID47" t="s">
        <v>427</v>
      </c>
      <c r="IE47" t="s">
        <v>428</v>
      </c>
      <c r="IF47" t="s">
        <v>428</v>
      </c>
      <c r="IG47" t="s">
        <v>428</v>
      </c>
      <c r="IH47" t="s">
        <v>428</v>
      </c>
      <c r="II47">
        <v>0</v>
      </c>
      <c r="IJ47">
        <v>100</v>
      </c>
      <c r="IK47">
        <v>100</v>
      </c>
      <c r="IL47">
        <v>5.897</v>
      </c>
      <c r="IM47">
        <v>0.4057</v>
      </c>
      <c r="IN47">
        <v>4.31971622866321</v>
      </c>
      <c r="IO47">
        <v>0.00442796603476172</v>
      </c>
      <c r="IP47">
        <v>-1.66160884727162e-06</v>
      </c>
      <c r="IQ47">
        <v>3.32470810967871e-10</v>
      </c>
      <c r="IR47">
        <v>0.0482981980719239</v>
      </c>
      <c r="IS47">
        <v>0.00830027014242151</v>
      </c>
      <c r="IT47">
        <v>2.88519397997672e-05</v>
      </c>
      <c r="IU47">
        <v>9.02036601750474e-06</v>
      </c>
      <c r="IV47">
        <v>-1</v>
      </c>
      <c r="IW47">
        <v>2043</v>
      </c>
      <c r="IX47">
        <v>1</v>
      </c>
      <c r="IY47">
        <v>28</v>
      </c>
      <c r="IZ47">
        <v>188911</v>
      </c>
      <c r="JA47">
        <v>188910.9</v>
      </c>
      <c r="JB47">
        <v>0.941162</v>
      </c>
      <c r="JC47">
        <v>2.39014</v>
      </c>
      <c r="JD47">
        <v>1.49902</v>
      </c>
      <c r="JE47">
        <v>2.33398</v>
      </c>
      <c r="JF47">
        <v>1.54419</v>
      </c>
      <c r="JG47">
        <v>2.29614</v>
      </c>
      <c r="JH47">
        <v>35.3596</v>
      </c>
      <c r="JI47">
        <v>24.2714</v>
      </c>
      <c r="JJ47">
        <v>18</v>
      </c>
      <c r="JK47">
        <v>546.154</v>
      </c>
      <c r="JL47">
        <v>433.353</v>
      </c>
      <c r="JM47">
        <v>31.2353</v>
      </c>
      <c r="JN47">
        <v>28.8822</v>
      </c>
      <c r="JO47">
        <v>29.9998</v>
      </c>
      <c r="JP47">
        <v>28.7732</v>
      </c>
      <c r="JQ47">
        <v>28.8027</v>
      </c>
      <c r="JR47">
        <v>18.8857</v>
      </c>
      <c r="JS47">
        <v>30.3707</v>
      </c>
      <c r="JT47">
        <v>100</v>
      </c>
      <c r="JU47">
        <v>31.2335</v>
      </c>
      <c r="JV47">
        <v>420</v>
      </c>
      <c r="JW47">
        <v>24.9439</v>
      </c>
      <c r="JX47">
        <v>93.0121</v>
      </c>
      <c r="JY47">
        <v>98.5419</v>
      </c>
    </row>
    <row r="48" spans="1:285">
      <c r="A48">
        <v>32</v>
      </c>
      <c r="B48">
        <v>1758584370</v>
      </c>
      <c r="C48">
        <v>357</v>
      </c>
      <c r="D48" t="s">
        <v>491</v>
      </c>
      <c r="E48" t="s">
        <v>492</v>
      </c>
      <c r="F48">
        <v>5</v>
      </c>
      <c r="G48" t="s">
        <v>419</v>
      </c>
      <c r="H48" t="s">
        <v>420</v>
      </c>
      <c r="I48" t="s">
        <v>421</v>
      </c>
      <c r="J48">
        <v>1758584367.33333</v>
      </c>
      <c r="K48">
        <f>(L48)/1000</f>
        <v>0</v>
      </c>
      <c r="L48">
        <f>1000*DL48*AJ48*(DH48-DI48)/(100*DA48*(1000-AJ48*DH48))</f>
        <v>0</v>
      </c>
      <c r="M48">
        <f>DL48*AJ48*(DG48-DF48*(1000-AJ48*DI48)/(1000-AJ48*DH48))/(100*DA48)</f>
        <v>0</v>
      </c>
      <c r="N48">
        <f>DF48 - IF(AJ48&gt;1, M48*DA48*100.0/(AL48), 0)</f>
        <v>0</v>
      </c>
      <c r="O48">
        <f>((U48-K48/2)*N48-M48)/(U48+K48/2)</f>
        <v>0</v>
      </c>
      <c r="P48">
        <f>O48*(DM48+DN48)/1000.0</f>
        <v>0</v>
      </c>
      <c r="Q48">
        <f>(DF48 - IF(AJ48&gt;1, M48*DA48*100.0/(AL48), 0))*(DM48+DN48)/1000.0</f>
        <v>0</v>
      </c>
      <c r="R48">
        <f>2.0/((1/T48-1/S48)+SIGN(T48)*SQRT((1/T48-1/S48)*(1/T48-1/S48) + 4*DB48/((DB48+1)*(DB48+1))*(2*1/T48*1/S48-1/S48*1/S48)))</f>
        <v>0</v>
      </c>
      <c r="S48">
        <f>IF(LEFT(DC48,1)&lt;&gt;"0",IF(LEFT(DC48,1)="1",3.0,DD48),$D$5+$E$5*(DT48*DM48/($K$5*1000))+$F$5*(DT48*DM48/($K$5*1000))*MAX(MIN(DA48,$J$5),$I$5)*MAX(MIN(DA48,$J$5),$I$5)+$G$5*MAX(MIN(DA48,$J$5),$I$5)*(DT48*DM48/($K$5*1000))+$H$5*(DT48*DM48/($K$5*1000))*(DT48*DM48/($K$5*1000)))</f>
        <v>0</v>
      </c>
      <c r="T48">
        <f>K48*(1000-(1000*0.61365*exp(17.502*X48/(240.97+X48))/(DM48+DN48)+DH48)/2)/(1000*0.61365*exp(17.502*X48/(240.97+X48))/(DM48+DN48)-DH48)</f>
        <v>0</v>
      </c>
      <c r="U48">
        <f>1/((DB48+1)/(R48/1.6)+1/(S48/1.37)) + DB48/((DB48+1)/(R48/1.6) + DB48/(S48/1.37))</f>
        <v>0</v>
      </c>
      <c r="V48">
        <f>(CW48*CZ48)</f>
        <v>0</v>
      </c>
      <c r="W48">
        <f>(DO48+(V48+2*0.95*5.67E-8*(((DO48+$B$7)+273)^4-(DO48+273)^4)-44100*K48)/(1.84*29.3*S48+8*0.95*5.67E-8*(DO48+273)^3))</f>
        <v>0</v>
      </c>
      <c r="X48">
        <f>($C$7*DP48+$D$7*DQ48+$E$7*W48)</f>
        <v>0</v>
      </c>
      <c r="Y48">
        <f>0.61365*exp(17.502*X48/(240.97+X48))</f>
        <v>0</v>
      </c>
      <c r="Z48">
        <f>(AA48/AB48*100)</f>
        <v>0</v>
      </c>
      <c r="AA48">
        <f>DH48*(DM48+DN48)/1000</f>
        <v>0</v>
      </c>
      <c r="AB48">
        <f>0.61365*exp(17.502*DO48/(240.97+DO48))</f>
        <v>0</v>
      </c>
      <c r="AC48">
        <f>(Y48-DH48*(DM48+DN48)/1000)</f>
        <v>0</v>
      </c>
      <c r="AD48">
        <f>(-K48*44100)</f>
        <v>0</v>
      </c>
      <c r="AE48">
        <f>2*29.3*S48*0.92*(DO48-X48)</f>
        <v>0</v>
      </c>
      <c r="AF48">
        <f>2*0.95*5.67E-8*(((DO48+$B$7)+273)^4-(X48+273)^4)</f>
        <v>0</v>
      </c>
      <c r="AG48">
        <f>V48+AF48+AD48+AE48</f>
        <v>0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MAX(0,($B$13+$C$13*DT48)/(1+$D$13*DT48)*DM48/(DO48+273)*$E$13)</f>
        <v>0</v>
      </c>
      <c r="AM48" t="s">
        <v>422</v>
      </c>
      <c r="AN48" t="s">
        <v>422</v>
      </c>
      <c r="AO48">
        <v>0</v>
      </c>
      <c r="AP48">
        <v>0</v>
      </c>
      <c r="AQ48">
        <f>1-AO48/AP48</f>
        <v>0</v>
      </c>
      <c r="AR48">
        <v>0</v>
      </c>
      <c r="AS48" t="s">
        <v>422</v>
      </c>
      <c r="AT48" t="s">
        <v>422</v>
      </c>
      <c r="AU48">
        <v>0</v>
      </c>
      <c r="AV48">
        <v>0</v>
      </c>
      <c r="AW48">
        <f>1-AU48/AV48</f>
        <v>0</v>
      </c>
      <c r="AX48">
        <v>0.5</v>
      </c>
      <c r="AY48">
        <f>CX48</f>
        <v>0</v>
      </c>
      <c r="AZ48">
        <f>M48</f>
        <v>0</v>
      </c>
      <c r="BA48">
        <f>AW48*AX48*AY48</f>
        <v>0</v>
      </c>
      <c r="BB48">
        <f>(AZ48-AR48)/AY48</f>
        <v>0</v>
      </c>
      <c r="BC48">
        <f>(AP48-AV48)/AV48</f>
        <v>0</v>
      </c>
      <c r="BD48">
        <f>AO48/(AQ48+AO48/AV48)</f>
        <v>0</v>
      </c>
      <c r="BE48" t="s">
        <v>422</v>
      </c>
      <c r="BF48">
        <v>0</v>
      </c>
      <c r="BG48">
        <f>IF(BF48&lt;&gt;0, BF48, BD48)</f>
        <v>0</v>
      </c>
      <c r="BH48">
        <f>1-BG48/AV48</f>
        <v>0</v>
      </c>
      <c r="BI48">
        <f>(AV48-AU48)/(AV48-BG48)</f>
        <v>0</v>
      </c>
      <c r="BJ48">
        <f>(AP48-AV48)/(AP48-BG48)</f>
        <v>0</v>
      </c>
      <c r="BK48">
        <f>(AV48-AU48)/(AV48-AO48)</f>
        <v>0</v>
      </c>
      <c r="BL48">
        <f>(AP48-AV48)/(AP48-AO48)</f>
        <v>0</v>
      </c>
      <c r="BM48">
        <f>(BI48*BG48/AU48)</f>
        <v>0</v>
      </c>
      <c r="BN48">
        <f>(1-BM48)</f>
        <v>0</v>
      </c>
      <c r="CW48">
        <f>$B$11*DU48+$C$11*DV48+$F$11*EG48*(1-EJ48)</f>
        <v>0</v>
      </c>
      <c r="CX48">
        <f>CW48*CY48</f>
        <v>0</v>
      </c>
      <c r="CY48">
        <f>($B$11*$D$9+$C$11*$D$9+$F$11*((ET48+EL48)/MAX(ET48+EL48+EU48, 0.1)*$I$9+EU48/MAX(ET48+EL48+EU48, 0.1)*$J$9))/($B$11+$C$11+$F$11)</f>
        <v>0</v>
      </c>
      <c r="CZ48">
        <f>($B$11*$K$9+$C$11*$K$9+$F$11*((ET48+EL48)/MAX(ET48+EL48+EU48, 0.1)*$P$9+EU48/MAX(ET48+EL48+EU48, 0.1)*$Q$9))/($B$11+$C$11+$F$11)</f>
        <v>0</v>
      </c>
      <c r="DA48">
        <v>4.8</v>
      </c>
      <c r="DB48">
        <v>0.5</v>
      </c>
      <c r="DC48" t="s">
        <v>423</v>
      </c>
      <c r="DD48">
        <v>2</v>
      </c>
      <c r="DE48">
        <v>1758584367.33333</v>
      </c>
      <c r="DF48">
        <v>421.463666666667</v>
      </c>
      <c r="DG48">
        <v>420.372333333333</v>
      </c>
      <c r="DH48">
        <v>25.0666666666667</v>
      </c>
      <c r="DI48">
        <v>24.9246333333333</v>
      </c>
      <c r="DJ48">
        <v>415.567</v>
      </c>
      <c r="DK48">
        <v>24.6608666666667</v>
      </c>
      <c r="DL48">
        <v>499.996</v>
      </c>
      <c r="DM48">
        <v>89.6441666666667</v>
      </c>
      <c r="DN48">
        <v>0.0337760333333333</v>
      </c>
      <c r="DO48">
        <v>30.9069333333333</v>
      </c>
      <c r="DP48">
        <v>29.9865</v>
      </c>
      <c r="DQ48">
        <v>999.9</v>
      </c>
      <c r="DR48">
        <v>0</v>
      </c>
      <c r="DS48">
        <v>0</v>
      </c>
      <c r="DT48">
        <v>9992.7</v>
      </c>
      <c r="DU48">
        <v>0</v>
      </c>
      <c r="DV48">
        <v>0.723344</v>
      </c>
      <c r="DW48">
        <v>1.09156333333333</v>
      </c>
      <c r="DX48">
        <v>432.300333333333</v>
      </c>
      <c r="DY48">
        <v>431.117666666667</v>
      </c>
      <c r="DZ48">
        <v>0.142068666666667</v>
      </c>
      <c r="EA48">
        <v>420.372333333333</v>
      </c>
      <c r="EB48">
        <v>24.9246333333333</v>
      </c>
      <c r="EC48">
        <v>2.24708</v>
      </c>
      <c r="ED48">
        <v>2.23434666666667</v>
      </c>
      <c r="EE48">
        <v>19.302</v>
      </c>
      <c r="EF48">
        <v>19.2107</v>
      </c>
      <c r="EG48">
        <v>0.00500016</v>
      </c>
      <c r="EH48">
        <v>0</v>
      </c>
      <c r="EI48">
        <v>0</v>
      </c>
      <c r="EJ48">
        <v>0</v>
      </c>
      <c r="EK48">
        <v>664.233333333333</v>
      </c>
      <c r="EL48">
        <v>0.00500016</v>
      </c>
      <c r="EM48">
        <v>-9.83333333333333</v>
      </c>
      <c r="EN48">
        <v>-0.333333333333333</v>
      </c>
      <c r="EO48">
        <v>40</v>
      </c>
      <c r="EP48">
        <v>44</v>
      </c>
      <c r="EQ48">
        <v>42.187</v>
      </c>
      <c r="ER48">
        <v>44</v>
      </c>
      <c r="ES48">
        <v>43.187</v>
      </c>
      <c r="ET48">
        <v>0</v>
      </c>
      <c r="EU48">
        <v>0</v>
      </c>
      <c r="EV48">
        <v>0</v>
      </c>
      <c r="EW48">
        <v>1758584371.8</v>
      </c>
      <c r="EX48">
        <v>0</v>
      </c>
      <c r="EY48">
        <v>667.173076923077</v>
      </c>
      <c r="EZ48">
        <v>-19.2991453814818</v>
      </c>
      <c r="FA48">
        <v>14.2735042073089</v>
      </c>
      <c r="FB48">
        <v>-11.45</v>
      </c>
      <c r="FC48">
        <v>15</v>
      </c>
      <c r="FD48">
        <v>0</v>
      </c>
      <c r="FE48" t="s">
        <v>424</v>
      </c>
      <c r="FF48">
        <v>1747249705.1</v>
      </c>
      <c r="FG48">
        <v>1747249711.1</v>
      </c>
      <c r="FH48">
        <v>0</v>
      </c>
      <c r="FI48">
        <v>0.871</v>
      </c>
      <c r="FJ48">
        <v>0.066</v>
      </c>
      <c r="FK48">
        <v>5.486</v>
      </c>
      <c r="FL48">
        <v>0.145</v>
      </c>
      <c r="FM48">
        <v>420</v>
      </c>
      <c r="FN48">
        <v>16</v>
      </c>
      <c r="FO48">
        <v>0.27</v>
      </c>
      <c r="FP48">
        <v>0.16</v>
      </c>
      <c r="FQ48">
        <v>1.11505685714286</v>
      </c>
      <c r="FR48">
        <v>-0.759286753246752</v>
      </c>
      <c r="FS48">
        <v>0.120510834148907</v>
      </c>
      <c r="FT48">
        <v>0</v>
      </c>
      <c r="FU48">
        <v>667.835294117647</v>
      </c>
      <c r="FV48">
        <v>-11.9449962511303</v>
      </c>
      <c r="FW48">
        <v>5.43555194193697</v>
      </c>
      <c r="FX48">
        <v>-1</v>
      </c>
      <c r="FY48">
        <v>0.113566595238095</v>
      </c>
      <c r="FZ48">
        <v>0.130864722077922</v>
      </c>
      <c r="GA48">
        <v>0.0173291637987877</v>
      </c>
      <c r="GB48">
        <v>0</v>
      </c>
      <c r="GC48">
        <v>0</v>
      </c>
      <c r="GD48">
        <v>2</v>
      </c>
      <c r="GE48" t="s">
        <v>425</v>
      </c>
      <c r="GF48">
        <v>3.12643</v>
      </c>
      <c r="GG48">
        <v>2.6591</v>
      </c>
      <c r="GH48">
        <v>0.0882158</v>
      </c>
      <c r="GI48">
        <v>0.0889185</v>
      </c>
      <c r="GJ48">
        <v>0.103548</v>
      </c>
      <c r="GK48">
        <v>0.103718</v>
      </c>
      <c r="GL48">
        <v>23465</v>
      </c>
      <c r="GM48">
        <v>22184</v>
      </c>
      <c r="GN48">
        <v>23017.5</v>
      </c>
      <c r="GO48">
        <v>23711.6</v>
      </c>
      <c r="GP48">
        <v>35168.7</v>
      </c>
      <c r="GQ48">
        <v>35174.2</v>
      </c>
      <c r="GR48">
        <v>41501.6</v>
      </c>
      <c r="GS48">
        <v>42281.5</v>
      </c>
      <c r="GT48">
        <v>1.8944</v>
      </c>
      <c r="GU48">
        <v>1.80757</v>
      </c>
      <c r="GV48">
        <v>0.109356</v>
      </c>
      <c r="GW48">
        <v>0</v>
      </c>
      <c r="GX48">
        <v>28.1942</v>
      </c>
      <c r="GY48">
        <v>999.9</v>
      </c>
      <c r="GZ48">
        <v>62.172</v>
      </c>
      <c r="HA48">
        <v>29.638</v>
      </c>
      <c r="HB48">
        <v>28.9393</v>
      </c>
      <c r="HC48">
        <v>53.9934</v>
      </c>
      <c r="HD48">
        <v>39.1146</v>
      </c>
      <c r="HE48">
        <v>1</v>
      </c>
      <c r="HF48">
        <v>0.0944461</v>
      </c>
      <c r="HG48">
        <v>-1.51302</v>
      </c>
      <c r="HH48">
        <v>20.2299</v>
      </c>
      <c r="HI48">
        <v>5.23451</v>
      </c>
      <c r="HJ48">
        <v>11.992</v>
      </c>
      <c r="HK48">
        <v>4.95565</v>
      </c>
      <c r="HL48">
        <v>3.304</v>
      </c>
      <c r="HM48">
        <v>9999</v>
      </c>
      <c r="HN48">
        <v>999.9</v>
      </c>
      <c r="HO48">
        <v>9999</v>
      </c>
      <c r="HP48">
        <v>9999</v>
      </c>
      <c r="HQ48">
        <v>1.8685</v>
      </c>
      <c r="HR48">
        <v>1.8642</v>
      </c>
      <c r="HS48">
        <v>1.8718</v>
      </c>
      <c r="HT48">
        <v>1.86266</v>
      </c>
      <c r="HU48">
        <v>1.86205</v>
      </c>
      <c r="HV48">
        <v>1.86859</v>
      </c>
      <c r="HW48">
        <v>1.85867</v>
      </c>
      <c r="HX48">
        <v>1.86508</v>
      </c>
      <c r="HY48">
        <v>5</v>
      </c>
      <c r="HZ48">
        <v>0</v>
      </c>
      <c r="IA48">
        <v>0</v>
      </c>
      <c r="IB48">
        <v>0</v>
      </c>
      <c r="IC48" t="s">
        <v>426</v>
      </c>
      <c r="ID48" t="s">
        <v>427</v>
      </c>
      <c r="IE48" t="s">
        <v>428</v>
      </c>
      <c r="IF48" t="s">
        <v>428</v>
      </c>
      <c r="IG48" t="s">
        <v>428</v>
      </c>
      <c r="IH48" t="s">
        <v>428</v>
      </c>
      <c r="II48">
        <v>0</v>
      </c>
      <c r="IJ48">
        <v>100</v>
      </c>
      <c r="IK48">
        <v>100</v>
      </c>
      <c r="IL48">
        <v>5.897</v>
      </c>
      <c r="IM48">
        <v>0.4053</v>
      </c>
      <c r="IN48">
        <v>4.31971622866321</v>
      </c>
      <c r="IO48">
        <v>0.00442796603476172</v>
      </c>
      <c r="IP48">
        <v>-1.66160884727162e-06</v>
      </c>
      <c r="IQ48">
        <v>3.32470810967871e-10</v>
      </c>
      <c r="IR48">
        <v>0.0482981980719239</v>
      </c>
      <c r="IS48">
        <v>0.00830027014242151</v>
      </c>
      <c r="IT48">
        <v>2.88519397997672e-05</v>
      </c>
      <c r="IU48">
        <v>9.02036601750474e-06</v>
      </c>
      <c r="IV48">
        <v>-1</v>
      </c>
      <c r="IW48">
        <v>2043</v>
      </c>
      <c r="IX48">
        <v>1</v>
      </c>
      <c r="IY48">
        <v>28</v>
      </c>
      <c r="IZ48">
        <v>188911.1</v>
      </c>
      <c r="JA48">
        <v>188911</v>
      </c>
      <c r="JB48">
        <v>0.941162</v>
      </c>
      <c r="JC48">
        <v>2.39502</v>
      </c>
      <c r="JD48">
        <v>1.49902</v>
      </c>
      <c r="JE48">
        <v>2.33398</v>
      </c>
      <c r="JF48">
        <v>1.54419</v>
      </c>
      <c r="JG48">
        <v>2.27051</v>
      </c>
      <c r="JH48">
        <v>35.3596</v>
      </c>
      <c r="JI48">
        <v>24.2714</v>
      </c>
      <c r="JJ48">
        <v>18</v>
      </c>
      <c r="JK48">
        <v>546.285</v>
      </c>
      <c r="JL48">
        <v>433.28</v>
      </c>
      <c r="JM48">
        <v>31.2405</v>
      </c>
      <c r="JN48">
        <v>28.8808</v>
      </c>
      <c r="JO48">
        <v>29.9998</v>
      </c>
      <c r="JP48">
        <v>28.7714</v>
      </c>
      <c r="JQ48">
        <v>28.8009</v>
      </c>
      <c r="JR48">
        <v>18.8827</v>
      </c>
      <c r="JS48">
        <v>30.3707</v>
      </c>
      <c r="JT48">
        <v>100</v>
      </c>
      <c r="JU48">
        <v>31.2431</v>
      </c>
      <c r="JV48">
        <v>420</v>
      </c>
      <c r="JW48">
        <v>24.9439</v>
      </c>
      <c r="JX48">
        <v>93.012</v>
      </c>
      <c r="JY48">
        <v>98.5424</v>
      </c>
    </row>
    <row r="49" spans="1:285">
      <c r="A49">
        <v>33</v>
      </c>
      <c r="B49">
        <v>1758584373</v>
      </c>
      <c r="C49">
        <v>360</v>
      </c>
      <c r="D49" t="s">
        <v>493</v>
      </c>
      <c r="E49" t="s">
        <v>494</v>
      </c>
      <c r="F49">
        <v>5</v>
      </c>
      <c r="G49" t="s">
        <v>419</v>
      </c>
      <c r="H49" t="s">
        <v>420</v>
      </c>
      <c r="I49" t="s">
        <v>421</v>
      </c>
      <c r="J49">
        <v>1758584370.66667</v>
      </c>
      <c r="K49">
        <f>(L49)/1000</f>
        <v>0</v>
      </c>
      <c r="L49">
        <f>1000*DL49*AJ49*(DH49-DI49)/(100*DA49*(1000-AJ49*DH49))</f>
        <v>0</v>
      </c>
      <c r="M49">
        <f>DL49*AJ49*(DG49-DF49*(1000-AJ49*DI49)/(1000-AJ49*DH49))/(100*DA49)</f>
        <v>0</v>
      </c>
      <c r="N49">
        <f>DF49 - IF(AJ49&gt;1, M49*DA49*100.0/(AL49), 0)</f>
        <v>0</v>
      </c>
      <c r="O49">
        <f>((U49-K49/2)*N49-M49)/(U49+K49/2)</f>
        <v>0</v>
      </c>
      <c r="P49">
        <f>O49*(DM49+DN49)/1000.0</f>
        <v>0</v>
      </c>
      <c r="Q49">
        <f>(DF49 - IF(AJ49&gt;1, M49*DA49*100.0/(AL49), 0))*(DM49+DN49)/1000.0</f>
        <v>0</v>
      </c>
      <c r="R49">
        <f>2.0/((1/T49-1/S49)+SIGN(T49)*SQRT((1/T49-1/S49)*(1/T49-1/S49) + 4*DB49/((DB49+1)*(DB49+1))*(2*1/T49*1/S49-1/S49*1/S49)))</f>
        <v>0</v>
      </c>
      <c r="S49">
        <f>IF(LEFT(DC49,1)&lt;&gt;"0",IF(LEFT(DC49,1)="1",3.0,DD49),$D$5+$E$5*(DT49*DM49/($K$5*1000))+$F$5*(DT49*DM49/($K$5*1000))*MAX(MIN(DA49,$J$5),$I$5)*MAX(MIN(DA49,$J$5),$I$5)+$G$5*MAX(MIN(DA49,$J$5),$I$5)*(DT49*DM49/($K$5*1000))+$H$5*(DT49*DM49/($K$5*1000))*(DT49*DM49/($K$5*1000)))</f>
        <v>0</v>
      </c>
      <c r="T49">
        <f>K49*(1000-(1000*0.61365*exp(17.502*X49/(240.97+X49))/(DM49+DN49)+DH49)/2)/(1000*0.61365*exp(17.502*X49/(240.97+X49))/(DM49+DN49)-DH49)</f>
        <v>0</v>
      </c>
      <c r="U49">
        <f>1/((DB49+1)/(R49/1.6)+1/(S49/1.37)) + DB49/((DB49+1)/(R49/1.6) + DB49/(S49/1.37))</f>
        <v>0</v>
      </c>
      <c r="V49">
        <f>(CW49*CZ49)</f>
        <v>0</v>
      </c>
      <c r="W49">
        <f>(DO49+(V49+2*0.95*5.67E-8*(((DO49+$B$7)+273)^4-(DO49+273)^4)-44100*K49)/(1.84*29.3*S49+8*0.95*5.67E-8*(DO49+273)^3))</f>
        <v>0</v>
      </c>
      <c r="X49">
        <f>($C$7*DP49+$D$7*DQ49+$E$7*W49)</f>
        <v>0</v>
      </c>
      <c r="Y49">
        <f>0.61365*exp(17.502*X49/(240.97+X49))</f>
        <v>0</v>
      </c>
      <c r="Z49">
        <f>(AA49/AB49*100)</f>
        <v>0</v>
      </c>
      <c r="AA49">
        <f>DH49*(DM49+DN49)/1000</f>
        <v>0</v>
      </c>
      <c r="AB49">
        <f>0.61365*exp(17.502*DO49/(240.97+DO49))</f>
        <v>0</v>
      </c>
      <c r="AC49">
        <f>(Y49-DH49*(DM49+DN49)/1000)</f>
        <v>0</v>
      </c>
      <c r="AD49">
        <f>(-K49*44100)</f>
        <v>0</v>
      </c>
      <c r="AE49">
        <f>2*29.3*S49*0.92*(DO49-X49)</f>
        <v>0</v>
      </c>
      <c r="AF49">
        <f>2*0.95*5.67E-8*(((DO49+$B$7)+273)^4-(X49+273)^4)</f>
        <v>0</v>
      </c>
      <c r="AG49">
        <f>V49+AF49+AD49+AE49</f>
        <v>0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MAX(0,($B$13+$C$13*DT49)/(1+$D$13*DT49)*DM49/(DO49+273)*$E$13)</f>
        <v>0</v>
      </c>
      <c r="AM49" t="s">
        <v>422</v>
      </c>
      <c r="AN49" t="s">
        <v>422</v>
      </c>
      <c r="AO49">
        <v>0</v>
      </c>
      <c r="AP49">
        <v>0</v>
      </c>
      <c r="AQ49">
        <f>1-AO49/AP49</f>
        <v>0</v>
      </c>
      <c r="AR49">
        <v>0</v>
      </c>
      <c r="AS49" t="s">
        <v>422</v>
      </c>
      <c r="AT49" t="s">
        <v>422</v>
      </c>
      <c r="AU49">
        <v>0</v>
      </c>
      <c r="AV49">
        <v>0</v>
      </c>
      <c r="AW49">
        <f>1-AU49/AV49</f>
        <v>0</v>
      </c>
      <c r="AX49">
        <v>0.5</v>
      </c>
      <c r="AY49">
        <f>CX49</f>
        <v>0</v>
      </c>
      <c r="AZ49">
        <f>M49</f>
        <v>0</v>
      </c>
      <c r="BA49">
        <f>AW49*AX49*AY49</f>
        <v>0</v>
      </c>
      <c r="BB49">
        <f>(AZ49-AR49)/AY49</f>
        <v>0</v>
      </c>
      <c r="BC49">
        <f>(AP49-AV49)/AV49</f>
        <v>0</v>
      </c>
      <c r="BD49">
        <f>AO49/(AQ49+AO49/AV49)</f>
        <v>0</v>
      </c>
      <c r="BE49" t="s">
        <v>422</v>
      </c>
      <c r="BF49">
        <v>0</v>
      </c>
      <c r="BG49">
        <f>IF(BF49&lt;&gt;0, BF49, BD49)</f>
        <v>0</v>
      </c>
      <c r="BH49">
        <f>1-BG49/AV49</f>
        <v>0</v>
      </c>
      <c r="BI49">
        <f>(AV49-AU49)/(AV49-BG49)</f>
        <v>0</v>
      </c>
      <c r="BJ49">
        <f>(AP49-AV49)/(AP49-BG49)</f>
        <v>0</v>
      </c>
      <c r="BK49">
        <f>(AV49-AU49)/(AV49-AO49)</f>
        <v>0</v>
      </c>
      <c r="BL49">
        <f>(AP49-AV49)/(AP49-AO49)</f>
        <v>0</v>
      </c>
      <c r="BM49">
        <f>(BI49*BG49/AU49)</f>
        <v>0</v>
      </c>
      <c r="BN49">
        <f>(1-BM49)</f>
        <v>0</v>
      </c>
      <c r="CW49">
        <f>$B$11*DU49+$C$11*DV49+$F$11*EG49*(1-EJ49)</f>
        <v>0</v>
      </c>
      <c r="CX49">
        <f>CW49*CY49</f>
        <v>0</v>
      </c>
      <c r="CY49">
        <f>($B$11*$D$9+$C$11*$D$9+$F$11*((ET49+EL49)/MAX(ET49+EL49+EU49, 0.1)*$I$9+EU49/MAX(ET49+EL49+EU49, 0.1)*$J$9))/($B$11+$C$11+$F$11)</f>
        <v>0</v>
      </c>
      <c r="CZ49">
        <f>($B$11*$K$9+$C$11*$K$9+$F$11*((ET49+EL49)/MAX(ET49+EL49+EU49, 0.1)*$P$9+EU49/MAX(ET49+EL49+EU49, 0.1)*$Q$9))/($B$11+$C$11+$F$11)</f>
        <v>0</v>
      </c>
      <c r="DA49">
        <v>4.8</v>
      </c>
      <c r="DB49">
        <v>0.5</v>
      </c>
      <c r="DC49" t="s">
        <v>423</v>
      </c>
      <c r="DD49">
        <v>2</v>
      </c>
      <c r="DE49">
        <v>1758584370.66667</v>
      </c>
      <c r="DF49">
        <v>421.453</v>
      </c>
      <c r="DG49">
        <v>420.156666666667</v>
      </c>
      <c r="DH49">
        <v>25.0421333333333</v>
      </c>
      <c r="DI49">
        <v>24.9139</v>
      </c>
      <c r="DJ49">
        <v>415.556333333333</v>
      </c>
      <c r="DK49">
        <v>24.6369333333333</v>
      </c>
      <c r="DL49">
        <v>500.036333333333</v>
      </c>
      <c r="DM49">
        <v>89.6447333333333</v>
      </c>
      <c r="DN49">
        <v>0.0334369333333333</v>
      </c>
      <c r="DO49">
        <v>30.9056666666667</v>
      </c>
      <c r="DP49">
        <v>29.9772333333333</v>
      </c>
      <c r="DQ49">
        <v>999.9</v>
      </c>
      <c r="DR49">
        <v>0</v>
      </c>
      <c r="DS49">
        <v>0</v>
      </c>
      <c r="DT49">
        <v>10008.1333333333</v>
      </c>
      <c r="DU49">
        <v>0</v>
      </c>
      <c r="DV49">
        <v>0.723344</v>
      </c>
      <c r="DW49">
        <v>1.29646</v>
      </c>
      <c r="DX49">
        <v>432.278333333333</v>
      </c>
      <c r="DY49">
        <v>430.892333333333</v>
      </c>
      <c r="DZ49">
        <v>0.128200666666667</v>
      </c>
      <c r="EA49">
        <v>420.156666666667</v>
      </c>
      <c r="EB49">
        <v>24.9139</v>
      </c>
      <c r="EC49">
        <v>2.24489333333333</v>
      </c>
      <c r="ED49">
        <v>2.2334</v>
      </c>
      <c r="EE49">
        <v>19.2863333333333</v>
      </c>
      <c r="EF49">
        <v>19.2039</v>
      </c>
      <c r="EG49">
        <v>0.00500016</v>
      </c>
      <c r="EH49">
        <v>0</v>
      </c>
      <c r="EI49">
        <v>0</v>
      </c>
      <c r="EJ49">
        <v>0</v>
      </c>
      <c r="EK49">
        <v>670.133333333333</v>
      </c>
      <c r="EL49">
        <v>0.00500016</v>
      </c>
      <c r="EM49">
        <v>-15.1</v>
      </c>
      <c r="EN49">
        <v>-1.96666666666667</v>
      </c>
      <c r="EO49">
        <v>40</v>
      </c>
      <c r="EP49">
        <v>44</v>
      </c>
      <c r="EQ49">
        <v>42.187</v>
      </c>
      <c r="ER49">
        <v>44</v>
      </c>
      <c r="ES49">
        <v>43.187</v>
      </c>
      <c r="ET49">
        <v>0</v>
      </c>
      <c r="EU49">
        <v>0</v>
      </c>
      <c r="EV49">
        <v>0</v>
      </c>
      <c r="EW49">
        <v>1758584374.8</v>
      </c>
      <c r="EX49">
        <v>0</v>
      </c>
      <c r="EY49">
        <v>667.236</v>
      </c>
      <c r="EZ49">
        <v>14.0999999336709</v>
      </c>
      <c r="FA49">
        <v>-12.9615385323352</v>
      </c>
      <c r="FB49">
        <v>-11.648</v>
      </c>
      <c r="FC49">
        <v>15</v>
      </c>
      <c r="FD49">
        <v>0</v>
      </c>
      <c r="FE49" t="s">
        <v>424</v>
      </c>
      <c r="FF49">
        <v>1747249705.1</v>
      </c>
      <c r="FG49">
        <v>1747249711.1</v>
      </c>
      <c r="FH49">
        <v>0</v>
      </c>
      <c r="FI49">
        <v>0.871</v>
      </c>
      <c r="FJ49">
        <v>0.066</v>
      </c>
      <c r="FK49">
        <v>5.486</v>
      </c>
      <c r="FL49">
        <v>0.145</v>
      </c>
      <c r="FM49">
        <v>420</v>
      </c>
      <c r="FN49">
        <v>16</v>
      </c>
      <c r="FO49">
        <v>0.27</v>
      </c>
      <c r="FP49">
        <v>0.16</v>
      </c>
      <c r="FQ49">
        <v>1.12824114285714</v>
      </c>
      <c r="FR49">
        <v>-0.602491012987009</v>
      </c>
      <c r="FS49">
        <v>0.125710865941798</v>
      </c>
      <c r="FT49">
        <v>0</v>
      </c>
      <c r="FU49">
        <v>667.297058823529</v>
      </c>
      <c r="FV49">
        <v>-9.52635607637122</v>
      </c>
      <c r="FW49">
        <v>5.44277639434992</v>
      </c>
      <c r="FX49">
        <v>-1</v>
      </c>
      <c r="FY49">
        <v>0.117465042857143</v>
      </c>
      <c r="FZ49">
        <v>0.119432688311688</v>
      </c>
      <c r="GA49">
        <v>0.0165140271908913</v>
      </c>
      <c r="GB49">
        <v>0</v>
      </c>
      <c r="GC49">
        <v>0</v>
      </c>
      <c r="GD49">
        <v>2</v>
      </c>
      <c r="GE49" t="s">
        <v>425</v>
      </c>
      <c r="GF49">
        <v>3.12638</v>
      </c>
      <c r="GG49">
        <v>2.65929</v>
      </c>
      <c r="GH49">
        <v>0.0882092</v>
      </c>
      <c r="GI49">
        <v>0.088896</v>
      </c>
      <c r="GJ49">
        <v>0.103499</v>
      </c>
      <c r="GK49">
        <v>0.103691</v>
      </c>
      <c r="GL49">
        <v>23465.5</v>
      </c>
      <c r="GM49">
        <v>22184.6</v>
      </c>
      <c r="GN49">
        <v>23017.7</v>
      </c>
      <c r="GO49">
        <v>23711.7</v>
      </c>
      <c r="GP49">
        <v>35170.8</v>
      </c>
      <c r="GQ49">
        <v>35175.4</v>
      </c>
      <c r="GR49">
        <v>41501.7</v>
      </c>
      <c r="GS49">
        <v>42281.7</v>
      </c>
      <c r="GT49">
        <v>1.8943</v>
      </c>
      <c r="GU49">
        <v>1.80792</v>
      </c>
      <c r="GV49">
        <v>0.10974</v>
      </c>
      <c r="GW49">
        <v>0</v>
      </c>
      <c r="GX49">
        <v>28.1918</v>
      </c>
      <c r="GY49">
        <v>999.9</v>
      </c>
      <c r="GZ49">
        <v>62.172</v>
      </c>
      <c r="HA49">
        <v>29.638</v>
      </c>
      <c r="HB49">
        <v>28.9399</v>
      </c>
      <c r="HC49">
        <v>54.5934</v>
      </c>
      <c r="HD49">
        <v>39.1827</v>
      </c>
      <c r="HE49">
        <v>1</v>
      </c>
      <c r="HF49">
        <v>0.0943521</v>
      </c>
      <c r="HG49">
        <v>-1.51748</v>
      </c>
      <c r="HH49">
        <v>20.2299</v>
      </c>
      <c r="HI49">
        <v>5.23451</v>
      </c>
      <c r="HJ49">
        <v>11.992</v>
      </c>
      <c r="HK49">
        <v>4.95575</v>
      </c>
      <c r="HL49">
        <v>3.304</v>
      </c>
      <c r="HM49">
        <v>9999</v>
      </c>
      <c r="HN49">
        <v>999.9</v>
      </c>
      <c r="HO49">
        <v>9999</v>
      </c>
      <c r="HP49">
        <v>9999</v>
      </c>
      <c r="HQ49">
        <v>1.8685</v>
      </c>
      <c r="HR49">
        <v>1.86423</v>
      </c>
      <c r="HS49">
        <v>1.8718</v>
      </c>
      <c r="HT49">
        <v>1.86265</v>
      </c>
      <c r="HU49">
        <v>1.86204</v>
      </c>
      <c r="HV49">
        <v>1.86859</v>
      </c>
      <c r="HW49">
        <v>1.85867</v>
      </c>
      <c r="HX49">
        <v>1.86508</v>
      </c>
      <c r="HY49">
        <v>5</v>
      </c>
      <c r="HZ49">
        <v>0</v>
      </c>
      <c r="IA49">
        <v>0</v>
      </c>
      <c r="IB49">
        <v>0</v>
      </c>
      <c r="IC49" t="s">
        <v>426</v>
      </c>
      <c r="ID49" t="s">
        <v>427</v>
      </c>
      <c r="IE49" t="s">
        <v>428</v>
      </c>
      <c r="IF49" t="s">
        <v>428</v>
      </c>
      <c r="IG49" t="s">
        <v>428</v>
      </c>
      <c r="IH49" t="s">
        <v>428</v>
      </c>
      <c r="II49">
        <v>0</v>
      </c>
      <c r="IJ49">
        <v>100</v>
      </c>
      <c r="IK49">
        <v>100</v>
      </c>
      <c r="IL49">
        <v>5.897</v>
      </c>
      <c r="IM49">
        <v>0.4049</v>
      </c>
      <c r="IN49">
        <v>4.31971622866321</v>
      </c>
      <c r="IO49">
        <v>0.00442796603476172</v>
      </c>
      <c r="IP49">
        <v>-1.66160884727162e-06</v>
      </c>
      <c r="IQ49">
        <v>3.32470810967871e-10</v>
      </c>
      <c r="IR49">
        <v>0.0482981980719239</v>
      </c>
      <c r="IS49">
        <v>0.00830027014242151</v>
      </c>
      <c r="IT49">
        <v>2.88519397997672e-05</v>
      </c>
      <c r="IU49">
        <v>9.02036601750474e-06</v>
      </c>
      <c r="IV49">
        <v>-1</v>
      </c>
      <c r="IW49">
        <v>2043</v>
      </c>
      <c r="IX49">
        <v>1</v>
      </c>
      <c r="IY49">
        <v>28</v>
      </c>
      <c r="IZ49">
        <v>188911.1</v>
      </c>
      <c r="JA49">
        <v>188911</v>
      </c>
      <c r="JB49">
        <v>0.941162</v>
      </c>
      <c r="JC49">
        <v>2.3938</v>
      </c>
      <c r="JD49">
        <v>1.49902</v>
      </c>
      <c r="JE49">
        <v>2.33398</v>
      </c>
      <c r="JF49">
        <v>1.54419</v>
      </c>
      <c r="JG49">
        <v>2.27051</v>
      </c>
      <c r="JH49">
        <v>35.3827</v>
      </c>
      <c r="JI49">
        <v>24.2714</v>
      </c>
      <c r="JJ49">
        <v>18</v>
      </c>
      <c r="JK49">
        <v>546.2</v>
      </c>
      <c r="JL49">
        <v>433.471</v>
      </c>
      <c r="JM49">
        <v>31.2448</v>
      </c>
      <c r="JN49">
        <v>28.8779</v>
      </c>
      <c r="JO49">
        <v>29.9998</v>
      </c>
      <c r="JP49">
        <v>28.769</v>
      </c>
      <c r="JQ49">
        <v>28.7985</v>
      </c>
      <c r="JR49">
        <v>18.8834</v>
      </c>
      <c r="JS49">
        <v>30.3707</v>
      </c>
      <c r="JT49">
        <v>100</v>
      </c>
      <c r="JU49">
        <v>31.2431</v>
      </c>
      <c r="JV49">
        <v>420</v>
      </c>
      <c r="JW49">
        <v>24.9439</v>
      </c>
      <c r="JX49">
        <v>93.0126</v>
      </c>
      <c r="JY49">
        <v>98.5429</v>
      </c>
    </row>
    <row r="50" spans="1:285">
      <c r="A50">
        <v>34</v>
      </c>
      <c r="B50">
        <v>1758584375</v>
      </c>
      <c r="C50">
        <v>362</v>
      </c>
      <c r="D50" t="s">
        <v>495</v>
      </c>
      <c r="E50" t="s">
        <v>496</v>
      </c>
      <c r="F50">
        <v>5</v>
      </c>
      <c r="G50" t="s">
        <v>419</v>
      </c>
      <c r="H50" t="s">
        <v>420</v>
      </c>
      <c r="I50" t="s">
        <v>421</v>
      </c>
      <c r="J50">
        <v>1758584371.5</v>
      </c>
      <c r="K50">
        <f>(L50)/1000</f>
        <v>0</v>
      </c>
      <c r="L50">
        <f>1000*DL50*AJ50*(DH50-DI50)/(100*DA50*(1000-AJ50*DH50))</f>
        <v>0</v>
      </c>
      <c r="M50">
        <f>DL50*AJ50*(DG50-DF50*(1000-AJ50*DI50)/(1000-AJ50*DH50))/(100*DA50)</f>
        <v>0</v>
      </c>
      <c r="N50">
        <f>DF50 - IF(AJ50&gt;1, M50*DA50*100.0/(AL50), 0)</f>
        <v>0</v>
      </c>
      <c r="O50">
        <f>((U50-K50/2)*N50-M50)/(U50+K50/2)</f>
        <v>0</v>
      </c>
      <c r="P50">
        <f>O50*(DM50+DN50)/1000.0</f>
        <v>0</v>
      </c>
      <c r="Q50">
        <f>(DF50 - IF(AJ50&gt;1, M50*DA50*100.0/(AL50), 0))*(DM50+DN50)/1000.0</f>
        <v>0</v>
      </c>
      <c r="R50">
        <f>2.0/((1/T50-1/S50)+SIGN(T50)*SQRT((1/T50-1/S50)*(1/T50-1/S50) + 4*DB50/((DB50+1)*(DB50+1))*(2*1/T50*1/S50-1/S50*1/S50)))</f>
        <v>0</v>
      </c>
      <c r="S50">
        <f>IF(LEFT(DC50,1)&lt;&gt;"0",IF(LEFT(DC50,1)="1",3.0,DD50),$D$5+$E$5*(DT50*DM50/($K$5*1000))+$F$5*(DT50*DM50/($K$5*1000))*MAX(MIN(DA50,$J$5),$I$5)*MAX(MIN(DA50,$J$5),$I$5)+$G$5*MAX(MIN(DA50,$J$5),$I$5)*(DT50*DM50/($K$5*1000))+$H$5*(DT50*DM50/($K$5*1000))*(DT50*DM50/($K$5*1000)))</f>
        <v>0</v>
      </c>
      <c r="T50">
        <f>K50*(1000-(1000*0.61365*exp(17.502*X50/(240.97+X50))/(DM50+DN50)+DH50)/2)/(1000*0.61365*exp(17.502*X50/(240.97+X50))/(DM50+DN50)-DH50)</f>
        <v>0</v>
      </c>
      <c r="U50">
        <f>1/((DB50+1)/(R50/1.6)+1/(S50/1.37)) + DB50/((DB50+1)/(R50/1.6) + DB50/(S50/1.37))</f>
        <v>0</v>
      </c>
      <c r="V50">
        <f>(CW50*CZ50)</f>
        <v>0</v>
      </c>
      <c r="W50">
        <f>(DO50+(V50+2*0.95*5.67E-8*(((DO50+$B$7)+273)^4-(DO50+273)^4)-44100*K50)/(1.84*29.3*S50+8*0.95*5.67E-8*(DO50+273)^3))</f>
        <v>0</v>
      </c>
      <c r="X50">
        <f>($C$7*DP50+$D$7*DQ50+$E$7*W50)</f>
        <v>0</v>
      </c>
      <c r="Y50">
        <f>0.61365*exp(17.502*X50/(240.97+X50))</f>
        <v>0</v>
      </c>
      <c r="Z50">
        <f>(AA50/AB50*100)</f>
        <v>0</v>
      </c>
      <c r="AA50">
        <f>DH50*(DM50+DN50)/1000</f>
        <v>0</v>
      </c>
      <c r="AB50">
        <f>0.61365*exp(17.502*DO50/(240.97+DO50))</f>
        <v>0</v>
      </c>
      <c r="AC50">
        <f>(Y50-DH50*(DM50+DN50)/1000)</f>
        <v>0</v>
      </c>
      <c r="AD50">
        <f>(-K50*44100)</f>
        <v>0</v>
      </c>
      <c r="AE50">
        <f>2*29.3*S50*0.92*(DO50-X50)</f>
        <v>0</v>
      </c>
      <c r="AF50">
        <f>2*0.95*5.67E-8*(((DO50+$B$7)+273)^4-(X50+273)^4)</f>
        <v>0</v>
      </c>
      <c r="AG50">
        <f>V50+AF50+AD50+AE50</f>
        <v>0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MAX(0,($B$13+$C$13*DT50)/(1+$D$13*DT50)*DM50/(DO50+273)*$E$13)</f>
        <v>0</v>
      </c>
      <c r="AM50" t="s">
        <v>422</v>
      </c>
      <c r="AN50" t="s">
        <v>422</v>
      </c>
      <c r="AO50">
        <v>0</v>
      </c>
      <c r="AP50">
        <v>0</v>
      </c>
      <c r="AQ50">
        <f>1-AO50/AP50</f>
        <v>0</v>
      </c>
      <c r="AR50">
        <v>0</v>
      </c>
      <c r="AS50" t="s">
        <v>422</v>
      </c>
      <c r="AT50" t="s">
        <v>422</v>
      </c>
      <c r="AU50">
        <v>0</v>
      </c>
      <c r="AV50">
        <v>0</v>
      </c>
      <c r="AW50">
        <f>1-AU50/AV50</f>
        <v>0</v>
      </c>
      <c r="AX50">
        <v>0.5</v>
      </c>
      <c r="AY50">
        <f>CX50</f>
        <v>0</v>
      </c>
      <c r="AZ50">
        <f>M50</f>
        <v>0</v>
      </c>
      <c r="BA50">
        <f>AW50*AX50*AY50</f>
        <v>0</v>
      </c>
      <c r="BB50">
        <f>(AZ50-AR50)/AY50</f>
        <v>0</v>
      </c>
      <c r="BC50">
        <f>(AP50-AV50)/AV50</f>
        <v>0</v>
      </c>
      <c r="BD50">
        <f>AO50/(AQ50+AO50/AV50)</f>
        <v>0</v>
      </c>
      <c r="BE50" t="s">
        <v>422</v>
      </c>
      <c r="BF50">
        <v>0</v>
      </c>
      <c r="BG50">
        <f>IF(BF50&lt;&gt;0, BF50, BD50)</f>
        <v>0</v>
      </c>
      <c r="BH50">
        <f>1-BG50/AV50</f>
        <v>0</v>
      </c>
      <c r="BI50">
        <f>(AV50-AU50)/(AV50-BG50)</f>
        <v>0</v>
      </c>
      <c r="BJ50">
        <f>(AP50-AV50)/(AP50-BG50)</f>
        <v>0</v>
      </c>
      <c r="BK50">
        <f>(AV50-AU50)/(AV50-AO50)</f>
        <v>0</v>
      </c>
      <c r="BL50">
        <f>(AP50-AV50)/(AP50-AO50)</f>
        <v>0</v>
      </c>
      <c r="BM50">
        <f>(BI50*BG50/AU50)</f>
        <v>0</v>
      </c>
      <c r="BN50">
        <f>(1-BM50)</f>
        <v>0</v>
      </c>
      <c r="CW50">
        <f>$B$11*DU50+$C$11*DV50+$F$11*EG50*(1-EJ50)</f>
        <v>0</v>
      </c>
      <c r="CX50">
        <f>CW50*CY50</f>
        <v>0</v>
      </c>
      <c r="CY50">
        <f>($B$11*$D$9+$C$11*$D$9+$F$11*((ET50+EL50)/MAX(ET50+EL50+EU50, 0.1)*$I$9+EU50/MAX(ET50+EL50+EU50, 0.1)*$J$9))/($B$11+$C$11+$F$11)</f>
        <v>0</v>
      </c>
      <c r="CZ50">
        <f>($B$11*$K$9+$C$11*$K$9+$F$11*((ET50+EL50)/MAX(ET50+EL50+EU50, 0.1)*$P$9+EU50/MAX(ET50+EL50+EU50, 0.1)*$Q$9))/($B$11+$C$11+$F$11)</f>
        <v>0</v>
      </c>
      <c r="DA50">
        <v>4.8</v>
      </c>
      <c r="DB50">
        <v>0.5</v>
      </c>
      <c r="DC50" t="s">
        <v>423</v>
      </c>
      <c r="DD50">
        <v>2</v>
      </c>
      <c r="DE50">
        <v>1758584371.5</v>
      </c>
      <c r="DF50">
        <v>421.43125</v>
      </c>
      <c r="DG50">
        <v>420.11425</v>
      </c>
      <c r="DH50">
        <v>25.0377</v>
      </c>
      <c r="DI50">
        <v>24.91155</v>
      </c>
      <c r="DJ50">
        <v>415.5345</v>
      </c>
      <c r="DK50">
        <v>24.632625</v>
      </c>
      <c r="DL50">
        <v>500.01025</v>
      </c>
      <c r="DM50">
        <v>89.644975</v>
      </c>
      <c r="DN50">
        <v>0.033572325</v>
      </c>
      <c r="DO50">
        <v>30.90525</v>
      </c>
      <c r="DP50">
        <v>29.978175</v>
      </c>
      <c r="DQ50">
        <v>999.9</v>
      </c>
      <c r="DR50">
        <v>0</v>
      </c>
      <c r="DS50">
        <v>0</v>
      </c>
      <c r="DT50">
        <v>9998.2875</v>
      </c>
      <c r="DU50">
        <v>0</v>
      </c>
      <c r="DV50">
        <v>0.723344</v>
      </c>
      <c r="DW50">
        <v>1.3170575</v>
      </c>
      <c r="DX50">
        <v>432.254</v>
      </c>
      <c r="DY50">
        <v>430.8475</v>
      </c>
      <c r="DZ50">
        <v>0.12612125</v>
      </c>
      <c r="EA50">
        <v>420.11425</v>
      </c>
      <c r="EB50">
        <v>24.91155</v>
      </c>
      <c r="EC50">
        <v>2.2445025</v>
      </c>
      <c r="ED50">
        <v>2.233195</v>
      </c>
      <c r="EE50">
        <v>19.28355</v>
      </c>
      <c r="EF50">
        <v>19.20245</v>
      </c>
      <c r="EG50">
        <v>0.00500016</v>
      </c>
      <c r="EH50">
        <v>0</v>
      </c>
      <c r="EI50">
        <v>0</v>
      </c>
      <c r="EJ50">
        <v>0</v>
      </c>
      <c r="EK50">
        <v>672.6</v>
      </c>
      <c r="EL50">
        <v>0.00500016</v>
      </c>
      <c r="EM50">
        <v>-15.075</v>
      </c>
      <c r="EN50">
        <v>-1.825</v>
      </c>
      <c r="EO50">
        <v>40</v>
      </c>
      <c r="EP50">
        <v>44</v>
      </c>
      <c r="EQ50">
        <v>42.187</v>
      </c>
      <c r="ER50">
        <v>44</v>
      </c>
      <c r="ES50">
        <v>43.187</v>
      </c>
      <c r="ET50">
        <v>0</v>
      </c>
      <c r="EU50">
        <v>0</v>
      </c>
      <c r="EV50">
        <v>0</v>
      </c>
      <c r="EW50">
        <v>1758584376.6</v>
      </c>
      <c r="EX50">
        <v>0</v>
      </c>
      <c r="EY50">
        <v>667.784615384615</v>
      </c>
      <c r="EZ50">
        <v>25.9076922613354</v>
      </c>
      <c r="FA50">
        <v>-23.1145300007221</v>
      </c>
      <c r="FB50">
        <v>-12.0807692307692</v>
      </c>
      <c r="FC50">
        <v>15</v>
      </c>
      <c r="FD50">
        <v>0</v>
      </c>
      <c r="FE50" t="s">
        <v>424</v>
      </c>
      <c r="FF50">
        <v>1747249705.1</v>
      </c>
      <c r="FG50">
        <v>1747249711.1</v>
      </c>
      <c r="FH50">
        <v>0</v>
      </c>
      <c r="FI50">
        <v>0.871</v>
      </c>
      <c r="FJ50">
        <v>0.066</v>
      </c>
      <c r="FK50">
        <v>5.486</v>
      </c>
      <c r="FL50">
        <v>0.145</v>
      </c>
      <c r="FM50">
        <v>420</v>
      </c>
      <c r="FN50">
        <v>16</v>
      </c>
      <c r="FO50">
        <v>0.27</v>
      </c>
      <c r="FP50">
        <v>0.16</v>
      </c>
      <c r="FQ50">
        <v>1.1266182</v>
      </c>
      <c r="FR50">
        <v>0.506097563909775</v>
      </c>
      <c r="FS50">
        <v>0.131482373353845</v>
      </c>
      <c r="FT50">
        <v>0</v>
      </c>
      <c r="FU50">
        <v>667.9</v>
      </c>
      <c r="FV50">
        <v>-1.78762427534687</v>
      </c>
      <c r="FW50">
        <v>5.66158364874746</v>
      </c>
      <c r="FX50">
        <v>-1</v>
      </c>
      <c r="FY50">
        <v>0.119953895</v>
      </c>
      <c r="FZ50">
        <v>0.121660497744361</v>
      </c>
      <c r="GA50">
        <v>0.0166115211343054</v>
      </c>
      <c r="GB50">
        <v>0</v>
      </c>
      <c r="GC50">
        <v>0</v>
      </c>
      <c r="GD50">
        <v>2</v>
      </c>
      <c r="GE50" t="s">
        <v>425</v>
      </c>
      <c r="GF50">
        <v>3.12627</v>
      </c>
      <c r="GG50">
        <v>2.6594</v>
      </c>
      <c r="GH50">
        <v>0.0881977</v>
      </c>
      <c r="GI50">
        <v>0.0888882</v>
      </c>
      <c r="GJ50">
        <v>0.103475</v>
      </c>
      <c r="GK50">
        <v>0.103686</v>
      </c>
      <c r="GL50">
        <v>23465.9</v>
      </c>
      <c r="GM50">
        <v>22184.7</v>
      </c>
      <c r="GN50">
        <v>23017.9</v>
      </c>
      <c r="GO50">
        <v>23711.6</v>
      </c>
      <c r="GP50">
        <v>35172</v>
      </c>
      <c r="GQ50">
        <v>35175.7</v>
      </c>
      <c r="GR50">
        <v>41502.1</v>
      </c>
      <c r="GS50">
        <v>42281.8</v>
      </c>
      <c r="GT50">
        <v>1.89405</v>
      </c>
      <c r="GU50">
        <v>1.8081</v>
      </c>
      <c r="GV50">
        <v>0.109989</v>
      </c>
      <c r="GW50">
        <v>0</v>
      </c>
      <c r="GX50">
        <v>28.19</v>
      </c>
      <c r="GY50">
        <v>999.9</v>
      </c>
      <c r="GZ50">
        <v>62.172</v>
      </c>
      <c r="HA50">
        <v>29.638</v>
      </c>
      <c r="HB50">
        <v>28.9387</v>
      </c>
      <c r="HC50">
        <v>53.8534</v>
      </c>
      <c r="HD50">
        <v>39.2428</v>
      </c>
      <c r="HE50">
        <v>1</v>
      </c>
      <c r="HF50">
        <v>0.0941438</v>
      </c>
      <c r="HG50">
        <v>-1.51479</v>
      </c>
      <c r="HH50">
        <v>20.2298</v>
      </c>
      <c r="HI50">
        <v>5.23421</v>
      </c>
      <c r="HJ50">
        <v>11.992</v>
      </c>
      <c r="HK50">
        <v>4.9557</v>
      </c>
      <c r="HL50">
        <v>3.304</v>
      </c>
      <c r="HM50">
        <v>9999</v>
      </c>
      <c r="HN50">
        <v>999.9</v>
      </c>
      <c r="HO50">
        <v>9999</v>
      </c>
      <c r="HP50">
        <v>9999</v>
      </c>
      <c r="HQ50">
        <v>1.86851</v>
      </c>
      <c r="HR50">
        <v>1.86421</v>
      </c>
      <c r="HS50">
        <v>1.8718</v>
      </c>
      <c r="HT50">
        <v>1.86265</v>
      </c>
      <c r="HU50">
        <v>1.86206</v>
      </c>
      <c r="HV50">
        <v>1.86858</v>
      </c>
      <c r="HW50">
        <v>1.85867</v>
      </c>
      <c r="HX50">
        <v>1.86508</v>
      </c>
      <c r="HY50">
        <v>5</v>
      </c>
      <c r="HZ50">
        <v>0</v>
      </c>
      <c r="IA50">
        <v>0</v>
      </c>
      <c r="IB50">
        <v>0</v>
      </c>
      <c r="IC50" t="s">
        <v>426</v>
      </c>
      <c r="ID50" t="s">
        <v>427</v>
      </c>
      <c r="IE50" t="s">
        <v>428</v>
      </c>
      <c r="IF50" t="s">
        <v>428</v>
      </c>
      <c r="IG50" t="s">
        <v>428</v>
      </c>
      <c r="IH50" t="s">
        <v>428</v>
      </c>
      <c r="II50">
        <v>0</v>
      </c>
      <c r="IJ50">
        <v>100</v>
      </c>
      <c r="IK50">
        <v>100</v>
      </c>
      <c r="IL50">
        <v>5.897</v>
      </c>
      <c r="IM50">
        <v>0.4047</v>
      </c>
      <c r="IN50">
        <v>4.31971622866321</v>
      </c>
      <c r="IO50">
        <v>0.00442796603476172</v>
      </c>
      <c r="IP50">
        <v>-1.66160884727162e-06</v>
      </c>
      <c r="IQ50">
        <v>3.32470810967871e-10</v>
      </c>
      <c r="IR50">
        <v>0.0482981980719239</v>
      </c>
      <c r="IS50">
        <v>0.00830027014242151</v>
      </c>
      <c r="IT50">
        <v>2.88519397997672e-05</v>
      </c>
      <c r="IU50">
        <v>9.02036601750474e-06</v>
      </c>
      <c r="IV50">
        <v>-1</v>
      </c>
      <c r="IW50">
        <v>2043</v>
      </c>
      <c r="IX50">
        <v>1</v>
      </c>
      <c r="IY50">
        <v>28</v>
      </c>
      <c r="IZ50">
        <v>188911.2</v>
      </c>
      <c r="JA50">
        <v>188911.1</v>
      </c>
      <c r="JB50">
        <v>0.941162</v>
      </c>
      <c r="JC50">
        <v>2.39258</v>
      </c>
      <c r="JD50">
        <v>1.4978</v>
      </c>
      <c r="JE50">
        <v>2.33398</v>
      </c>
      <c r="JF50">
        <v>1.54419</v>
      </c>
      <c r="JG50">
        <v>2.31079</v>
      </c>
      <c r="JH50">
        <v>35.3827</v>
      </c>
      <c r="JI50">
        <v>24.2801</v>
      </c>
      <c r="JJ50">
        <v>18</v>
      </c>
      <c r="JK50">
        <v>546.024</v>
      </c>
      <c r="JL50">
        <v>433.564</v>
      </c>
      <c r="JM50">
        <v>31.2482</v>
      </c>
      <c r="JN50">
        <v>28.8758</v>
      </c>
      <c r="JO50">
        <v>29.9997</v>
      </c>
      <c r="JP50">
        <v>28.7673</v>
      </c>
      <c r="JQ50">
        <v>28.7969</v>
      </c>
      <c r="JR50">
        <v>18.8831</v>
      </c>
      <c r="JS50">
        <v>30.3707</v>
      </c>
      <c r="JT50">
        <v>100</v>
      </c>
      <c r="JU50">
        <v>31.2584</v>
      </c>
      <c r="JV50">
        <v>420</v>
      </c>
      <c r="JW50">
        <v>24.9439</v>
      </c>
      <c r="JX50">
        <v>93.0132</v>
      </c>
      <c r="JY50">
        <v>98.5429</v>
      </c>
    </row>
    <row r="51" spans="1:285">
      <c r="A51">
        <v>35</v>
      </c>
      <c r="B51">
        <v>1758584378</v>
      </c>
      <c r="C51">
        <v>365</v>
      </c>
      <c r="D51" t="s">
        <v>497</v>
      </c>
      <c r="E51" t="s">
        <v>498</v>
      </c>
      <c r="F51">
        <v>5</v>
      </c>
      <c r="G51" t="s">
        <v>419</v>
      </c>
      <c r="H51" t="s">
        <v>420</v>
      </c>
      <c r="I51" t="s">
        <v>421</v>
      </c>
      <c r="J51">
        <v>1758584374.75</v>
      </c>
      <c r="K51">
        <f>(L51)/1000</f>
        <v>0</v>
      </c>
      <c r="L51">
        <f>1000*DL51*AJ51*(DH51-DI51)/(100*DA51*(1000-AJ51*DH51))</f>
        <v>0</v>
      </c>
      <c r="M51">
        <f>DL51*AJ51*(DG51-DF51*(1000-AJ51*DI51)/(1000-AJ51*DH51))/(100*DA51)</f>
        <v>0</v>
      </c>
      <c r="N51">
        <f>DF51 - IF(AJ51&gt;1, M51*DA51*100.0/(AL51), 0)</f>
        <v>0</v>
      </c>
      <c r="O51">
        <f>((U51-K51/2)*N51-M51)/(U51+K51/2)</f>
        <v>0</v>
      </c>
      <c r="P51">
        <f>O51*(DM51+DN51)/1000.0</f>
        <v>0</v>
      </c>
      <c r="Q51">
        <f>(DF51 - IF(AJ51&gt;1, M51*DA51*100.0/(AL51), 0))*(DM51+DN51)/1000.0</f>
        <v>0</v>
      </c>
      <c r="R51">
        <f>2.0/((1/T51-1/S51)+SIGN(T51)*SQRT((1/T51-1/S51)*(1/T51-1/S51) + 4*DB51/((DB51+1)*(DB51+1))*(2*1/T51*1/S51-1/S51*1/S51)))</f>
        <v>0</v>
      </c>
      <c r="S51">
        <f>IF(LEFT(DC51,1)&lt;&gt;"0",IF(LEFT(DC51,1)="1",3.0,DD51),$D$5+$E$5*(DT51*DM51/($K$5*1000))+$F$5*(DT51*DM51/($K$5*1000))*MAX(MIN(DA51,$J$5),$I$5)*MAX(MIN(DA51,$J$5),$I$5)+$G$5*MAX(MIN(DA51,$J$5),$I$5)*(DT51*DM51/($K$5*1000))+$H$5*(DT51*DM51/($K$5*1000))*(DT51*DM51/($K$5*1000)))</f>
        <v>0</v>
      </c>
      <c r="T51">
        <f>K51*(1000-(1000*0.61365*exp(17.502*X51/(240.97+X51))/(DM51+DN51)+DH51)/2)/(1000*0.61365*exp(17.502*X51/(240.97+X51))/(DM51+DN51)-DH51)</f>
        <v>0</v>
      </c>
      <c r="U51">
        <f>1/((DB51+1)/(R51/1.6)+1/(S51/1.37)) + DB51/((DB51+1)/(R51/1.6) + DB51/(S51/1.37))</f>
        <v>0</v>
      </c>
      <c r="V51">
        <f>(CW51*CZ51)</f>
        <v>0</v>
      </c>
      <c r="W51">
        <f>(DO51+(V51+2*0.95*5.67E-8*(((DO51+$B$7)+273)^4-(DO51+273)^4)-44100*K51)/(1.84*29.3*S51+8*0.95*5.67E-8*(DO51+273)^3))</f>
        <v>0</v>
      </c>
      <c r="X51">
        <f>($C$7*DP51+$D$7*DQ51+$E$7*W51)</f>
        <v>0</v>
      </c>
      <c r="Y51">
        <f>0.61365*exp(17.502*X51/(240.97+X51))</f>
        <v>0</v>
      </c>
      <c r="Z51">
        <f>(AA51/AB51*100)</f>
        <v>0</v>
      </c>
      <c r="AA51">
        <f>DH51*(DM51+DN51)/1000</f>
        <v>0</v>
      </c>
      <c r="AB51">
        <f>0.61365*exp(17.502*DO51/(240.97+DO51))</f>
        <v>0</v>
      </c>
      <c r="AC51">
        <f>(Y51-DH51*(DM51+DN51)/1000)</f>
        <v>0</v>
      </c>
      <c r="AD51">
        <f>(-K51*44100)</f>
        <v>0</v>
      </c>
      <c r="AE51">
        <f>2*29.3*S51*0.92*(DO51-X51)</f>
        <v>0</v>
      </c>
      <c r="AF51">
        <f>2*0.95*5.67E-8*(((DO51+$B$7)+273)^4-(X51+273)^4)</f>
        <v>0</v>
      </c>
      <c r="AG51">
        <f>V51+AF51+AD51+AE51</f>
        <v>0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MAX(0,($B$13+$C$13*DT51)/(1+$D$13*DT51)*DM51/(DO51+273)*$E$13)</f>
        <v>0</v>
      </c>
      <c r="AM51" t="s">
        <v>422</v>
      </c>
      <c r="AN51" t="s">
        <v>422</v>
      </c>
      <c r="AO51">
        <v>0</v>
      </c>
      <c r="AP51">
        <v>0</v>
      </c>
      <c r="AQ51">
        <f>1-AO51/AP51</f>
        <v>0</v>
      </c>
      <c r="AR51">
        <v>0</v>
      </c>
      <c r="AS51" t="s">
        <v>422</v>
      </c>
      <c r="AT51" t="s">
        <v>422</v>
      </c>
      <c r="AU51">
        <v>0</v>
      </c>
      <c r="AV51">
        <v>0</v>
      </c>
      <c r="AW51">
        <f>1-AU51/AV51</f>
        <v>0</v>
      </c>
      <c r="AX51">
        <v>0.5</v>
      </c>
      <c r="AY51">
        <f>CX51</f>
        <v>0</v>
      </c>
      <c r="AZ51">
        <f>M51</f>
        <v>0</v>
      </c>
      <c r="BA51">
        <f>AW51*AX51*AY51</f>
        <v>0</v>
      </c>
      <c r="BB51">
        <f>(AZ51-AR51)/AY51</f>
        <v>0</v>
      </c>
      <c r="BC51">
        <f>(AP51-AV51)/AV51</f>
        <v>0</v>
      </c>
      <c r="BD51">
        <f>AO51/(AQ51+AO51/AV51)</f>
        <v>0</v>
      </c>
      <c r="BE51" t="s">
        <v>422</v>
      </c>
      <c r="BF51">
        <v>0</v>
      </c>
      <c r="BG51">
        <f>IF(BF51&lt;&gt;0, BF51, BD51)</f>
        <v>0</v>
      </c>
      <c r="BH51">
        <f>1-BG51/AV51</f>
        <v>0</v>
      </c>
      <c r="BI51">
        <f>(AV51-AU51)/(AV51-BG51)</f>
        <v>0</v>
      </c>
      <c r="BJ51">
        <f>(AP51-AV51)/(AP51-BG51)</f>
        <v>0</v>
      </c>
      <c r="BK51">
        <f>(AV51-AU51)/(AV51-AO51)</f>
        <v>0</v>
      </c>
      <c r="BL51">
        <f>(AP51-AV51)/(AP51-AO51)</f>
        <v>0</v>
      </c>
      <c r="BM51">
        <f>(BI51*BG51/AU51)</f>
        <v>0</v>
      </c>
      <c r="BN51">
        <f>(1-BM51)</f>
        <v>0</v>
      </c>
      <c r="CW51">
        <f>$B$11*DU51+$C$11*DV51+$F$11*EG51*(1-EJ51)</f>
        <v>0</v>
      </c>
      <c r="CX51">
        <f>CW51*CY51</f>
        <v>0</v>
      </c>
      <c r="CY51">
        <f>($B$11*$D$9+$C$11*$D$9+$F$11*((ET51+EL51)/MAX(ET51+EL51+EU51, 0.1)*$I$9+EU51/MAX(ET51+EL51+EU51, 0.1)*$J$9))/($B$11+$C$11+$F$11)</f>
        <v>0</v>
      </c>
      <c r="CZ51">
        <f>($B$11*$K$9+$C$11*$K$9+$F$11*((ET51+EL51)/MAX(ET51+EL51+EU51, 0.1)*$P$9+EU51/MAX(ET51+EL51+EU51, 0.1)*$Q$9))/($B$11+$C$11+$F$11)</f>
        <v>0</v>
      </c>
      <c r="DA51">
        <v>4.8</v>
      </c>
      <c r="DB51">
        <v>0.5</v>
      </c>
      <c r="DC51" t="s">
        <v>423</v>
      </c>
      <c r="DD51">
        <v>2</v>
      </c>
      <c r="DE51">
        <v>1758584374.75</v>
      </c>
      <c r="DF51">
        <v>421.352</v>
      </c>
      <c r="DG51">
        <v>420.02975</v>
      </c>
      <c r="DH51">
        <v>25.021575</v>
      </c>
      <c r="DI51">
        <v>24.9061</v>
      </c>
      <c r="DJ51">
        <v>415.455</v>
      </c>
      <c r="DK51">
        <v>24.616875</v>
      </c>
      <c r="DL51">
        <v>499.97325</v>
      </c>
      <c r="DM51">
        <v>89.644725</v>
      </c>
      <c r="DN51">
        <v>0.0336771</v>
      </c>
      <c r="DO51">
        <v>30.90425</v>
      </c>
      <c r="DP51">
        <v>29.98115</v>
      </c>
      <c r="DQ51">
        <v>999.9</v>
      </c>
      <c r="DR51">
        <v>0</v>
      </c>
      <c r="DS51">
        <v>0</v>
      </c>
      <c r="DT51">
        <v>9994.525</v>
      </c>
      <c r="DU51">
        <v>0</v>
      </c>
      <c r="DV51">
        <v>0.723344</v>
      </c>
      <c r="DW51">
        <v>1.321815</v>
      </c>
      <c r="DX51">
        <v>432.165</v>
      </c>
      <c r="DY51">
        <v>430.7585</v>
      </c>
      <c r="DZ51">
        <v>0.11543225</v>
      </c>
      <c r="EA51">
        <v>420.02975</v>
      </c>
      <c r="EB51">
        <v>24.9061</v>
      </c>
      <c r="EC51">
        <v>2.24305</v>
      </c>
      <c r="ED51">
        <v>2.2327025</v>
      </c>
      <c r="EE51">
        <v>19.27315</v>
      </c>
      <c r="EF51">
        <v>19.198925</v>
      </c>
      <c r="EG51">
        <v>0.00500016</v>
      </c>
      <c r="EH51">
        <v>0</v>
      </c>
      <c r="EI51">
        <v>0</v>
      </c>
      <c r="EJ51">
        <v>0</v>
      </c>
      <c r="EK51">
        <v>671.2</v>
      </c>
      <c r="EL51">
        <v>0.00500016</v>
      </c>
      <c r="EM51">
        <v>-13.675</v>
      </c>
      <c r="EN51">
        <v>-1.625</v>
      </c>
      <c r="EO51">
        <v>40</v>
      </c>
      <c r="EP51">
        <v>44</v>
      </c>
      <c r="EQ51">
        <v>42.187</v>
      </c>
      <c r="ER51">
        <v>44</v>
      </c>
      <c r="ES51">
        <v>43.156</v>
      </c>
      <c r="ET51">
        <v>0</v>
      </c>
      <c r="EU51">
        <v>0</v>
      </c>
      <c r="EV51">
        <v>0</v>
      </c>
      <c r="EW51">
        <v>1758584379.6</v>
      </c>
      <c r="EX51">
        <v>0</v>
      </c>
      <c r="EY51">
        <v>668.192</v>
      </c>
      <c r="EZ51">
        <v>1.18461543592077</v>
      </c>
      <c r="FA51">
        <v>2.4230768357273</v>
      </c>
      <c r="FB51">
        <v>-12.08</v>
      </c>
      <c r="FC51">
        <v>15</v>
      </c>
      <c r="FD51">
        <v>0</v>
      </c>
      <c r="FE51" t="s">
        <v>424</v>
      </c>
      <c r="FF51">
        <v>1747249705.1</v>
      </c>
      <c r="FG51">
        <v>1747249711.1</v>
      </c>
      <c r="FH51">
        <v>0</v>
      </c>
      <c r="FI51">
        <v>0.871</v>
      </c>
      <c r="FJ51">
        <v>0.066</v>
      </c>
      <c r="FK51">
        <v>5.486</v>
      </c>
      <c r="FL51">
        <v>0.145</v>
      </c>
      <c r="FM51">
        <v>420</v>
      </c>
      <c r="FN51">
        <v>16</v>
      </c>
      <c r="FO51">
        <v>0.27</v>
      </c>
      <c r="FP51">
        <v>0.16</v>
      </c>
      <c r="FQ51">
        <v>1.1399242</v>
      </c>
      <c r="FR51">
        <v>1.07066977443609</v>
      </c>
      <c r="FS51">
        <v>0.145792300065401</v>
      </c>
      <c r="FT51">
        <v>0</v>
      </c>
      <c r="FU51">
        <v>668.244117647059</v>
      </c>
      <c r="FV51">
        <v>5.53246752489102</v>
      </c>
      <c r="FW51">
        <v>5.8595417998173</v>
      </c>
      <c r="FX51">
        <v>-1</v>
      </c>
      <c r="FY51">
        <v>0.121196495</v>
      </c>
      <c r="FZ51">
        <v>0.0904553729323309</v>
      </c>
      <c r="GA51">
        <v>0.0159631445392653</v>
      </c>
      <c r="GB51">
        <v>1</v>
      </c>
      <c r="GC51">
        <v>1</v>
      </c>
      <c r="GD51">
        <v>2</v>
      </c>
      <c r="GE51" t="s">
        <v>433</v>
      </c>
      <c r="GF51">
        <v>3.12647</v>
      </c>
      <c r="GG51">
        <v>2.65911</v>
      </c>
      <c r="GH51">
        <v>0.0881877</v>
      </c>
      <c r="GI51">
        <v>0.0889018</v>
      </c>
      <c r="GJ51">
        <v>0.103435</v>
      </c>
      <c r="GK51">
        <v>0.103683</v>
      </c>
      <c r="GL51">
        <v>23466.1</v>
      </c>
      <c r="GM51">
        <v>22184.7</v>
      </c>
      <c r="GN51">
        <v>23017.8</v>
      </c>
      <c r="GO51">
        <v>23711.9</v>
      </c>
      <c r="GP51">
        <v>35173.6</v>
      </c>
      <c r="GQ51">
        <v>35176.4</v>
      </c>
      <c r="GR51">
        <v>41502.1</v>
      </c>
      <c r="GS51">
        <v>42282.4</v>
      </c>
      <c r="GT51">
        <v>1.89455</v>
      </c>
      <c r="GU51">
        <v>1.8078</v>
      </c>
      <c r="GV51">
        <v>0.110142</v>
      </c>
      <c r="GW51">
        <v>0</v>
      </c>
      <c r="GX51">
        <v>28.1864</v>
      </c>
      <c r="GY51">
        <v>999.9</v>
      </c>
      <c r="GZ51">
        <v>62.172</v>
      </c>
      <c r="HA51">
        <v>29.638</v>
      </c>
      <c r="HB51">
        <v>28.9406</v>
      </c>
      <c r="HC51">
        <v>54.3634</v>
      </c>
      <c r="HD51">
        <v>39.2268</v>
      </c>
      <c r="HE51">
        <v>1</v>
      </c>
      <c r="HF51">
        <v>0.0937424</v>
      </c>
      <c r="HG51">
        <v>-1.53679</v>
      </c>
      <c r="HH51">
        <v>20.2297</v>
      </c>
      <c r="HI51">
        <v>5.23376</v>
      </c>
      <c r="HJ51">
        <v>11.992</v>
      </c>
      <c r="HK51">
        <v>4.9558</v>
      </c>
      <c r="HL51">
        <v>3.30398</v>
      </c>
      <c r="HM51">
        <v>9999</v>
      </c>
      <c r="HN51">
        <v>999.9</v>
      </c>
      <c r="HO51">
        <v>9999</v>
      </c>
      <c r="HP51">
        <v>9999</v>
      </c>
      <c r="HQ51">
        <v>1.86849</v>
      </c>
      <c r="HR51">
        <v>1.86423</v>
      </c>
      <c r="HS51">
        <v>1.87181</v>
      </c>
      <c r="HT51">
        <v>1.86266</v>
      </c>
      <c r="HU51">
        <v>1.86205</v>
      </c>
      <c r="HV51">
        <v>1.86858</v>
      </c>
      <c r="HW51">
        <v>1.85867</v>
      </c>
      <c r="HX51">
        <v>1.86508</v>
      </c>
      <c r="HY51">
        <v>5</v>
      </c>
      <c r="HZ51">
        <v>0</v>
      </c>
      <c r="IA51">
        <v>0</v>
      </c>
      <c r="IB51">
        <v>0</v>
      </c>
      <c r="IC51" t="s">
        <v>426</v>
      </c>
      <c r="ID51" t="s">
        <v>427</v>
      </c>
      <c r="IE51" t="s">
        <v>428</v>
      </c>
      <c r="IF51" t="s">
        <v>428</v>
      </c>
      <c r="IG51" t="s">
        <v>428</v>
      </c>
      <c r="IH51" t="s">
        <v>428</v>
      </c>
      <c r="II51">
        <v>0</v>
      </c>
      <c r="IJ51">
        <v>100</v>
      </c>
      <c r="IK51">
        <v>100</v>
      </c>
      <c r="IL51">
        <v>5.896</v>
      </c>
      <c r="IM51">
        <v>0.4043</v>
      </c>
      <c r="IN51">
        <v>4.31971622866321</v>
      </c>
      <c r="IO51">
        <v>0.00442796603476172</v>
      </c>
      <c r="IP51">
        <v>-1.66160884727162e-06</v>
      </c>
      <c r="IQ51">
        <v>3.32470810967871e-10</v>
      </c>
      <c r="IR51">
        <v>0.0482981980719239</v>
      </c>
      <c r="IS51">
        <v>0.00830027014242151</v>
      </c>
      <c r="IT51">
        <v>2.88519397997672e-05</v>
      </c>
      <c r="IU51">
        <v>9.02036601750474e-06</v>
      </c>
      <c r="IV51">
        <v>-1</v>
      </c>
      <c r="IW51">
        <v>2043</v>
      </c>
      <c r="IX51">
        <v>1</v>
      </c>
      <c r="IY51">
        <v>28</v>
      </c>
      <c r="IZ51">
        <v>188911.2</v>
      </c>
      <c r="JA51">
        <v>188911.1</v>
      </c>
      <c r="JB51">
        <v>0.939941</v>
      </c>
      <c r="JC51">
        <v>2.38403</v>
      </c>
      <c r="JD51">
        <v>1.4978</v>
      </c>
      <c r="JE51">
        <v>2.33398</v>
      </c>
      <c r="JF51">
        <v>1.54419</v>
      </c>
      <c r="JG51">
        <v>2.37793</v>
      </c>
      <c r="JH51">
        <v>35.3827</v>
      </c>
      <c r="JI51">
        <v>24.2801</v>
      </c>
      <c r="JJ51">
        <v>18</v>
      </c>
      <c r="JK51">
        <v>546.329</v>
      </c>
      <c r="JL51">
        <v>433.363</v>
      </c>
      <c r="JM51">
        <v>31.2555</v>
      </c>
      <c r="JN51">
        <v>28.8729</v>
      </c>
      <c r="JO51">
        <v>29.9997</v>
      </c>
      <c r="JP51">
        <v>28.7649</v>
      </c>
      <c r="JQ51">
        <v>28.7939</v>
      </c>
      <c r="JR51">
        <v>18.8805</v>
      </c>
      <c r="JS51">
        <v>30.3707</v>
      </c>
      <c r="JT51">
        <v>100</v>
      </c>
      <c r="JU51">
        <v>31.2584</v>
      </c>
      <c r="JV51">
        <v>420</v>
      </c>
      <c r="JW51">
        <v>24.944</v>
      </c>
      <c r="JX51">
        <v>93.0132</v>
      </c>
      <c r="JY51">
        <v>98.5443</v>
      </c>
    </row>
    <row r="52" spans="1:285">
      <c r="A52">
        <v>36</v>
      </c>
      <c r="B52">
        <v>1758584380</v>
      </c>
      <c r="C52">
        <v>367</v>
      </c>
      <c r="D52" t="s">
        <v>499</v>
      </c>
      <c r="E52" t="s">
        <v>500</v>
      </c>
      <c r="F52">
        <v>5</v>
      </c>
      <c r="G52" t="s">
        <v>419</v>
      </c>
      <c r="H52" t="s">
        <v>420</v>
      </c>
      <c r="I52" t="s">
        <v>421</v>
      </c>
      <c r="J52">
        <v>1758584377.33333</v>
      </c>
      <c r="K52">
        <f>(L52)/1000</f>
        <v>0</v>
      </c>
      <c r="L52">
        <f>1000*DL52*AJ52*(DH52-DI52)/(100*DA52*(1000-AJ52*DH52))</f>
        <v>0</v>
      </c>
      <c r="M52">
        <f>DL52*AJ52*(DG52-DF52*(1000-AJ52*DI52)/(1000-AJ52*DH52))/(100*DA52)</f>
        <v>0</v>
      </c>
      <c r="N52">
        <f>DF52 - IF(AJ52&gt;1, M52*DA52*100.0/(AL52), 0)</f>
        <v>0</v>
      </c>
      <c r="O52">
        <f>((U52-K52/2)*N52-M52)/(U52+K52/2)</f>
        <v>0</v>
      </c>
      <c r="P52">
        <f>O52*(DM52+DN52)/1000.0</f>
        <v>0</v>
      </c>
      <c r="Q52">
        <f>(DF52 - IF(AJ52&gt;1, M52*DA52*100.0/(AL52), 0))*(DM52+DN52)/1000.0</f>
        <v>0</v>
      </c>
      <c r="R52">
        <f>2.0/((1/T52-1/S52)+SIGN(T52)*SQRT((1/T52-1/S52)*(1/T52-1/S52) + 4*DB52/((DB52+1)*(DB52+1))*(2*1/T52*1/S52-1/S52*1/S52)))</f>
        <v>0</v>
      </c>
      <c r="S52">
        <f>IF(LEFT(DC52,1)&lt;&gt;"0",IF(LEFT(DC52,1)="1",3.0,DD52),$D$5+$E$5*(DT52*DM52/($K$5*1000))+$F$5*(DT52*DM52/($K$5*1000))*MAX(MIN(DA52,$J$5),$I$5)*MAX(MIN(DA52,$J$5),$I$5)+$G$5*MAX(MIN(DA52,$J$5),$I$5)*(DT52*DM52/($K$5*1000))+$H$5*(DT52*DM52/($K$5*1000))*(DT52*DM52/($K$5*1000)))</f>
        <v>0</v>
      </c>
      <c r="T52">
        <f>K52*(1000-(1000*0.61365*exp(17.502*X52/(240.97+X52))/(DM52+DN52)+DH52)/2)/(1000*0.61365*exp(17.502*X52/(240.97+X52))/(DM52+DN52)-DH52)</f>
        <v>0</v>
      </c>
      <c r="U52">
        <f>1/((DB52+1)/(R52/1.6)+1/(S52/1.37)) + DB52/((DB52+1)/(R52/1.6) + DB52/(S52/1.37))</f>
        <v>0</v>
      </c>
      <c r="V52">
        <f>(CW52*CZ52)</f>
        <v>0</v>
      </c>
      <c r="W52">
        <f>(DO52+(V52+2*0.95*5.67E-8*(((DO52+$B$7)+273)^4-(DO52+273)^4)-44100*K52)/(1.84*29.3*S52+8*0.95*5.67E-8*(DO52+273)^3))</f>
        <v>0</v>
      </c>
      <c r="X52">
        <f>($C$7*DP52+$D$7*DQ52+$E$7*W52)</f>
        <v>0</v>
      </c>
      <c r="Y52">
        <f>0.61365*exp(17.502*X52/(240.97+X52))</f>
        <v>0</v>
      </c>
      <c r="Z52">
        <f>(AA52/AB52*100)</f>
        <v>0</v>
      </c>
      <c r="AA52">
        <f>DH52*(DM52+DN52)/1000</f>
        <v>0</v>
      </c>
      <c r="AB52">
        <f>0.61365*exp(17.502*DO52/(240.97+DO52))</f>
        <v>0</v>
      </c>
      <c r="AC52">
        <f>(Y52-DH52*(DM52+DN52)/1000)</f>
        <v>0</v>
      </c>
      <c r="AD52">
        <f>(-K52*44100)</f>
        <v>0</v>
      </c>
      <c r="AE52">
        <f>2*29.3*S52*0.92*(DO52-X52)</f>
        <v>0</v>
      </c>
      <c r="AF52">
        <f>2*0.95*5.67E-8*(((DO52+$B$7)+273)^4-(X52+273)^4)</f>
        <v>0</v>
      </c>
      <c r="AG52">
        <f>V52+AF52+AD52+AE52</f>
        <v>0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MAX(0,($B$13+$C$13*DT52)/(1+$D$13*DT52)*DM52/(DO52+273)*$E$13)</f>
        <v>0</v>
      </c>
      <c r="AM52" t="s">
        <v>422</v>
      </c>
      <c r="AN52" t="s">
        <v>422</v>
      </c>
      <c r="AO52">
        <v>0</v>
      </c>
      <c r="AP52">
        <v>0</v>
      </c>
      <c r="AQ52">
        <f>1-AO52/AP52</f>
        <v>0</v>
      </c>
      <c r="AR52">
        <v>0</v>
      </c>
      <c r="AS52" t="s">
        <v>422</v>
      </c>
      <c r="AT52" t="s">
        <v>422</v>
      </c>
      <c r="AU52">
        <v>0</v>
      </c>
      <c r="AV52">
        <v>0</v>
      </c>
      <c r="AW52">
        <f>1-AU52/AV52</f>
        <v>0</v>
      </c>
      <c r="AX52">
        <v>0.5</v>
      </c>
      <c r="AY52">
        <f>CX52</f>
        <v>0</v>
      </c>
      <c r="AZ52">
        <f>M52</f>
        <v>0</v>
      </c>
      <c r="BA52">
        <f>AW52*AX52*AY52</f>
        <v>0</v>
      </c>
      <c r="BB52">
        <f>(AZ52-AR52)/AY52</f>
        <v>0</v>
      </c>
      <c r="BC52">
        <f>(AP52-AV52)/AV52</f>
        <v>0</v>
      </c>
      <c r="BD52">
        <f>AO52/(AQ52+AO52/AV52)</f>
        <v>0</v>
      </c>
      <c r="BE52" t="s">
        <v>422</v>
      </c>
      <c r="BF52">
        <v>0</v>
      </c>
      <c r="BG52">
        <f>IF(BF52&lt;&gt;0, BF52, BD52)</f>
        <v>0</v>
      </c>
      <c r="BH52">
        <f>1-BG52/AV52</f>
        <v>0</v>
      </c>
      <c r="BI52">
        <f>(AV52-AU52)/(AV52-BG52)</f>
        <v>0</v>
      </c>
      <c r="BJ52">
        <f>(AP52-AV52)/(AP52-BG52)</f>
        <v>0</v>
      </c>
      <c r="BK52">
        <f>(AV52-AU52)/(AV52-AO52)</f>
        <v>0</v>
      </c>
      <c r="BL52">
        <f>(AP52-AV52)/(AP52-AO52)</f>
        <v>0</v>
      </c>
      <c r="BM52">
        <f>(BI52*BG52/AU52)</f>
        <v>0</v>
      </c>
      <c r="BN52">
        <f>(1-BM52)</f>
        <v>0</v>
      </c>
      <c r="CW52">
        <f>$B$11*DU52+$C$11*DV52+$F$11*EG52*(1-EJ52)</f>
        <v>0</v>
      </c>
      <c r="CX52">
        <f>CW52*CY52</f>
        <v>0</v>
      </c>
      <c r="CY52">
        <f>($B$11*$D$9+$C$11*$D$9+$F$11*((ET52+EL52)/MAX(ET52+EL52+EU52, 0.1)*$I$9+EU52/MAX(ET52+EL52+EU52, 0.1)*$J$9))/($B$11+$C$11+$F$11)</f>
        <v>0</v>
      </c>
      <c r="CZ52">
        <f>($B$11*$K$9+$C$11*$K$9+$F$11*((ET52+EL52)/MAX(ET52+EL52+EU52, 0.1)*$P$9+EU52/MAX(ET52+EL52+EU52, 0.1)*$Q$9))/($B$11+$C$11+$F$11)</f>
        <v>0</v>
      </c>
      <c r="DA52">
        <v>4.8</v>
      </c>
      <c r="DB52">
        <v>0.5</v>
      </c>
      <c r="DC52" t="s">
        <v>423</v>
      </c>
      <c r="DD52">
        <v>2</v>
      </c>
      <c r="DE52">
        <v>1758584377.33333</v>
      </c>
      <c r="DF52">
        <v>421.303666666667</v>
      </c>
      <c r="DG52">
        <v>420.033</v>
      </c>
      <c r="DH52">
        <v>25.0108333333333</v>
      </c>
      <c r="DI52">
        <v>24.9041333333333</v>
      </c>
      <c r="DJ52">
        <v>415.406666666667</v>
      </c>
      <c r="DK52">
        <v>24.6064</v>
      </c>
      <c r="DL52">
        <v>499.999666666667</v>
      </c>
      <c r="DM52">
        <v>89.6434666666667</v>
      </c>
      <c r="DN52">
        <v>0.0334767333333333</v>
      </c>
      <c r="DO52">
        <v>30.9035</v>
      </c>
      <c r="DP52">
        <v>29.9821666666667</v>
      </c>
      <c r="DQ52">
        <v>999.9</v>
      </c>
      <c r="DR52">
        <v>0</v>
      </c>
      <c r="DS52">
        <v>0</v>
      </c>
      <c r="DT52">
        <v>10006.25</v>
      </c>
      <c r="DU52">
        <v>0</v>
      </c>
      <c r="DV52">
        <v>0.723344</v>
      </c>
      <c r="DW52">
        <v>1.2702</v>
      </c>
      <c r="DX52">
        <v>432.110666666667</v>
      </c>
      <c r="DY52">
        <v>430.761</v>
      </c>
      <c r="DZ52">
        <v>0.106662666666667</v>
      </c>
      <c r="EA52">
        <v>420.033</v>
      </c>
      <c r="EB52">
        <v>24.9041333333333</v>
      </c>
      <c r="EC52">
        <v>2.24205666666667</v>
      </c>
      <c r="ED52">
        <v>2.23249666666667</v>
      </c>
      <c r="EE52">
        <v>19.2660333333333</v>
      </c>
      <c r="EF52">
        <v>19.1974333333333</v>
      </c>
      <c r="EG52">
        <v>0.00500016</v>
      </c>
      <c r="EH52">
        <v>0</v>
      </c>
      <c r="EI52">
        <v>0</v>
      </c>
      <c r="EJ52">
        <v>0</v>
      </c>
      <c r="EK52">
        <v>666.7</v>
      </c>
      <c r="EL52">
        <v>0.00500016</v>
      </c>
      <c r="EM52">
        <v>-12.8333333333333</v>
      </c>
      <c r="EN52">
        <v>-1.63333333333333</v>
      </c>
      <c r="EO52">
        <v>40</v>
      </c>
      <c r="EP52">
        <v>44</v>
      </c>
      <c r="EQ52">
        <v>42.187</v>
      </c>
      <c r="ER52">
        <v>44</v>
      </c>
      <c r="ES52">
        <v>43.125</v>
      </c>
      <c r="ET52">
        <v>0</v>
      </c>
      <c r="EU52">
        <v>0</v>
      </c>
      <c r="EV52">
        <v>0</v>
      </c>
      <c r="EW52">
        <v>1758584382</v>
      </c>
      <c r="EX52">
        <v>0</v>
      </c>
      <c r="EY52">
        <v>668.252</v>
      </c>
      <c r="EZ52">
        <v>23.2769230974696</v>
      </c>
      <c r="FA52">
        <v>-2.47692301127563</v>
      </c>
      <c r="FB52">
        <v>-12.444</v>
      </c>
      <c r="FC52">
        <v>15</v>
      </c>
      <c r="FD52">
        <v>0</v>
      </c>
      <c r="FE52" t="s">
        <v>424</v>
      </c>
      <c r="FF52">
        <v>1747249705.1</v>
      </c>
      <c r="FG52">
        <v>1747249711.1</v>
      </c>
      <c r="FH52">
        <v>0</v>
      </c>
      <c r="FI52">
        <v>0.871</v>
      </c>
      <c r="FJ52">
        <v>0.066</v>
      </c>
      <c r="FK52">
        <v>5.486</v>
      </c>
      <c r="FL52">
        <v>0.145</v>
      </c>
      <c r="FM52">
        <v>420</v>
      </c>
      <c r="FN52">
        <v>16</v>
      </c>
      <c r="FO52">
        <v>0.27</v>
      </c>
      <c r="FP52">
        <v>0.16</v>
      </c>
      <c r="FQ52">
        <v>1.15436447619048</v>
      </c>
      <c r="FR52">
        <v>1.19182285714286</v>
      </c>
      <c r="FS52">
        <v>0.149505439251146</v>
      </c>
      <c r="FT52">
        <v>0</v>
      </c>
      <c r="FU52">
        <v>667.623529411765</v>
      </c>
      <c r="FV52">
        <v>6.50572958835077</v>
      </c>
      <c r="FW52">
        <v>5.62081524459226</v>
      </c>
      <c r="FX52">
        <v>-1</v>
      </c>
      <c r="FY52">
        <v>0.12088270952381</v>
      </c>
      <c r="FZ52">
        <v>0.0170471922077924</v>
      </c>
      <c r="GA52">
        <v>0.0155561359937212</v>
      </c>
      <c r="GB52">
        <v>1</v>
      </c>
      <c r="GC52">
        <v>1</v>
      </c>
      <c r="GD52">
        <v>2</v>
      </c>
      <c r="GE52" t="s">
        <v>433</v>
      </c>
      <c r="GF52">
        <v>3.12645</v>
      </c>
      <c r="GG52">
        <v>2.65883</v>
      </c>
      <c r="GH52">
        <v>0.0881931</v>
      </c>
      <c r="GI52">
        <v>0.0888929</v>
      </c>
      <c r="GJ52">
        <v>0.103417</v>
      </c>
      <c r="GK52">
        <v>0.103669</v>
      </c>
      <c r="GL52">
        <v>23465.9</v>
      </c>
      <c r="GM52">
        <v>22185.2</v>
      </c>
      <c r="GN52">
        <v>23017.8</v>
      </c>
      <c r="GO52">
        <v>23712.2</v>
      </c>
      <c r="GP52">
        <v>35174</v>
      </c>
      <c r="GQ52">
        <v>35177.2</v>
      </c>
      <c r="GR52">
        <v>41501.7</v>
      </c>
      <c r="GS52">
        <v>42282.8</v>
      </c>
      <c r="GT52">
        <v>1.89468</v>
      </c>
      <c r="GU52">
        <v>1.80775</v>
      </c>
      <c r="GV52">
        <v>0.110324</v>
      </c>
      <c r="GW52">
        <v>0</v>
      </c>
      <c r="GX52">
        <v>28.184</v>
      </c>
      <c r="GY52">
        <v>999.9</v>
      </c>
      <c r="GZ52">
        <v>62.172</v>
      </c>
      <c r="HA52">
        <v>29.628</v>
      </c>
      <c r="HB52">
        <v>28.925</v>
      </c>
      <c r="HC52">
        <v>54.0734</v>
      </c>
      <c r="HD52">
        <v>39.2508</v>
      </c>
      <c r="HE52">
        <v>1</v>
      </c>
      <c r="HF52">
        <v>0.0937398</v>
      </c>
      <c r="HG52">
        <v>-1.52513</v>
      </c>
      <c r="HH52">
        <v>20.2298</v>
      </c>
      <c r="HI52">
        <v>5.23421</v>
      </c>
      <c r="HJ52">
        <v>11.992</v>
      </c>
      <c r="HK52">
        <v>4.95585</v>
      </c>
      <c r="HL52">
        <v>3.304</v>
      </c>
      <c r="HM52">
        <v>9999</v>
      </c>
      <c r="HN52">
        <v>999.9</v>
      </c>
      <c r="HO52">
        <v>9999</v>
      </c>
      <c r="HP52">
        <v>9999</v>
      </c>
      <c r="HQ52">
        <v>1.86847</v>
      </c>
      <c r="HR52">
        <v>1.86424</v>
      </c>
      <c r="HS52">
        <v>1.8718</v>
      </c>
      <c r="HT52">
        <v>1.86265</v>
      </c>
      <c r="HU52">
        <v>1.86204</v>
      </c>
      <c r="HV52">
        <v>1.86857</v>
      </c>
      <c r="HW52">
        <v>1.85867</v>
      </c>
      <c r="HX52">
        <v>1.86509</v>
      </c>
      <c r="HY52">
        <v>5</v>
      </c>
      <c r="HZ52">
        <v>0</v>
      </c>
      <c r="IA52">
        <v>0</v>
      </c>
      <c r="IB52">
        <v>0</v>
      </c>
      <c r="IC52" t="s">
        <v>426</v>
      </c>
      <c r="ID52" t="s">
        <v>427</v>
      </c>
      <c r="IE52" t="s">
        <v>428</v>
      </c>
      <c r="IF52" t="s">
        <v>428</v>
      </c>
      <c r="IG52" t="s">
        <v>428</v>
      </c>
      <c r="IH52" t="s">
        <v>428</v>
      </c>
      <c r="II52">
        <v>0</v>
      </c>
      <c r="IJ52">
        <v>100</v>
      </c>
      <c r="IK52">
        <v>100</v>
      </c>
      <c r="IL52">
        <v>5.897</v>
      </c>
      <c r="IM52">
        <v>0.4042</v>
      </c>
      <c r="IN52">
        <v>4.31971622866321</v>
      </c>
      <c r="IO52">
        <v>0.00442796603476172</v>
      </c>
      <c r="IP52">
        <v>-1.66160884727162e-06</v>
      </c>
      <c r="IQ52">
        <v>3.32470810967871e-10</v>
      </c>
      <c r="IR52">
        <v>0.0482981980719239</v>
      </c>
      <c r="IS52">
        <v>0.00830027014242151</v>
      </c>
      <c r="IT52">
        <v>2.88519397997672e-05</v>
      </c>
      <c r="IU52">
        <v>9.02036601750474e-06</v>
      </c>
      <c r="IV52">
        <v>-1</v>
      </c>
      <c r="IW52">
        <v>2043</v>
      </c>
      <c r="IX52">
        <v>1</v>
      </c>
      <c r="IY52">
        <v>28</v>
      </c>
      <c r="IZ52">
        <v>188911.2</v>
      </c>
      <c r="JA52">
        <v>188911.1</v>
      </c>
      <c r="JB52">
        <v>0.941162</v>
      </c>
      <c r="JC52">
        <v>2.37549</v>
      </c>
      <c r="JD52">
        <v>1.4978</v>
      </c>
      <c r="JE52">
        <v>2.33398</v>
      </c>
      <c r="JF52">
        <v>1.54419</v>
      </c>
      <c r="JG52">
        <v>2.38281</v>
      </c>
      <c r="JH52">
        <v>35.3827</v>
      </c>
      <c r="JI52">
        <v>24.2801</v>
      </c>
      <c r="JJ52">
        <v>18</v>
      </c>
      <c r="JK52">
        <v>546.398</v>
      </c>
      <c r="JL52">
        <v>433.319</v>
      </c>
      <c r="JM52">
        <v>31.2614</v>
      </c>
      <c r="JN52">
        <v>28.8709</v>
      </c>
      <c r="JO52">
        <v>29.9998</v>
      </c>
      <c r="JP52">
        <v>28.7635</v>
      </c>
      <c r="JQ52">
        <v>28.792</v>
      </c>
      <c r="JR52">
        <v>18.8823</v>
      </c>
      <c r="JS52">
        <v>30.3707</v>
      </c>
      <c r="JT52">
        <v>100</v>
      </c>
      <c r="JU52">
        <v>31.2709</v>
      </c>
      <c r="JV52">
        <v>420</v>
      </c>
      <c r="JW52">
        <v>24.9445</v>
      </c>
      <c r="JX52">
        <v>93.0125</v>
      </c>
      <c r="JY52">
        <v>98.5453</v>
      </c>
    </row>
    <row r="53" spans="1:285">
      <c r="A53">
        <v>37</v>
      </c>
      <c r="B53">
        <v>1758584383</v>
      </c>
      <c r="C53">
        <v>370</v>
      </c>
      <c r="D53" t="s">
        <v>501</v>
      </c>
      <c r="E53" t="s">
        <v>502</v>
      </c>
      <c r="F53">
        <v>5</v>
      </c>
      <c r="G53" t="s">
        <v>419</v>
      </c>
      <c r="H53" t="s">
        <v>420</v>
      </c>
      <c r="I53" t="s">
        <v>421</v>
      </c>
      <c r="J53">
        <v>1758584380.66667</v>
      </c>
      <c r="K53">
        <f>(L53)/1000</f>
        <v>0</v>
      </c>
      <c r="L53">
        <f>1000*DL53*AJ53*(DH53-DI53)/(100*DA53*(1000-AJ53*DH53))</f>
        <v>0</v>
      </c>
      <c r="M53">
        <f>DL53*AJ53*(DG53-DF53*(1000-AJ53*DI53)/(1000-AJ53*DH53))/(100*DA53)</f>
        <v>0</v>
      </c>
      <c r="N53">
        <f>DF53 - IF(AJ53&gt;1, M53*DA53*100.0/(AL53), 0)</f>
        <v>0</v>
      </c>
      <c r="O53">
        <f>((U53-K53/2)*N53-M53)/(U53+K53/2)</f>
        <v>0</v>
      </c>
      <c r="P53">
        <f>O53*(DM53+DN53)/1000.0</f>
        <v>0</v>
      </c>
      <c r="Q53">
        <f>(DF53 - IF(AJ53&gt;1, M53*DA53*100.0/(AL53), 0))*(DM53+DN53)/1000.0</f>
        <v>0</v>
      </c>
      <c r="R53">
        <f>2.0/((1/T53-1/S53)+SIGN(T53)*SQRT((1/T53-1/S53)*(1/T53-1/S53) + 4*DB53/((DB53+1)*(DB53+1))*(2*1/T53*1/S53-1/S53*1/S53)))</f>
        <v>0</v>
      </c>
      <c r="S53">
        <f>IF(LEFT(DC53,1)&lt;&gt;"0",IF(LEFT(DC53,1)="1",3.0,DD53),$D$5+$E$5*(DT53*DM53/($K$5*1000))+$F$5*(DT53*DM53/($K$5*1000))*MAX(MIN(DA53,$J$5),$I$5)*MAX(MIN(DA53,$J$5),$I$5)+$G$5*MAX(MIN(DA53,$J$5),$I$5)*(DT53*DM53/($K$5*1000))+$H$5*(DT53*DM53/($K$5*1000))*(DT53*DM53/($K$5*1000)))</f>
        <v>0</v>
      </c>
      <c r="T53">
        <f>K53*(1000-(1000*0.61365*exp(17.502*X53/(240.97+X53))/(DM53+DN53)+DH53)/2)/(1000*0.61365*exp(17.502*X53/(240.97+X53))/(DM53+DN53)-DH53)</f>
        <v>0</v>
      </c>
      <c r="U53">
        <f>1/((DB53+1)/(R53/1.6)+1/(S53/1.37)) + DB53/((DB53+1)/(R53/1.6) + DB53/(S53/1.37))</f>
        <v>0</v>
      </c>
      <c r="V53">
        <f>(CW53*CZ53)</f>
        <v>0</v>
      </c>
      <c r="W53">
        <f>(DO53+(V53+2*0.95*5.67E-8*(((DO53+$B$7)+273)^4-(DO53+273)^4)-44100*K53)/(1.84*29.3*S53+8*0.95*5.67E-8*(DO53+273)^3))</f>
        <v>0</v>
      </c>
      <c r="X53">
        <f>($C$7*DP53+$D$7*DQ53+$E$7*W53)</f>
        <v>0</v>
      </c>
      <c r="Y53">
        <f>0.61365*exp(17.502*X53/(240.97+X53))</f>
        <v>0</v>
      </c>
      <c r="Z53">
        <f>(AA53/AB53*100)</f>
        <v>0</v>
      </c>
      <c r="AA53">
        <f>DH53*(DM53+DN53)/1000</f>
        <v>0</v>
      </c>
      <c r="AB53">
        <f>0.61365*exp(17.502*DO53/(240.97+DO53))</f>
        <v>0</v>
      </c>
      <c r="AC53">
        <f>(Y53-DH53*(DM53+DN53)/1000)</f>
        <v>0</v>
      </c>
      <c r="AD53">
        <f>(-K53*44100)</f>
        <v>0</v>
      </c>
      <c r="AE53">
        <f>2*29.3*S53*0.92*(DO53-X53)</f>
        <v>0</v>
      </c>
      <c r="AF53">
        <f>2*0.95*5.67E-8*(((DO53+$B$7)+273)^4-(X53+273)^4)</f>
        <v>0</v>
      </c>
      <c r="AG53">
        <f>V53+AF53+AD53+AE53</f>
        <v>0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MAX(0,($B$13+$C$13*DT53)/(1+$D$13*DT53)*DM53/(DO53+273)*$E$13)</f>
        <v>0</v>
      </c>
      <c r="AM53" t="s">
        <v>422</v>
      </c>
      <c r="AN53" t="s">
        <v>422</v>
      </c>
      <c r="AO53">
        <v>0</v>
      </c>
      <c r="AP53">
        <v>0</v>
      </c>
      <c r="AQ53">
        <f>1-AO53/AP53</f>
        <v>0</v>
      </c>
      <c r="AR53">
        <v>0</v>
      </c>
      <c r="AS53" t="s">
        <v>422</v>
      </c>
      <c r="AT53" t="s">
        <v>422</v>
      </c>
      <c r="AU53">
        <v>0</v>
      </c>
      <c r="AV53">
        <v>0</v>
      </c>
      <c r="AW53">
        <f>1-AU53/AV53</f>
        <v>0</v>
      </c>
      <c r="AX53">
        <v>0.5</v>
      </c>
      <c r="AY53">
        <f>CX53</f>
        <v>0</v>
      </c>
      <c r="AZ53">
        <f>M53</f>
        <v>0</v>
      </c>
      <c r="BA53">
        <f>AW53*AX53*AY53</f>
        <v>0</v>
      </c>
      <c r="BB53">
        <f>(AZ53-AR53)/AY53</f>
        <v>0</v>
      </c>
      <c r="BC53">
        <f>(AP53-AV53)/AV53</f>
        <v>0</v>
      </c>
      <c r="BD53">
        <f>AO53/(AQ53+AO53/AV53)</f>
        <v>0</v>
      </c>
      <c r="BE53" t="s">
        <v>422</v>
      </c>
      <c r="BF53">
        <v>0</v>
      </c>
      <c r="BG53">
        <f>IF(BF53&lt;&gt;0, BF53, BD53)</f>
        <v>0</v>
      </c>
      <c r="BH53">
        <f>1-BG53/AV53</f>
        <v>0</v>
      </c>
      <c r="BI53">
        <f>(AV53-AU53)/(AV53-BG53)</f>
        <v>0</v>
      </c>
      <c r="BJ53">
        <f>(AP53-AV53)/(AP53-BG53)</f>
        <v>0</v>
      </c>
      <c r="BK53">
        <f>(AV53-AU53)/(AV53-AO53)</f>
        <v>0</v>
      </c>
      <c r="BL53">
        <f>(AP53-AV53)/(AP53-AO53)</f>
        <v>0</v>
      </c>
      <c r="BM53">
        <f>(BI53*BG53/AU53)</f>
        <v>0</v>
      </c>
      <c r="BN53">
        <f>(1-BM53)</f>
        <v>0</v>
      </c>
      <c r="CW53">
        <f>$B$11*DU53+$C$11*DV53+$F$11*EG53*(1-EJ53)</f>
        <v>0</v>
      </c>
      <c r="CX53">
        <f>CW53*CY53</f>
        <v>0</v>
      </c>
      <c r="CY53">
        <f>($B$11*$D$9+$C$11*$D$9+$F$11*((ET53+EL53)/MAX(ET53+EL53+EU53, 0.1)*$I$9+EU53/MAX(ET53+EL53+EU53, 0.1)*$J$9))/($B$11+$C$11+$F$11)</f>
        <v>0</v>
      </c>
      <c r="CZ53">
        <f>($B$11*$K$9+$C$11*$K$9+$F$11*((ET53+EL53)/MAX(ET53+EL53+EU53, 0.1)*$P$9+EU53/MAX(ET53+EL53+EU53, 0.1)*$Q$9))/($B$11+$C$11+$F$11)</f>
        <v>0</v>
      </c>
      <c r="DA53">
        <v>4.8</v>
      </c>
      <c r="DB53">
        <v>0.5</v>
      </c>
      <c r="DC53" t="s">
        <v>423</v>
      </c>
      <c r="DD53">
        <v>2</v>
      </c>
      <c r="DE53">
        <v>1758584380.66667</v>
      </c>
      <c r="DF53">
        <v>421.288666666667</v>
      </c>
      <c r="DG53">
        <v>420.029</v>
      </c>
      <c r="DH53">
        <v>24.9995666666667</v>
      </c>
      <c r="DI53">
        <v>24.8965333333333</v>
      </c>
      <c r="DJ53">
        <v>415.392</v>
      </c>
      <c r="DK53">
        <v>24.5954666666667</v>
      </c>
      <c r="DL53">
        <v>500.036666666667</v>
      </c>
      <c r="DM53">
        <v>89.6432333333333</v>
      </c>
      <c r="DN53">
        <v>0.0332966666666667</v>
      </c>
      <c r="DO53">
        <v>30.9017666666667</v>
      </c>
      <c r="DP53">
        <v>29.9804666666667</v>
      </c>
      <c r="DQ53">
        <v>999.9</v>
      </c>
      <c r="DR53">
        <v>0</v>
      </c>
      <c r="DS53">
        <v>0</v>
      </c>
      <c r="DT53">
        <v>9993.75</v>
      </c>
      <c r="DU53">
        <v>0</v>
      </c>
      <c r="DV53">
        <v>0.723344</v>
      </c>
      <c r="DW53">
        <v>1.25970333333333</v>
      </c>
      <c r="DX53">
        <v>432.090666666667</v>
      </c>
      <c r="DY53">
        <v>430.753</v>
      </c>
      <c r="DZ53">
        <v>0.103034666666667</v>
      </c>
      <c r="EA53">
        <v>420.029</v>
      </c>
      <c r="EB53">
        <v>24.8965333333333</v>
      </c>
      <c r="EC53">
        <v>2.24104333333333</v>
      </c>
      <c r="ED53">
        <v>2.23180666666667</v>
      </c>
      <c r="EE53">
        <v>19.2587666666667</v>
      </c>
      <c r="EF53">
        <v>19.1925</v>
      </c>
      <c r="EG53">
        <v>0.00500016</v>
      </c>
      <c r="EH53">
        <v>0</v>
      </c>
      <c r="EI53">
        <v>0</v>
      </c>
      <c r="EJ53">
        <v>0</v>
      </c>
      <c r="EK53">
        <v>673.666666666667</v>
      </c>
      <c r="EL53">
        <v>0.00500016</v>
      </c>
      <c r="EM53">
        <v>-18.6333333333333</v>
      </c>
      <c r="EN53">
        <v>-1.3</v>
      </c>
      <c r="EO53">
        <v>39.958</v>
      </c>
      <c r="EP53">
        <v>43.979</v>
      </c>
      <c r="EQ53">
        <v>42.187</v>
      </c>
      <c r="ER53">
        <v>44</v>
      </c>
      <c r="ES53">
        <v>43.125</v>
      </c>
      <c r="ET53">
        <v>0</v>
      </c>
      <c r="EU53">
        <v>0</v>
      </c>
      <c r="EV53">
        <v>0</v>
      </c>
      <c r="EW53">
        <v>1758584385</v>
      </c>
      <c r="EX53">
        <v>0</v>
      </c>
      <c r="EY53">
        <v>670.484615384615</v>
      </c>
      <c r="EZ53">
        <v>32.8615385233195</v>
      </c>
      <c r="FA53">
        <v>-25.7025639604569</v>
      </c>
      <c r="FB53">
        <v>-14.1076923076923</v>
      </c>
      <c r="FC53">
        <v>15</v>
      </c>
      <c r="FD53">
        <v>0</v>
      </c>
      <c r="FE53" t="s">
        <v>424</v>
      </c>
      <c r="FF53">
        <v>1747249705.1</v>
      </c>
      <c r="FG53">
        <v>1747249711.1</v>
      </c>
      <c r="FH53">
        <v>0</v>
      </c>
      <c r="FI53">
        <v>0.871</v>
      </c>
      <c r="FJ53">
        <v>0.066</v>
      </c>
      <c r="FK53">
        <v>5.486</v>
      </c>
      <c r="FL53">
        <v>0.145</v>
      </c>
      <c r="FM53">
        <v>420</v>
      </c>
      <c r="FN53">
        <v>16</v>
      </c>
      <c r="FO53">
        <v>0.27</v>
      </c>
      <c r="FP53">
        <v>0.16</v>
      </c>
      <c r="FQ53">
        <v>1.1707259047619</v>
      </c>
      <c r="FR53">
        <v>1.22124327272727</v>
      </c>
      <c r="FS53">
        <v>0.149738263613198</v>
      </c>
      <c r="FT53">
        <v>0</v>
      </c>
      <c r="FU53">
        <v>667.997058823529</v>
      </c>
      <c r="FV53">
        <v>14.5042016865171</v>
      </c>
      <c r="FW53">
        <v>5.53164613804423</v>
      </c>
      <c r="FX53">
        <v>-1</v>
      </c>
      <c r="FY53">
        <v>0.120937414285714</v>
      </c>
      <c r="FZ53">
        <v>-0.0449987766233767</v>
      </c>
      <c r="GA53">
        <v>0.0154808704106309</v>
      </c>
      <c r="GB53">
        <v>1</v>
      </c>
      <c r="GC53">
        <v>1</v>
      </c>
      <c r="GD53">
        <v>2</v>
      </c>
      <c r="GE53" t="s">
        <v>433</v>
      </c>
      <c r="GF53">
        <v>3.12634</v>
      </c>
      <c r="GG53">
        <v>2.65904</v>
      </c>
      <c r="GH53">
        <v>0.0881877</v>
      </c>
      <c r="GI53">
        <v>0.0889069</v>
      </c>
      <c r="GJ53">
        <v>0.103399</v>
      </c>
      <c r="GK53">
        <v>0.103639</v>
      </c>
      <c r="GL53">
        <v>23466.1</v>
      </c>
      <c r="GM53">
        <v>22185</v>
      </c>
      <c r="GN53">
        <v>23017.8</v>
      </c>
      <c r="GO53">
        <v>23712.4</v>
      </c>
      <c r="GP53">
        <v>35174.9</v>
      </c>
      <c r="GQ53">
        <v>35178.4</v>
      </c>
      <c r="GR53">
        <v>41502</v>
      </c>
      <c r="GS53">
        <v>42282.8</v>
      </c>
      <c r="GT53">
        <v>1.89428</v>
      </c>
      <c r="GU53">
        <v>1.80803</v>
      </c>
      <c r="GV53">
        <v>0.110447</v>
      </c>
      <c r="GW53">
        <v>0</v>
      </c>
      <c r="GX53">
        <v>28.1804</v>
      </c>
      <c r="GY53">
        <v>999.9</v>
      </c>
      <c r="GZ53">
        <v>62.172</v>
      </c>
      <c r="HA53">
        <v>29.638</v>
      </c>
      <c r="HB53">
        <v>28.9378</v>
      </c>
      <c r="HC53">
        <v>54.4034</v>
      </c>
      <c r="HD53">
        <v>39.2388</v>
      </c>
      <c r="HE53">
        <v>1</v>
      </c>
      <c r="HF53">
        <v>0.0934654</v>
      </c>
      <c r="HG53">
        <v>-1.53771</v>
      </c>
      <c r="HH53">
        <v>20.2297</v>
      </c>
      <c r="HI53">
        <v>5.23436</v>
      </c>
      <c r="HJ53">
        <v>11.992</v>
      </c>
      <c r="HK53">
        <v>4.95585</v>
      </c>
      <c r="HL53">
        <v>3.304</v>
      </c>
      <c r="HM53">
        <v>9999</v>
      </c>
      <c r="HN53">
        <v>999.9</v>
      </c>
      <c r="HO53">
        <v>9999</v>
      </c>
      <c r="HP53">
        <v>9999</v>
      </c>
      <c r="HQ53">
        <v>1.86846</v>
      </c>
      <c r="HR53">
        <v>1.8642</v>
      </c>
      <c r="HS53">
        <v>1.8718</v>
      </c>
      <c r="HT53">
        <v>1.86267</v>
      </c>
      <c r="HU53">
        <v>1.86205</v>
      </c>
      <c r="HV53">
        <v>1.86857</v>
      </c>
      <c r="HW53">
        <v>1.85867</v>
      </c>
      <c r="HX53">
        <v>1.86508</v>
      </c>
      <c r="HY53">
        <v>5</v>
      </c>
      <c r="HZ53">
        <v>0</v>
      </c>
      <c r="IA53">
        <v>0</v>
      </c>
      <c r="IB53">
        <v>0</v>
      </c>
      <c r="IC53" t="s">
        <v>426</v>
      </c>
      <c r="ID53" t="s">
        <v>427</v>
      </c>
      <c r="IE53" t="s">
        <v>428</v>
      </c>
      <c r="IF53" t="s">
        <v>428</v>
      </c>
      <c r="IG53" t="s">
        <v>428</v>
      </c>
      <c r="IH53" t="s">
        <v>428</v>
      </c>
      <c r="II53">
        <v>0</v>
      </c>
      <c r="IJ53">
        <v>100</v>
      </c>
      <c r="IK53">
        <v>100</v>
      </c>
      <c r="IL53">
        <v>5.896</v>
      </c>
      <c r="IM53">
        <v>0.404</v>
      </c>
      <c r="IN53">
        <v>4.31971622866321</v>
      </c>
      <c r="IO53">
        <v>0.00442796603476172</v>
      </c>
      <c r="IP53">
        <v>-1.66160884727162e-06</v>
      </c>
      <c r="IQ53">
        <v>3.32470810967871e-10</v>
      </c>
      <c r="IR53">
        <v>0.0482981980719239</v>
      </c>
      <c r="IS53">
        <v>0.00830027014242151</v>
      </c>
      <c r="IT53">
        <v>2.88519397997672e-05</v>
      </c>
      <c r="IU53">
        <v>9.02036601750474e-06</v>
      </c>
      <c r="IV53">
        <v>-1</v>
      </c>
      <c r="IW53">
        <v>2043</v>
      </c>
      <c r="IX53">
        <v>1</v>
      </c>
      <c r="IY53">
        <v>28</v>
      </c>
      <c r="IZ53">
        <v>188911.3</v>
      </c>
      <c r="JA53">
        <v>188911.2</v>
      </c>
      <c r="JB53">
        <v>0.939941</v>
      </c>
      <c r="JC53">
        <v>2.37427</v>
      </c>
      <c r="JD53">
        <v>1.4978</v>
      </c>
      <c r="JE53">
        <v>2.33398</v>
      </c>
      <c r="JF53">
        <v>1.54419</v>
      </c>
      <c r="JG53">
        <v>2.35352</v>
      </c>
      <c r="JH53">
        <v>35.4059</v>
      </c>
      <c r="JI53">
        <v>24.2801</v>
      </c>
      <c r="JJ53">
        <v>18</v>
      </c>
      <c r="JK53">
        <v>546.116</v>
      </c>
      <c r="JL53">
        <v>433.465</v>
      </c>
      <c r="JM53">
        <v>31.2687</v>
      </c>
      <c r="JN53">
        <v>28.8684</v>
      </c>
      <c r="JO53">
        <v>29.9997</v>
      </c>
      <c r="JP53">
        <v>28.761</v>
      </c>
      <c r="JQ53">
        <v>28.7896</v>
      </c>
      <c r="JR53">
        <v>18.8761</v>
      </c>
      <c r="JS53">
        <v>30.3707</v>
      </c>
      <c r="JT53">
        <v>100</v>
      </c>
      <c r="JU53">
        <v>31.2709</v>
      </c>
      <c r="JV53">
        <v>420</v>
      </c>
      <c r="JW53">
        <v>24.9517</v>
      </c>
      <c r="JX53">
        <v>93.0131</v>
      </c>
      <c r="JY53">
        <v>98.5456</v>
      </c>
    </row>
    <row r="54" spans="1:285">
      <c r="A54">
        <v>38</v>
      </c>
      <c r="B54">
        <v>1758584385</v>
      </c>
      <c r="C54">
        <v>372</v>
      </c>
      <c r="D54" t="s">
        <v>503</v>
      </c>
      <c r="E54" t="s">
        <v>504</v>
      </c>
      <c r="F54">
        <v>5</v>
      </c>
      <c r="G54" t="s">
        <v>419</v>
      </c>
      <c r="H54" t="s">
        <v>420</v>
      </c>
      <c r="I54" t="s">
        <v>421</v>
      </c>
      <c r="J54">
        <v>1758584381.5</v>
      </c>
      <c r="K54">
        <f>(L54)/1000</f>
        <v>0</v>
      </c>
      <c r="L54">
        <f>1000*DL54*AJ54*(DH54-DI54)/(100*DA54*(1000-AJ54*DH54))</f>
        <v>0</v>
      </c>
      <c r="M54">
        <f>DL54*AJ54*(DG54-DF54*(1000-AJ54*DI54)/(1000-AJ54*DH54))/(100*DA54)</f>
        <v>0</v>
      </c>
      <c r="N54">
        <f>DF54 - IF(AJ54&gt;1, M54*DA54*100.0/(AL54), 0)</f>
        <v>0</v>
      </c>
      <c r="O54">
        <f>((U54-K54/2)*N54-M54)/(U54+K54/2)</f>
        <v>0</v>
      </c>
      <c r="P54">
        <f>O54*(DM54+DN54)/1000.0</f>
        <v>0</v>
      </c>
      <c r="Q54">
        <f>(DF54 - IF(AJ54&gt;1, M54*DA54*100.0/(AL54), 0))*(DM54+DN54)/1000.0</f>
        <v>0</v>
      </c>
      <c r="R54">
        <f>2.0/((1/T54-1/S54)+SIGN(T54)*SQRT((1/T54-1/S54)*(1/T54-1/S54) + 4*DB54/((DB54+1)*(DB54+1))*(2*1/T54*1/S54-1/S54*1/S54)))</f>
        <v>0</v>
      </c>
      <c r="S54">
        <f>IF(LEFT(DC54,1)&lt;&gt;"0",IF(LEFT(DC54,1)="1",3.0,DD54),$D$5+$E$5*(DT54*DM54/($K$5*1000))+$F$5*(DT54*DM54/($K$5*1000))*MAX(MIN(DA54,$J$5),$I$5)*MAX(MIN(DA54,$J$5),$I$5)+$G$5*MAX(MIN(DA54,$J$5),$I$5)*(DT54*DM54/($K$5*1000))+$H$5*(DT54*DM54/($K$5*1000))*(DT54*DM54/($K$5*1000)))</f>
        <v>0</v>
      </c>
      <c r="T54">
        <f>K54*(1000-(1000*0.61365*exp(17.502*X54/(240.97+X54))/(DM54+DN54)+DH54)/2)/(1000*0.61365*exp(17.502*X54/(240.97+X54))/(DM54+DN54)-DH54)</f>
        <v>0</v>
      </c>
      <c r="U54">
        <f>1/((DB54+1)/(R54/1.6)+1/(S54/1.37)) + DB54/((DB54+1)/(R54/1.6) + DB54/(S54/1.37))</f>
        <v>0</v>
      </c>
      <c r="V54">
        <f>(CW54*CZ54)</f>
        <v>0</v>
      </c>
      <c r="W54">
        <f>(DO54+(V54+2*0.95*5.67E-8*(((DO54+$B$7)+273)^4-(DO54+273)^4)-44100*K54)/(1.84*29.3*S54+8*0.95*5.67E-8*(DO54+273)^3))</f>
        <v>0</v>
      </c>
      <c r="X54">
        <f>($C$7*DP54+$D$7*DQ54+$E$7*W54)</f>
        <v>0</v>
      </c>
      <c r="Y54">
        <f>0.61365*exp(17.502*X54/(240.97+X54))</f>
        <v>0</v>
      </c>
      <c r="Z54">
        <f>(AA54/AB54*100)</f>
        <v>0</v>
      </c>
      <c r="AA54">
        <f>DH54*(DM54+DN54)/1000</f>
        <v>0</v>
      </c>
      <c r="AB54">
        <f>0.61365*exp(17.502*DO54/(240.97+DO54))</f>
        <v>0</v>
      </c>
      <c r="AC54">
        <f>(Y54-DH54*(DM54+DN54)/1000)</f>
        <v>0</v>
      </c>
      <c r="AD54">
        <f>(-K54*44100)</f>
        <v>0</v>
      </c>
      <c r="AE54">
        <f>2*29.3*S54*0.92*(DO54-X54)</f>
        <v>0</v>
      </c>
      <c r="AF54">
        <f>2*0.95*5.67E-8*(((DO54+$B$7)+273)^4-(X54+273)^4)</f>
        <v>0</v>
      </c>
      <c r="AG54">
        <f>V54+AF54+AD54+AE54</f>
        <v>0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MAX(0,($B$13+$C$13*DT54)/(1+$D$13*DT54)*DM54/(DO54+273)*$E$13)</f>
        <v>0</v>
      </c>
      <c r="AM54" t="s">
        <v>422</v>
      </c>
      <c r="AN54" t="s">
        <v>422</v>
      </c>
      <c r="AO54">
        <v>0</v>
      </c>
      <c r="AP54">
        <v>0</v>
      </c>
      <c r="AQ54">
        <f>1-AO54/AP54</f>
        <v>0</v>
      </c>
      <c r="AR54">
        <v>0</v>
      </c>
      <c r="AS54" t="s">
        <v>422</v>
      </c>
      <c r="AT54" t="s">
        <v>422</v>
      </c>
      <c r="AU54">
        <v>0</v>
      </c>
      <c r="AV54">
        <v>0</v>
      </c>
      <c r="AW54">
        <f>1-AU54/AV54</f>
        <v>0</v>
      </c>
      <c r="AX54">
        <v>0.5</v>
      </c>
      <c r="AY54">
        <f>CX54</f>
        <v>0</v>
      </c>
      <c r="AZ54">
        <f>M54</f>
        <v>0</v>
      </c>
      <c r="BA54">
        <f>AW54*AX54*AY54</f>
        <v>0</v>
      </c>
      <c r="BB54">
        <f>(AZ54-AR54)/AY54</f>
        <v>0</v>
      </c>
      <c r="BC54">
        <f>(AP54-AV54)/AV54</f>
        <v>0</v>
      </c>
      <c r="BD54">
        <f>AO54/(AQ54+AO54/AV54)</f>
        <v>0</v>
      </c>
      <c r="BE54" t="s">
        <v>422</v>
      </c>
      <c r="BF54">
        <v>0</v>
      </c>
      <c r="BG54">
        <f>IF(BF54&lt;&gt;0, BF54, BD54)</f>
        <v>0</v>
      </c>
      <c r="BH54">
        <f>1-BG54/AV54</f>
        <v>0</v>
      </c>
      <c r="BI54">
        <f>(AV54-AU54)/(AV54-BG54)</f>
        <v>0</v>
      </c>
      <c r="BJ54">
        <f>(AP54-AV54)/(AP54-BG54)</f>
        <v>0</v>
      </c>
      <c r="BK54">
        <f>(AV54-AU54)/(AV54-AO54)</f>
        <v>0</v>
      </c>
      <c r="BL54">
        <f>(AP54-AV54)/(AP54-AO54)</f>
        <v>0</v>
      </c>
      <c r="BM54">
        <f>(BI54*BG54/AU54)</f>
        <v>0</v>
      </c>
      <c r="BN54">
        <f>(1-BM54)</f>
        <v>0</v>
      </c>
      <c r="CW54">
        <f>$B$11*DU54+$C$11*DV54+$F$11*EG54*(1-EJ54)</f>
        <v>0</v>
      </c>
      <c r="CX54">
        <f>CW54*CY54</f>
        <v>0</v>
      </c>
      <c r="CY54">
        <f>($B$11*$D$9+$C$11*$D$9+$F$11*((ET54+EL54)/MAX(ET54+EL54+EU54, 0.1)*$I$9+EU54/MAX(ET54+EL54+EU54, 0.1)*$J$9))/($B$11+$C$11+$F$11)</f>
        <v>0</v>
      </c>
      <c r="CZ54">
        <f>($B$11*$K$9+$C$11*$K$9+$F$11*((ET54+EL54)/MAX(ET54+EL54+EU54, 0.1)*$P$9+EU54/MAX(ET54+EL54+EU54, 0.1)*$Q$9))/($B$11+$C$11+$F$11)</f>
        <v>0</v>
      </c>
      <c r="DA54">
        <v>4.8</v>
      </c>
      <c r="DB54">
        <v>0.5</v>
      </c>
      <c r="DC54" t="s">
        <v>423</v>
      </c>
      <c r="DD54">
        <v>2</v>
      </c>
      <c r="DE54">
        <v>1758584381.5</v>
      </c>
      <c r="DF54">
        <v>421.27475</v>
      </c>
      <c r="DG54">
        <v>420.07225</v>
      </c>
      <c r="DH54">
        <v>24.997675</v>
      </c>
      <c r="DI54">
        <v>24.8942</v>
      </c>
      <c r="DJ54">
        <v>415.37825</v>
      </c>
      <c r="DK54">
        <v>24.593625</v>
      </c>
      <c r="DL54">
        <v>500.01825</v>
      </c>
      <c r="DM54">
        <v>89.643275</v>
      </c>
      <c r="DN54">
        <v>0.03333955</v>
      </c>
      <c r="DO54">
        <v>30.9015</v>
      </c>
      <c r="DP54">
        <v>29.98</v>
      </c>
      <c r="DQ54">
        <v>999.9</v>
      </c>
      <c r="DR54">
        <v>0</v>
      </c>
      <c r="DS54">
        <v>0</v>
      </c>
      <c r="DT54">
        <v>9995.9375</v>
      </c>
      <c r="DU54">
        <v>0</v>
      </c>
      <c r="DV54">
        <v>0.723344</v>
      </c>
      <c r="DW54">
        <v>1.2026975</v>
      </c>
      <c r="DX54">
        <v>432.07575</v>
      </c>
      <c r="DY54">
        <v>430.79625</v>
      </c>
      <c r="DZ54">
        <v>0.10346675</v>
      </c>
      <c r="EA54">
        <v>420.07225</v>
      </c>
      <c r="EB54">
        <v>24.8942</v>
      </c>
      <c r="EC54">
        <v>2.240875</v>
      </c>
      <c r="ED54">
        <v>2.2316</v>
      </c>
      <c r="EE54">
        <v>19.25755</v>
      </c>
      <c r="EF54">
        <v>19.191</v>
      </c>
      <c r="EG54">
        <v>0.00500016</v>
      </c>
      <c r="EH54">
        <v>0</v>
      </c>
      <c r="EI54">
        <v>0</v>
      </c>
      <c r="EJ54">
        <v>0</v>
      </c>
      <c r="EK54">
        <v>671.15</v>
      </c>
      <c r="EL54">
        <v>0.00500016</v>
      </c>
      <c r="EM54">
        <v>-15.75</v>
      </c>
      <c r="EN54">
        <v>-0.95</v>
      </c>
      <c r="EO54">
        <v>39.95275</v>
      </c>
      <c r="EP54">
        <v>43.9685</v>
      </c>
      <c r="EQ54">
        <v>42.187</v>
      </c>
      <c r="ER54">
        <v>44</v>
      </c>
      <c r="ES54">
        <v>43.125</v>
      </c>
      <c r="ET54">
        <v>0</v>
      </c>
      <c r="EU54">
        <v>0</v>
      </c>
      <c r="EV54">
        <v>0</v>
      </c>
      <c r="EW54">
        <v>1758584386.8</v>
      </c>
      <c r="EX54">
        <v>0</v>
      </c>
      <c r="EY54">
        <v>670.604</v>
      </c>
      <c r="EZ54">
        <v>-2.39999982882711</v>
      </c>
      <c r="FA54">
        <v>-6.65384612955756</v>
      </c>
      <c r="FB54">
        <v>-14.456</v>
      </c>
      <c r="FC54">
        <v>15</v>
      </c>
      <c r="FD54">
        <v>0</v>
      </c>
      <c r="FE54" t="s">
        <v>424</v>
      </c>
      <c r="FF54">
        <v>1747249705.1</v>
      </c>
      <c r="FG54">
        <v>1747249711.1</v>
      </c>
      <c r="FH54">
        <v>0</v>
      </c>
      <c r="FI54">
        <v>0.871</v>
      </c>
      <c r="FJ54">
        <v>0.066</v>
      </c>
      <c r="FK54">
        <v>5.486</v>
      </c>
      <c r="FL54">
        <v>0.145</v>
      </c>
      <c r="FM54">
        <v>420</v>
      </c>
      <c r="FN54">
        <v>16</v>
      </c>
      <c r="FO54">
        <v>0.27</v>
      </c>
      <c r="FP54">
        <v>0.16</v>
      </c>
      <c r="FQ54">
        <v>1.221822</v>
      </c>
      <c r="FR54">
        <v>0.638656240601503</v>
      </c>
      <c r="FS54">
        <v>0.115230503669818</v>
      </c>
      <c r="FT54">
        <v>0</v>
      </c>
      <c r="FU54">
        <v>669.764705882353</v>
      </c>
      <c r="FV54">
        <v>22.5271199949131</v>
      </c>
      <c r="FW54">
        <v>6.25280559866299</v>
      </c>
      <c r="FX54">
        <v>-1</v>
      </c>
      <c r="FY54">
        <v>0.1212536</v>
      </c>
      <c r="FZ54">
        <v>-0.152748180451128</v>
      </c>
      <c r="GA54">
        <v>0.0154715917972263</v>
      </c>
      <c r="GB54">
        <v>0</v>
      </c>
      <c r="GC54">
        <v>0</v>
      </c>
      <c r="GD54">
        <v>2</v>
      </c>
      <c r="GE54" t="s">
        <v>425</v>
      </c>
      <c r="GF54">
        <v>3.12638</v>
      </c>
      <c r="GG54">
        <v>2.65906</v>
      </c>
      <c r="GH54">
        <v>0.0881875</v>
      </c>
      <c r="GI54">
        <v>0.0889263</v>
      </c>
      <c r="GJ54">
        <v>0.103383</v>
      </c>
      <c r="GK54">
        <v>0.103635</v>
      </c>
      <c r="GL54">
        <v>23466.3</v>
      </c>
      <c r="GM54">
        <v>22184.6</v>
      </c>
      <c r="GN54">
        <v>23018</v>
      </c>
      <c r="GO54">
        <v>23712.4</v>
      </c>
      <c r="GP54">
        <v>35175.7</v>
      </c>
      <c r="GQ54">
        <v>35178.7</v>
      </c>
      <c r="GR54">
        <v>41502.2</v>
      </c>
      <c r="GS54">
        <v>42282.9</v>
      </c>
      <c r="GT54">
        <v>1.89428</v>
      </c>
      <c r="GU54">
        <v>1.80785</v>
      </c>
      <c r="GV54">
        <v>0.110444</v>
      </c>
      <c r="GW54">
        <v>0</v>
      </c>
      <c r="GX54">
        <v>28.178</v>
      </c>
      <c r="GY54">
        <v>999.9</v>
      </c>
      <c r="GZ54">
        <v>62.154</v>
      </c>
      <c r="HA54">
        <v>29.638</v>
      </c>
      <c r="HB54">
        <v>28.9293</v>
      </c>
      <c r="HC54">
        <v>54.5034</v>
      </c>
      <c r="HD54">
        <v>39.1867</v>
      </c>
      <c r="HE54">
        <v>1</v>
      </c>
      <c r="HF54">
        <v>0.0932597</v>
      </c>
      <c r="HG54">
        <v>-1.53052</v>
      </c>
      <c r="HH54">
        <v>20.2299</v>
      </c>
      <c r="HI54">
        <v>5.23421</v>
      </c>
      <c r="HJ54">
        <v>11.992</v>
      </c>
      <c r="HK54">
        <v>4.9559</v>
      </c>
      <c r="HL54">
        <v>3.304</v>
      </c>
      <c r="HM54">
        <v>9999</v>
      </c>
      <c r="HN54">
        <v>999.9</v>
      </c>
      <c r="HO54">
        <v>9999</v>
      </c>
      <c r="HP54">
        <v>9999</v>
      </c>
      <c r="HQ54">
        <v>1.86846</v>
      </c>
      <c r="HR54">
        <v>1.86419</v>
      </c>
      <c r="HS54">
        <v>1.8718</v>
      </c>
      <c r="HT54">
        <v>1.86266</v>
      </c>
      <c r="HU54">
        <v>1.86203</v>
      </c>
      <c r="HV54">
        <v>1.86858</v>
      </c>
      <c r="HW54">
        <v>1.85867</v>
      </c>
      <c r="HX54">
        <v>1.86508</v>
      </c>
      <c r="HY54">
        <v>5</v>
      </c>
      <c r="HZ54">
        <v>0</v>
      </c>
      <c r="IA54">
        <v>0</v>
      </c>
      <c r="IB54">
        <v>0</v>
      </c>
      <c r="IC54" t="s">
        <v>426</v>
      </c>
      <c r="ID54" t="s">
        <v>427</v>
      </c>
      <c r="IE54" t="s">
        <v>428</v>
      </c>
      <c r="IF54" t="s">
        <v>428</v>
      </c>
      <c r="IG54" t="s">
        <v>428</v>
      </c>
      <c r="IH54" t="s">
        <v>428</v>
      </c>
      <c r="II54">
        <v>0</v>
      </c>
      <c r="IJ54">
        <v>100</v>
      </c>
      <c r="IK54">
        <v>100</v>
      </c>
      <c r="IL54">
        <v>5.896</v>
      </c>
      <c r="IM54">
        <v>0.4038</v>
      </c>
      <c r="IN54">
        <v>4.31971622866321</v>
      </c>
      <c r="IO54">
        <v>0.00442796603476172</v>
      </c>
      <c r="IP54">
        <v>-1.66160884727162e-06</v>
      </c>
      <c r="IQ54">
        <v>3.32470810967871e-10</v>
      </c>
      <c r="IR54">
        <v>0.0482981980719239</v>
      </c>
      <c r="IS54">
        <v>0.00830027014242151</v>
      </c>
      <c r="IT54">
        <v>2.88519397997672e-05</v>
      </c>
      <c r="IU54">
        <v>9.02036601750474e-06</v>
      </c>
      <c r="IV54">
        <v>-1</v>
      </c>
      <c r="IW54">
        <v>2043</v>
      </c>
      <c r="IX54">
        <v>1</v>
      </c>
      <c r="IY54">
        <v>28</v>
      </c>
      <c r="IZ54">
        <v>188911.3</v>
      </c>
      <c r="JA54">
        <v>188911.2</v>
      </c>
      <c r="JB54">
        <v>0.939941</v>
      </c>
      <c r="JC54">
        <v>2.37183</v>
      </c>
      <c r="JD54">
        <v>1.4978</v>
      </c>
      <c r="JE54">
        <v>2.33398</v>
      </c>
      <c r="JF54">
        <v>1.54419</v>
      </c>
      <c r="JG54">
        <v>2.36816</v>
      </c>
      <c r="JH54">
        <v>35.3827</v>
      </c>
      <c r="JI54">
        <v>24.2801</v>
      </c>
      <c r="JJ54">
        <v>18</v>
      </c>
      <c r="JK54">
        <v>546.101</v>
      </c>
      <c r="JL54">
        <v>433.349</v>
      </c>
      <c r="JM54">
        <v>31.2738</v>
      </c>
      <c r="JN54">
        <v>28.8665</v>
      </c>
      <c r="JO54">
        <v>29.9998</v>
      </c>
      <c r="JP54">
        <v>28.7592</v>
      </c>
      <c r="JQ54">
        <v>28.788</v>
      </c>
      <c r="JR54">
        <v>18.8735</v>
      </c>
      <c r="JS54">
        <v>30.3707</v>
      </c>
      <c r="JT54">
        <v>100</v>
      </c>
      <c r="JU54">
        <v>31.2847</v>
      </c>
      <c r="JV54">
        <v>420</v>
      </c>
      <c r="JW54">
        <v>24.9584</v>
      </c>
      <c r="JX54">
        <v>93.0136</v>
      </c>
      <c r="JY54">
        <v>98.5458</v>
      </c>
    </row>
    <row r="55" spans="1:285">
      <c r="A55">
        <v>39</v>
      </c>
      <c r="B55">
        <v>1758584388</v>
      </c>
      <c r="C55">
        <v>375</v>
      </c>
      <c r="D55" t="s">
        <v>505</v>
      </c>
      <c r="E55" t="s">
        <v>506</v>
      </c>
      <c r="F55">
        <v>5</v>
      </c>
      <c r="G55" t="s">
        <v>419</v>
      </c>
      <c r="H55" t="s">
        <v>420</v>
      </c>
      <c r="I55" t="s">
        <v>421</v>
      </c>
      <c r="J55">
        <v>1758584384.75</v>
      </c>
      <c r="K55">
        <f>(L55)/1000</f>
        <v>0</v>
      </c>
      <c r="L55">
        <f>1000*DL55*AJ55*(DH55-DI55)/(100*DA55*(1000-AJ55*DH55))</f>
        <v>0</v>
      </c>
      <c r="M55">
        <f>DL55*AJ55*(DG55-DF55*(1000-AJ55*DI55)/(1000-AJ55*DH55))/(100*DA55)</f>
        <v>0</v>
      </c>
      <c r="N55">
        <f>DF55 - IF(AJ55&gt;1, M55*DA55*100.0/(AL55), 0)</f>
        <v>0</v>
      </c>
      <c r="O55">
        <f>((U55-K55/2)*N55-M55)/(U55+K55/2)</f>
        <v>0</v>
      </c>
      <c r="P55">
        <f>O55*(DM55+DN55)/1000.0</f>
        <v>0</v>
      </c>
      <c r="Q55">
        <f>(DF55 - IF(AJ55&gt;1, M55*DA55*100.0/(AL55), 0))*(DM55+DN55)/1000.0</f>
        <v>0</v>
      </c>
      <c r="R55">
        <f>2.0/((1/T55-1/S55)+SIGN(T55)*SQRT((1/T55-1/S55)*(1/T55-1/S55) + 4*DB55/((DB55+1)*(DB55+1))*(2*1/T55*1/S55-1/S55*1/S55)))</f>
        <v>0</v>
      </c>
      <c r="S55">
        <f>IF(LEFT(DC55,1)&lt;&gt;"0",IF(LEFT(DC55,1)="1",3.0,DD55),$D$5+$E$5*(DT55*DM55/($K$5*1000))+$F$5*(DT55*DM55/($K$5*1000))*MAX(MIN(DA55,$J$5),$I$5)*MAX(MIN(DA55,$J$5),$I$5)+$G$5*MAX(MIN(DA55,$J$5),$I$5)*(DT55*DM55/($K$5*1000))+$H$5*(DT55*DM55/($K$5*1000))*(DT55*DM55/($K$5*1000)))</f>
        <v>0</v>
      </c>
      <c r="T55">
        <f>K55*(1000-(1000*0.61365*exp(17.502*X55/(240.97+X55))/(DM55+DN55)+DH55)/2)/(1000*0.61365*exp(17.502*X55/(240.97+X55))/(DM55+DN55)-DH55)</f>
        <v>0</v>
      </c>
      <c r="U55">
        <f>1/((DB55+1)/(R55/1.6)+1/(S55/1.37)) + DB55/((DB55+1)/(R55/1.6) + DB55/(S55/1.37))</f>
        <v>0</v>
      </c>
      <c r="V55">
        <f>(CW55*CZ55)</f>
        <v>0</v>
      </c>
      <c r="W55">
        <f>(DO55+(V55+2*0.95*5.67E-8*(((DO55+$B$7)+273)^4-(DO55+273)^4)-44100*K55)/(1.84*29.3*S55+8*0.95*5.67E-8*(DO55+273)^3))</f>
        <v>0</v>
      </c>
      <c r="X55">
        <f>($C$7*DP55+$D$7*DQ55+$E$7*W55)</f>
        <v>0</v>
      </c>
      <c r="Y55">
        <f>0.61365*exp(17.502*X55/(240.97+X55))</f>
        <v>0</v>
      </c>
      <c r="Z55">
        <f>(AA55/AB55*100)</f>
        <v>0</v>
      </c>
      <c r="AA55">
        <f>DH55*(DM55+DN55)/1000</f>
        <v>0</v>
      </c>
      <c r="AB55">
        <f>0.61365*exp(17.502*DO55/(240.97+DO55))</f>
        <v>0</v>
      </c>
      <c r="AC55">
        <f>(Y55-DH55*(DM55+DN55)/1000)</f>
        <v>0</v>
      </c>
      <c r="AD55">
        <f>(-K55*44100)</f>
        <v>0</v>
      </c>
      <c r="AE55">
        <f>2*29.3*S55*0.92*(DO55-X55)</f>
        <v>0</v>
      </c>
      <c r="AF55">
        <f>2*0.95*5.67E-8*(((DO55+$B$7)+273)^4-(X55+273)^4)</f>
        <v>0</v>
      </c>
      <c r="AG55">
        <f>V55+AF55+AD55+AE55</f>
        <v>0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MAX(0,($B$13+$C$13*DT55)/(1+$D$13*DT55)*DM55/(DO55+273)*$E$13)</f>
        <v>0</v>
      </c>
      <c r="AM55" t="s">
        <v>422</v>
      </c>
      <c r="AN55" t="s">
        <v>422</v>
      </c>
      <c r="AO55">
        <v>0</v>
      </c>
      <c r="AP55">
        <v>0</v>
      </c>
      <c r="AQ55">
        <f>1-AO55/AP55</f>
        <v>0</v>
      </c>
      <c r="AR55">
        <v>0</v>
      </c>
      <c r="AS55" t="s">
        <v>422</v>
      </c>
      <c r="AT55" t="s">
        <v>422</v>
      </c>
      <c r="AU55">
        <v>0</v>
      </c>
      <c r="AV55">
        <v>0</v>
      </c>
      <c r="AW55">
        <f>1-AU55/AV55</f>
        <v>0</v>
      </c>
      <c r="AX55">
        <v>0.5</v>
      </c>
      <c r="AY55">
        <f>CX55</f>
        <v>0</v>
      </c>
      <c r="AZ55">
        <f>M55</f>
        <v>0</v>
      </c>
      <c r="BA55">
        <f>AW55*AX55*AY55</f>
        <v>0</v>
      </c>
      <c r="BB55">
        <f>(AZ55-AR55)/AY55</f>
        <v>0</v>
      </c>
      <c r="BC55">
        <f>(AP55-AV55)/AV55</f>
        <v>0</v>
      </c>
      <c r="BD55">
        <f>AO55/(AQ55+AO55/AV55)</f>
        <v>0</v>
      </c>
      <c r="BE55" t="s">
        <v>422</v>
      </c>
      <c r="BF55">
        <v>0</v>
      </c>
      <c r="BG55">
        <f>IF(BF55&lt;&gt;0, BF55, BD55)</f>
        <v>0</v>
      </c>
      <c r="BH55">
        <f>1-BG55/AV55</f>
        <v>0</v>
      </c>
      <c r="BI55">
        <f>(AV55-AU55)/(AV55-BG55)</f>
        <v>0</v>
      </c>
      <c r="BJ55">
        <f>(AP55-AV55)/(AP55-BG55)</f>
        <v>0</v>
      </c>
      <c r="BK55">
        <f>(AV55-AU55)/(AV55-AO55)</f>
        <v>0</v>
      </c>
      <c r="BL55">
        <f>(AP55-AV55)/(AP55-AO55)</f>
        <v>0</v>
      </c>
      <c r="BM55">
        <f>(BI55*BG55/AU55)</f>
        <v>0</v>
      </c>
      <c r="BN55">
        <f>(1-BM55)</f>
        <v>0</v>
      </c>
      <c r="CW55">
        <f>$B$11*DU55+$C$11*DV55+$F$11*EG55*(1-EJ55)</f>
        <v>0</v>
      </c>
      <c r="CX55">
        <f>CW55*CY55</f>
        <v>0</v>
      </c>
      <c r="CY55">
        <f>($B$11*$D$9+$C$11*$D$9+$F$11*((ET55+EL55)/MAX(ET55+EL55+EU55, 0.1)*$I$9+EU55/MAX(ET55+EL55+EU55, 0.1)*$J$9))/($B$11+$C$11+$F$11)</f>
        <v>0</v>
      </c>
      <c r="CZ55">
        <f>($B$11*$K$9+$C$11*$K$9+$F$11*((ET55+EL55)/MAX(ET55+EL55+EU55, 0.1)*$P$9+EU55/MAX(ET55+EL55+EU55, 0.1)*$Q$9))/($B$11+$C$11+$F$11)</f>
        <v>0</v>
      </c>
      <c r="DA55">
        <v>4.8</v>
      </c>
      <c r="DB55">
        <v>0.5</v>
      </c>
      <c r="DC55" t="s">
        <v>423</v>
      </c>
      <c r="DD55">
        <v>2</v>
      </c>
      <c r="DE55">
        <v>1758584384.75</v>
      </c>
      <c r="DF55">
        <v>421.29875</v>
      </c>
      <c r="DG55">
        <v>420.14175</v>
      </c>
      <c r="DH55">
        <v>24.98975</v>
      </c>
      <c r="DI55">
        <v>24.888225</v>
      </c>
      <c r="DJ55">
        <v>415.4025</v>
      </c>
      <c r="DK55">
        <v>24.5859</v>
      </c>
      <c r="DL55">
        <v>500.01375</v>
      </c>
      <c r="DM55">
        <v>89.643025</v>
      </c>
      <c r="DN55">
        <v>0.03336235</v>
      </c>
      <c r="DO55">
        <v>30.900675</v>
      </c>
      <c r="DP55">
        <v>29.977325</v>
      </c>
      <c r="DQ55">
        <v>999.9</v>
      </c>
      <c r="DR55">
        <v>0</v>
      </c>
      <c r="DS55">
        <v>0</v>
      </c>
      <c r="DT55">
        <v>10001.575</v>
      </c>
      <c r="DU55">
        <v>0</v>
      </c>
      <c r="DV55">
        <v>0.723344</v>
      </c>
      <c r="DW55">
        <v>1.1572525</v>
      </c>
      <c r="DX55">
        <v>432.09675</v>
      </c>
      <c r="DY55">
        <v>430.865</v>
      </c>
      <c r="DZ55">
        <v>0.101514375</v>
      </c>
      <c r="EA55">
        <v>420.14175</v>
      </c>
      <c r="EB55">
        <v>24.888225</v>
      </c>
      <c r="EC55">
        <v>2.2401575</v>
      </c>
      <c r="ED55">
        <v>2.23106</v>
      </c>
      <c r="EE55">
        <v>19.2524</v>
      </c>
      <c r="EF55">
        <v>19.187075</v>
      </c>
      <c r="EG55">
        <v>0.00500016</v>
      </c>
      <c r="EH55">
        <v>0</v>
      </c>
      <c r="EI55">
        <v>0</v>
      </c>
      <c r="EJ55">
        <v>0</v>
      </c>
      <c r="EK55">
        <v>667.225</v>
      </c>
      <c r="EL55">
        <v>0.00500016</v>
      </c>
      <c r="EM55">
        <v>-11.35</v>
      </c>
      <c r="EN55">
        <v>-1.2</v>
      </c>
      <c r="EO55">
        <v>39.937</v>
      </c>
      <c r="EP55">
        <v>43.9685</v>
      </c>
      <c r="EQ55">
        <v>42.187</v>
      </c>
      <c r="ER55">
        <v>44</v>
      </c>
      <c r="ES55">
        <v>43.125</v>
      </c>
      <c r="ET55">
        <v>0</v>
      </c>
      <c r="EU55">
        <v>0</v>
      </c>
      <c r="EV55">
        <v>0</v>
      </c>
      <c r="EW55">
        <v>1758584389.8</v>
      </c>
      <c r="EX55">
        <v>0</v>
      </c>
      <c r="EY55">
        <v>670.934615384616</v>
      </c>
      <c r="EZ55">
        <v>8.1538463395413</v>
      </c>
      <c r="FA55">
        <v>-16.8102564511301</v>
      </c>
      <c r="FB55">
        <v>-14.6192307692308</v>
      </c>
      <c r="FC55">
        <v>15</v>
      </c>
      <c r="FD55">
        <v>0</v>
      </c>
      <c r="FE55" t="s">
        <v>424</v>
      </c>
      <c r="FF55">
        <v>1747249705.1</v>
      </c>
      <c r="FG55">
        <v>1747249711.1</v>
      </c>
      <c r="FH55">
        <v>0</v>
      </c>
      <c r="FI55">
        <v>0.871</v>
      </c>
      <c r="FJ55">
        <v>0.066</v>
      </c>
      <c r="FK55">
        <v>5.486</v>
      </c>
      <c r="FL55">
        <v>0.145</v>
      </c>
      <c r="FM55">
        <v>420</v>
      </c>
      <c r="FN55">
        <v>16</v>
      </c>
      <c r="FO55">
        <v>0.27</v>
      </c>
      <c r="FP55">
        <v>0.16</v>
      </c>
      <c r="FQ55">
        <v>1.222231</v>
      </c>
      <c r="FR55">
        <v>-0.0480839097744363</v>
      </c>
      <c r="FS55">
        <v>0.114525595737372</v>
      </c>
      <c r="FT55">
        <v>1</v>
      </c>
      <c r="FU55">
        <v>669.255882352941</v>
      </c>
      <c r="FV55">
        <v>16.029029863704</v>
      </c>
      <c r="FW55">
        <v>6.34452942567201</v>
      </c>
      <c r="FX55">
        <v>-1</v>
      </c>
      <c r="FY55">
        <v>0.1176682</v>
      </c>
      <c r="FZ55">
        <v>-0.145880390977443</v>
      </c>
      <c r="GA55">
        <v>0.0148908090733848</v>
      </c>
      <c r="GB55">
        <v>0</v>
      </c>
      <c r="GC55">
        <v>1</v>
      </c>
      <c r="GD55">
        <v>2</v>
      </c>
      <c r="GE55" t="s">
        <v>433</v>
      </c>
      <c r="GF55">
        <v>3.1265</v>
      </c>
      <c r="GG55">
        <v>2.659</v>
      </c>
      <c r="GH55">
        <v>0.0882088</v>
      </c>
      <c r="GI55">
        <v>0.0889078</v>
      </c>
      <c r="GJ55">
        <v>0.10336</v>
      </c>
      <c r="GK55">
        <v>0.103624</v>
      </c>
      <c r="GL55">
        <v>23466.2</v>
      </c>
      <c r="GM55">
        <v>22185</v>
      </c>
      <c r="GN55">
        <v>23018.4</v>
      </c>
      <c r="GO55">
        <v>23712.4</v>
      </c>
      <c r="GP55">
        <v>35176.8</v>
      </c>
      <c r="GQ55">
        <v>35179.3</v>
      </c>
      <c r="GR55">
        <v>41502.4</v>
      </c>
      <c r="GS55">
        <v>42283.2</v>
      </c>
      <c r="GT55">
        <v>1.8946</v>
      </c>
      <c r="GU55">
        <v>1.80775</v>
      </c>
      <c r="GV55">
        <v>0.110511</v>
      </c>
      <c r="GW55">
        <v>0</v>
      </c>
      <c r="GX55">
        <v>28.1744</v>
      </c>
      <c r="GY55">
        <v>999.9</v>
      </c>
      <c r="GZ55">
        <v>62.154</v>
      </c>
      <c r="HA55">
        <v>29.638</v>
      </c>
      <c r="HB55">
        <v>28.9325</v>
      </c>
      <c r="HC55">
        <v>54.7434</v>
      </c>
      <c r="HD55">
        <v>39.0946</v>
      </c>
      <c r="HE55">
        <v>1</v>
      </c>
      <c r="HF55">
        <v>0.0932266</v>
      </c>
      <c r="HG55">
        <v>-1.54862</v>
      </c>
      <c r="HH55">
        <v>20.2297</v>
      </c>
      <c r="HI55">
        <v>5.23406</v>
      </c>
      <c r="HJ55">
        <v>11.992</v>
      </c>
      <c r="HK55">
        <v>4.9559</v>
      </c>
      <c r="HL55">
        <v>3.304</v>
      </c>
      <c r="HM55">
        <v>9999</v>
      </c>
      <c r="HN55">
        <v>999.9</v>
      </c>
      <c r="HO55">
        <v>9999</v>
      </c>
      <c r="HP55">
        <v>9999</v>
      </c>
      <c r="HQ55">
        <v>1.86848</v>
      </c>
      <c r="HR55">
        <v>1.86421</v>
      </c>
      <c r="HS55">
        <v>1.8718</v>
      </c>
      <c r="HT55">
        <v>1.86266</v>
      </c>
      <c r="HU55">
        <v>1.86204</v>
      </c>
      <c r="HV55">
        <v>1.86857</v>
      </c>
      <c r="HW55">
        <v>1.85867</v>
      </c>
      <c r="HX55">
        <v>1.86508</v>
      </c>
      <c r="HY55">
        <v>5</v>
      </c>
      <c r="HZ55">
        <v>0</v>
      </c>
      <c r="IA55">
        <v>0</v>
      </c>
      <c r="IB55">
        <v>0</v>
      </c>
      <c r="IC55" t="s">
        <v>426</v>
      </c>
      <c r="ID55" t="s">
        <v>427</v>
      </c>
      <c r="IE55" t="s">
        <v>428</v>
      </c>
      <c r="IF55" t="s">
        <v>428</v>
      </c>
      <c r="IG55" t="s">
        <v>428</v>
      </c>
      <c r="IH55" t="s">
        <v>428</v>
      </c>
      <c r="II55">
        <v>0</v>
      </c>
      <c r="IJ55">
        <v>100</v>
      </c>
      <c r="IK55">
        <v>100</v>
      </c>
      <c r="IL55">
        <v>5.896</v>
      </c>
      <c r="IM55">
        <v>0.4037</v>
      </c>
      <c r="IN55">
        <v>4.31971622866321</v>
      </c>
      <c r="IO55">
        <v>0.00442796603476172</v>
      </c>
      <c r="IP55">
        <v>-1.66160884727162e-06</v>
      </c>
      <c r="IQ55">
        <v>3.32470810967871e-10</v>
      </c>
      <c r="IR55">
        <v>0.0482981980719239</v>
      </c>
      <c r="IS55">
        <v>0.00830027014242151</v>
      </c>
      <c r="IT55">
        <v>2.88519397997672e-05</v>
      </c>
      <c r="IU55">
        <v>9.02036601750474e-06</v>
      </c>
      <c r="IV55">
        <v>-1</v>
      </c>
      <c r="IW55">
        <v>2043</v>
      </c>
      <c r="IX55">
        <v>1</v>
      </c>
      <c r="IY55">
        <v>28</v>
      </c>
      <c r="IZ55">
        <v>188911.4</v>
      </c>
      <c r="JA55">
        <v>188911.3</v>
      </c>
      <c r="JB55">
        <v>0.939941</v>
      </c>
      <c r="JC55">
        <v>2.37305</v>
      </c>
      <c r="JD55">
        <v>1.4978</v>
      </c>
      <c r="JE55">
        <v>2.33398</v>
      </c>
      <c r="JF55">
        <v>1.54419</v>
      </c>
      <c r="JG55">
        <v>2.3645</v>
      </c>
      <c r="JH55">
        <v>35.4059</v>
      </c>
      <c r="JI55">
        <v>24.2801</v>
      </c>
      <c r="JJ55">
        <v>18</v>
      </c>
      <c r="JK55">
        <v>546.293</v>
      </c>
      <c r="JL55">
        <v>433.271</v>
      </c>
      <c r="JM55">
        <v>31.2814</v>
      </c>
      <c r="JN55">
        <v>28.8635</v>
      </c>
      <c r="JO55">
        <v>29.9998</v>
      </c>
      <c r="JP55">
        <v>28.7568</v>
      </c>
      <c r="JQ55">
        <v>28.7856</v>
      </c>
      <c r="JR55">
        <v>18.8714</v>
      </c>
      <c r="JS55">
        <v>30.3707</v>
      </c>
      <c r="JT55">
        <v>100</v>
      </c>
      <c r="JU55">
        <v>31.2847</v>
      </c>
      <c r="JV55">
        <v>420</v>
      </c>
      <c r="JW55">
        <v>24.9613</v>
      </c>
      <c r="JX55">
        <v>93.0146</v>
      </c>
      <c r="JY55">
        <v>98.5461</v>
      </c>
    </row>
    <row r="56" spans="1:285">
      <c r="A56">
        <v>40</v>
      </c>
      <c r="B56">
        <v>1758584390</v>
      </c>
      <c r="C56">
        <v>377</v>
      </c>
      <c r="D56" t="s">
        <v>507</v>
      </c>
      <c r="E56" t="s">
        <v>508</v>
      </c>
      <c r="F56">
        <v>5</v>
      </c>
      <c r="G56" t="s">
        <v>419</v>
      </c>
      <c r="H56" t="s">
        <v>420</v>
      </c>
      <c r="I56" t="s">
        <v>421</v>
      </c>
      <c r="J56">
        <v>1758584387.33333</v>
      </c>
      <c r="K56">
        <f>(L56)/1000</f>
        <v>0</v>
      </c>
      <c r="L56">
        <f>1000*DL56*AJ56*(DH56-DI56)/(100*DA56*(1000-AJ56*DH56))</f>
        <v>0</v>
      </c>
      <c r="M56">
        <f>DL56*AJ56*(DG56-DF56*(1000-AJ56*DI56)/(1000-AJ56*DH56))/(100*DA56)</f>
        <v>0</v>
      </c>
      <c r="N56">
        <f>DF56 - IF(AJ56&gt;1, M56*DA56*100.0/(AL56), 0)</f>
        <v>0</v>
      </c>
      <c r="O56">
        <f>((U56-K56/2)*N56-M56)/(U56+K56/2)</f>
        <v>0</v>
      </c>
      <c r="P56">
        <f>O56*(DM56+DN56)/1000.0</f>
        <v>0</v>
      </c>
      <c r="Q56">
        <f>(DF56 - IF(AJ56&gt;1, M56*DA56*100.0/(AL56), 0))*(DM56+DN56)/1000.0</f>
        <v>0</v>
      </c>
      <c r="R56">
        <f>2.0/((1/T56-1/S56)+SIGN(T56)*SQRT((1/T56-1/S56)*(1/T56-1/S56) + 4*DB56/((DB56+1)*(DB56+1))*(2*1/T56*1/S56-1/S56*1/S56)))</f>
        <v>0</v>
      </c>
      <c r="S56">
        <f>IF(LEFT(DC56,1)&lt;&gt;"0",IF(LEFT(DC56,1)="1",3.0,DD56),$D$5+$E$5*(DT56*DM56/($K$5*1000))+$F$5*(DT56*DM56/($K$5*1000))*MAX(MIN(DA56,$J$5),$I$5)*MAX(MIN(DA56,$J$5),$I$5)+$G$5*MAX(MIN(DA56,$J$5),$I$5)*(DT56*DM56/($K$5*1000))+$H$5*(DT56*DM56/($K$5*1000))*(DT56*DM56/($K$5*1000)))</f>
        <v>0</v>
      </c>
      <c r="T56">
        <f>K56*(1000-(1000*0.61365*exp(17.502*X56/(240.97+X56))/(DM56+DN56)+DH56)/2)/(1000*0.61365*exp(17.502*X56/(240.97+X56))/(DM56+DN56)-DH56)</f>
        <v>0</v>
      </c>
      <c r="U56">
        <f>1/((DB56+1)/(R56/1.6)+1/(S56/1.37)) + DB56/((DB56+1)/(R56/1.6) + DB56/(S56/1.37))</f>
        <v>0</v>
      </c>
      <c r="V56">
        <f>(CW56*CZ56)</f>
        <v>0</v>
      </c>
      <c r="W56">
        <f>(DO56+(V56+2*0.95*5.67E-8*(((DO56+$B$7)+273)^4-(DO56+273)^4)-44100*K56)/(1.84*29.3*S56+8*0.95*5.67E-8*(DO56+273)^3))</f>
        <v>0</v>
      </c>
      <c r="X56">
        <f>($C$7*DP56+$D$7*DQ56+$E$7*W56)</f>
        <v>0</v>
      </c>
      <c r="Y56">
        <f>0.61365*exp(17.502*X56/(240.97+X56))</f>
        <v>0</v>
      </c>
      <c r="Z56">
        <f>(AA56/AB56*100)</f>
        <v>0</v>
      </c>
      <c r="AA56">
        <f>DH56*(DM56+DN56)/1000</f>
        <v>0</v>
      </c>
      <c r="AB56">
        <f>0.61365*exp(17.502*DO56/(240.97+DO56))</f>
        <v>0</v>
      </c>
      <c r="AC56">
        <f>(Y56-DH56*(DM56+DN56)/1000)</f>
        <v>0</v>
      </c>
      <c r="AD56">
        <f>(-K56*44100)</f>
        <v>0</v>
      </c>
      <c r="AE56">
        <f>2*29.3*S56*0.92*(DO56-X56)</f>
        <v>0</v>
      </c>
      <c r="AF56">
        <f>2*0.95*5.67E-8*(((DO56+$B$7)+273)^4-(X56+273)^4)</f>
        <v>0</v>
      </c>
      <c r="AG56">
        <f>V56+AF56+AD56+AE56</f>
        <v>0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MAX(0,($B$13+$C$13*DT56)/(1+$D$13*DT56)*DM56/(DO56+273)*$E$13)</f>
        <v>0</v>
      </c>
      <c r="AM56" t="s">
        <v>422</v>
      </c>
      <c r="AN56" t="s">
        <v>422</v>
      </c>
      <c r="AO56">
        <v>0</v>
      </c>
      <c r="AP56">
        <v>0</v>
      </c>
      <c r="AQ56">
        <f>1-AO56/AP56</f>
        <v>0</v>
      </c>
      <c r="AR56">
        <v>0</v>
      </c>
      <c r="AS56" t="s">
        <v>422</v>
      </c>
      <c r="AT56" t="s">
        <v>422</v>
      </c>
      <c r="AU56">
        <v>0</v>
      </c>
      <c r="AV56">
        <v>0</v>
      </c>
      <c r="AW56">
        <f>1-AU56/AV56</f>
        <v>0</v>
      </c>
      <c r="AX56">
        <v>0.5</v>
      </c>
      <c r="AY56">
        <f>CX56</f>
        <v>0</v>
      </c>
      <c r="AZ56">
        <f>M56</f>
        <v>0</v>
      </c>
      <c r="BA56">
        <f>AW56*AX56*AY56</f>
        <v>0</v>
      </c>
      <c r="BB56">
        <f>(AZ56-AR56)/AY56</f>
        <v>0</v>
      </c>
      <c r="BC56">
        <f>(AP56-AV56)/AV56</f>
        <v>0</v>
      </c>
      <c r="BD56">
        <f>AO56/(AQ56+AO56/AV56)</f>
        <v>0</v>
      </c>
      <c r="BE56" t="s">
        <v>422</v>
      </c>
      <c r="BF56">
        <v>0</v>
      </c>
      <c r="BG56">
        <f>IF(BF56&lt;&gt;0, BF56, BD56)</f>
        <v>0</v>
      </c>
      <c r="BH56">
        <f>1-BG56/AV56</f>
        <v>0</v>
      </c>
      <c r="BI56">
        <f>(AV56-AU56)/(AV56-BG56)</f>
        <v>0</v>
      </c>
      <c r="BJ56">
        <f>(AP56-AV56)/(AP56-BG56)</f>
        <v>0</v>
      </c>
      <c r="BK56">
        <f>(AV56-AU56)/(AV56-AO56)</f>
        <v>0</v>
      </c>
      <c r="BL56">
        <f>(AP56-AV56)/(AP56-AO56)</f>
        <v>0</v>
      </c>
      <c r="BM56">
        <f>(BI56*BG56/AU56)</f>
        <v>0</v>
      </c>
      <c r="BN56">
        <f>(1-BM56)</f>
        <v>0</v>
      </c>
      <c r="CW56">
        <f>$B$11*DU56+$C$11*DV56+$F$11*EG56*(1-EJ56)</f>
        <v>0</v>
      </c>
      <c r="CX56">
        <f>CW56*CY56</f>
        <v>0</v>
      </c>
      <c r="CY56">
        <f>($B$11*$D$9+$C$11*$D$9+$F$11*((ET56+EL56)/MAX(ET56+EL56+EU56, 0.1)*$I$9+EU56/MAX(ET56+EL56+EU56, 0.1)*$J$9))/($B$11+$C$11+$F$11)</f>
        <v>0</v>
      </c>
      <c r="CZ56">
        <f>($B$11*$K$9+$C$11*$K$9+$F$11*((ET56+EL56)/MAX(ET56+EL56+EU56, 0.1)*$P$9+EU56/MAX(ET56+EL56+EU56, 0.1)*$Q$9))/($B$11+$C$11+$F$11)</f>
        <v>0</v>
      </c>
      <c r="DA56">
        <v>4.8</v>
      </c>
      <c r="DB56">
        <v>0.5</v>
      </c>
      <c r="DC56" t="s">
        <v>423</v>
      </c>
      <c r="DD56">
        <v>2</v>
      </c>
      <c r="DE56">
        <v>1758584387.33333</v>
      </c>
      <c r="DF56">
        <v>421.369333333333</v>
      </c>
      <c r="DG56">
        <v>420.153333333333</v>
      </c>
      <c r="DH56">
        <v>24.9836</v>
      </c>
      <c r="DI56">
        <v>24.8849</v>
      </c>
      <c r="DJ56">
        <v>415.473</v>
      </c>
      <c r="DK56">
        <v>24.5799</v>
      </c>
      <c r="DL56">
        <v>500.039</v>
      </c>
      <c r="DM56">
        <v>89.6424333333333</v>
      </c>
      <c r="DN56">
        <v>0.0334938666666667</v>
      </c>
      <c r="DO56">
        <v>30.9009</v>
      </c>
      <c r="DP56">
        <v>29.9754</v>
      </c>
      <c r="DQ56">
        <v>999.9</v>
      </c>
      <c r="DR56">
        <v>0</v>
      </c>
      <c r="DS56">
        <v>0</v>
      </c>
      <c r="DT56">
        <v>9992.1</v>
      </c>
      <c r="DU56">
        <v>0</v>
      </c>
      <c r="DV56">
        <v>0.723344</v>
      </c>
      <c r="DW56">
        <v>1.21593333333333</v>
      </c>
      <c r="DX56">
        <v>432.166</v>
      </c>
      <c r="DY56">
        <v>430.875666666667</v>
      </c>
      <c r="DZ56">
        <v>0.0987161</v>
      </c>
      <c r="EA56">
        <v>420.153333333333</v>
      </c>
      <c r="EB56">
        <v>24.8849</v>
      </c>
      <c r="EC56">
        <v>2.23959</v>
      </c>
      <c r="ED56">
        <v>2.23074333333333</v>
      </c>
      <c r="EE56">
        <v>19.2483666666667</v>
      </c>
      <c r="EF56">
        <v>19.1848</v>
      </c>
      <c r="EG56">
        <v>0.00500016</v>
      </c>
      <c r="EH56">
        <v>0</v>
      </c>
      <c r="EI56">
        <v>0</v>
      </c>
      <c r="EJ56">
        <v>0</v>
      </c>
      <c r="EK56">
        <v>672.3</v>
      </c>
      <c r="EL56">
        <v>0.00500016</v>
      </c>
      <c r="EM56">
        <v>-13.0666666666667</v>
      </c>
      <c r="EN56">
        <v>-1.73333333333333</v>
      </c>
      <c r="EO56">
        <v>39.937</v>
      </c>
      <c r="EP56">
        <v>43.979</v>
      </c>
      <c r="EQ56">
        <v>42.1663333333333</v>
      </c>
      <c r="ER56">
        <v>43.979</v>
      </c>
      <c r="ES56">
        <v>43.125</v>
      </c>
      <c r="ET56">
        <v>0</v>
      </c>
      <c r="EU56">
        <v>0</v>
      </c>
      <c r="EV56">
        <v>0</v>
      </c>
      <c r="EW56">
        <v>1758584391.6</v>
      </c>
      <c r="EX56">
        <v>0</v>
      </c>
      <c r="EY56">
        <v>670.684</v>
      </c>
      <c r="EZ56">
        <v>19.0692308758151</v>
      </c>
      <c r="FA56">
        <v>-27.2923075917204</v>
      </c>
      <c r="FB56">
        <v>-14.66</v>
      </c>
      <c r="FC56">
        <v>15</v>
      </c>
      <c r="FD56">
        <v>0</v>
      </c>
      <c r="FE56" t="s">
        <v>424</v>
      </c>
      <c r="FF56">
        <v>1747249705.1</v>
      </c>
      <c r="FG56">
        <v>1747249711.1</v>
      </c>
      <c r="FH56">
        <v>0</v>
      </c>
      <c r="FI56">
        <v>0.871</v>
      </c>
      <c r="FJ56">
        <v>0.066</v>
      </c>
      <c r="FK56">
        <v>5.486</v>
      </c>
      <c r="FL56">
        <v>0.145</v>
      </c>
      <c r="FM56">
        <v>420</v>
      </c>
      <c r="FN56">
        <v>16</v>
      </c>
      <c r="FO56">
        <v>0.27</v>
      </c>
      <c r="FP56">
        <v>0.16</v>
      </c>
      <c r="FQ56">
        <v>1.23892428571429</v>
      </c>
      <c r="FR56">
        <v>-0.41019974025974</v>
      </c>
      <c r="FS56">
        <v>0.0953515855773193</v>
      </c>
      <c r="FT56">
        <v>1</v>
      </c>
      <c r="FU56">
        <v>670.232352941176</v>
      </c>
      <c r="FV56">
        <v>14.3300229677125</v>
      </c>
      <c r="FW56">
        <v>6.21202442081841</v>
      </c>
      <c r="FX56">
        <v>-1</v>
      </c>
      <c r="FY56">
        <v>0.112235557142857</v>
      </c>
      <c r="FZ56">
        <v>-0.116027532467532</v>
      </c>
      <c r="GA56">
        <v>0.0126130226466281</v>
      </c>
      <c r="GB56">
        <v>0</v>
      </c>
      <c r="GC56">
        <v>1</v>
      </c>
      <c r="GD56">
        <v>2</v>
      </c>
      <c r="GE56" t="s">
        <v>433</v>
      </c>
      <c r="GF56">
        <v>3.12632</v>
      </c>
      <c r="GG56">
        <v>2.65942</v>
      </c>
      <c r="GH56">
        <v>0.0882109</v>
      </c>
      <c r="GI56">
        <v>0.0889161</v>
      </c>
      <c r="GJ56">
        <v>0.10335</v>
      </c>
      <c r="GK56">
        <v>0.103611</v>
      </c>
      <c r="GL56">
        <v>23466.3</v>
      </c>
      <c r="GM56">
        <v>22185.2</v>
      </c>
      <c r="GN56">
        <v>23018.6</v>
      </c>
      <c r="GO56">
        <v>23712.8</v>
      </c>
      <c r="GP56">
        <v>35177.4</v>
      </c>
      <c r="GQ56">
        <v>35180</v>
      </c>
      <c r="GR56">
        <v>41502.6</v>
      </c>
      <c r="GS56">
        <v>42283.4</v>
      </c>
      <c r="GT56">
        <v>1.89425</v>
      </c>
      <c r="GU56">
        <v>1.80812</v>
      </c>
      <c r="GV56">
        <v>0.110596</v>
      </c>
      <c r="GW56">
        <v>0</v>
      </c>
      <c r="GX56">
        <v>28.1719</v>
      </c>
      <c r="GY56">
        <v>999.9</v>
      </c>
      <c r="GZ56">
        <v>62.154</v>
      </c>
      <c r="HA56">
        <v>29.638</v>
      </c>
      <c r="HB56">
        <v>28.9313</v>
      </c>
      <c r="HC56">
        <v>53.8834</v>
      </c>
      <c r="HD56">
        <v>39.1026</v>
      </c>
      <c r="HE56">
        <v>1</v>
      </c>
      <c r="HF56">
        <v>0.0931606</v>
      </c>
      <c r="HG56">
        <v>-1.54426</v>
      </c>
      <c r="HH56">
        <v>20.2297</v>
      </c>
      <c r="HI56">
        <v>5.23436</v>
      </c>
      <c r="HJ56">
        <v>11.992</v>
      </c>
      <c r="HK56">
        <v>4.956</v>
      </c>
      <c r="HL56">
        <v>3.304</v>
      </c>
      <c r="HM56">
        <v>9999</v>
      </c>
      <c r="HN56">
        <v>999.9</v>
      </c>
      <c r="HO56">
        <v>9999</v>
      </c>
      <c r="HP56">
        <v>9999</v>
      </c>
      <c r="HQ56">
        <v>1.86849</v>
      </c>
      <c r="HR56">
        <v>1.86421</v>
      </c>
      <c r="HS56">
        <v>1.8718</v>
      </c>
      <c r="HT56">
        <v>1.86264</v>
      </c>
      <c r="HU56">
        <v>1.86203</v>
      </c>
      <c r="HV56">
        <v>1.86857</v>
      </c>
      <c r="HW56">
        <v>1.85867</v>
      </c>
      <c r="HX56">
        <v>1.86508</v>
      </c>
      <c r="HY56">
        <v>5</v>
      </c>
      <c r="HZ56">
        <v>0</v>
      </c>
      <c r="IA56">
        <v>0</v>
      </c>
      <c r="IB56">
        <v>0</v>
      </c>
      <c r="IC56" t="s">
        <v>426</v>
      </c>
      <c r="ID56" t="s">
        <v>427</v>
      </c>
      <c r="IE56" t="s">
        <v>428</v>
      </c>
      <c r="IF56" t="s">
        <v>428</v>
      </c>
      <c r="IG56" t="s">
        <v>428</v>
      </c>
      <c r="IH56" t="s">
        <v>428</v>
      </c>
      <c r="II56">
        <v>0</v>
      </c>
      <c r="IJ56">
        <v>100</v>
      </c>
      <c r="IK56">
        <v>100</v>
      </c>
      <c r="IL56">
        <v>5.897</v>
      </c>
      <c r="IM56">
        <v>0.4036</v>
      </c>
      <c r="IN56">
        <v>4.31971622866321</v>
      </c>
      <c r="IO56">
        <v>0.00442796603476172</v>
      </c>
      <c r="IP56">
        <v>-1.66160884727162e-06</v>
      </c>
      <c r="IQ56">
        <v>3.32470810967871e-10</v>
      </c>
      <c r="IR56">
        <v>0.0482981980719239</v>
      </c>
      <c r="IS56">
        <v>0.00830027014242151</v>
      </c>
      <c r="IT56">
        <v>2.88519397997672e-05</v>
      </c>
      <c r="IU56">
        <v>9.02036601750474e-06</v>
      </c>
      <c r="IV56">
        <v>-1</v>
      </c>
      <c r="IW56">
        <v>2043</v>
      </c>
      <c r="IX56">
        <v>1</v>
      </c>
      <c r="IY56">
        <v>28</v>
      </c>
      <c r="IZ56">
        <v>188911.4</v>
      </c>
      <c r="JA56">
        <v>188911.3</v>
      </c>
      <c r="JB56">
        <v>0.939941</v>
      </c>
      <c r="JC56">
        <v>2.37549</v>
      </c>
      <c r="JD56">
        <v>1.49902</v>
      </c>
      <c r="JE56">
        <v>2.33276</v>
      </c>
      <c r="JF56">
        <v>1.54419</v>
      </c>
      <c r="JG56">
        <v>2.34863</v>
      </c>
      <c r="JH56">
        <v>35.4059</v>
      </c>
      <c r="JI56">
        <v>24.2801</v>
      </c>
      <c r="JJ56">
        <v>18</v>
      </c>
      <c r="JK56">
        <v>546.052</v>
      </c>
      <c r="JL56">
        <v>433.482</v>
      </c>
      <c r="JM56">
        <v>31.287</v>
      </c>
      <c r="JN56">
        <v>28.8616</v>
      </c>
      <c r="JO56">
        <v>29.9998</v>
      </c>
      <c r="JP56">
        <v>28.7551</v>
      </c>
      <c r="JQ56">
        <v>28.7838</v>
      </c>
      <c r="JR56">
        <v>18.8674</v>
      </c>
      <c r="JS56">
        <v>30.3707</v>
      </c>
      <c r="JT56">
        <v>100</v>
      </c>
      <c r="JU56">
        <v>31.3015</v>
      </c>
      <c r="JV56">
        <v>420</v>
      </c>
      <c r="JW56">
        <v>24.9733</v>
      </c>
      <c r="JX56">
        <v>93.0151</v>
      </c>
      <c r="JY56">
        <v>98.5471</v>
      </c>
    </row>
    <row r="57" spans="1:285">
      <c r="A57">
        <v>41</v>
      </c>
      <c r="B57">
        <v>1758584393</v>
      </c>
      <c r="C57">
        <v>380</v>
      </c>
      <c r="D57" t="s">
        <v>509</v>
      </c>
      <c r="E57" t="s">
        <v>510</v>
      </c>
      <c r="F57">
        <v>5</v>
      </c>
      <c r="G57" t="s">
        <v>419</v>
      </c>
      <c r="H57" t="s">
        <v>420</v>
      </c>
      <c r="I57" t="s">
        <v>421</v>
      </c>
      <c r="J57">
        <v>1758584390.66667</v>
      </c>
      <c r="K57">
        <f>(L57)/1000</f>
        <v>0</v>
      </c>
      <c r="L57">
        <f>1000*DL57*AJ57*(DH57-DI57)/(100*DA57*(1000-AJ57*DH57))</f>
        <v>0</v>
      </c>
      <c r="M57">
        <f>DL57*AJ57*(DG57-DF57*(1000-AJ57*DI57)/(1000-AJ57*DH57))/(100*DA57)</f>
        <v>0</v>
      </c>
      <c r="N57">
        <f>DF57 - IF(AJ57&gt;1, M57*DA57*100.0/(AL57), 0)</f>
        <v>0</v>
      </c>
      <c r="O57">
        <f>((U57-K57/2)*N57-M57)/(U57+K57/2)</f>
        <v>0</v>
      </c>
      <c r="P57">
        <f>O57*(DM57+DN57)/1000.0</f>
        <v>0</v>
      </c>
      <c r="Q57">
        <f>(DF57 - IF(AJ57&gt;1, M57*DA57*100.0/(AL57), 0))*(DM57+DN57)/1000.0</f>
        <v>0</v>
      </c>
      <c r="R57">
        <f>2.0/((1/T57-1/S57)+SIGN(T57)*SQRT((1/T57-1/S57)*(1/T57-1/S57) + 4*DB57/((DB57+1)*(DB57+1))*(2*1/T57*1/S57-1/S57*1/S57)))</f>
        <v>0</v>
      </c>
      <c r="S57">
        <f>IF(LEFT(DC57,1)&lt;&gt;"0",IF(LEFT(DC57,1)="1",3.0,DD57),$D$5+$E$5*(DT57*DM57/($K$5*1000))+$F$5*(DT57*DM57/($K$5*1000))*MAX(MIN(DA57,$J$5),$I$5)*MAX(MIN(DA57,$J$5),$I$5)+$G$5*MAX(MIN(DA57,$J$5),$I$5)*(DT57*DM57/($K$5*1000))+$H$5*(DT57*DM57/($K$5*1000))*(DT57*DM57/($K$5*1000)))</f>
        <v>0</v>
      </c>
      <c r="T57">
        <f>K57*(1000-(1000*0.61365*exp(17.502*X57/(240.97+X57))/(DM57+DN57)+DH57)/2)/(1000*0.61365*exp(17.502*X57/(240.97+X57))/(DM57+DN57)-DH57)</f>
        <v>0</v>
      </c>
      <c r="U57">
        <f>1/((DB57+1)/(R57/1.6)+1/(S57/1.37)) + DB57/((DB57+1)/(R57/1.6) + DB57/(S57/1.37))</f>
        <v>0</v>
      </c>
      <c r="V57">
        <f>(CW57*CZ57)</f>
        <v>0</v>
      </c>
      <c r="W57">
        <f>(DO57+(V57+2*0.95*5.67E-8*(((DO57+$B$7)+273)^4-(DO57+273)^4)-44100*K57)/(1.84*29.3*S57+8*0.95*5.67E-8*(DO57+273)^3))</f>
        <v>0</v>
      </c>
      <c r="X57">
        <f>($C$7*DP57+$D$7*DQ57+$E$7*W57)</f>
        <v>0</v>
      </c>
      <c r="Y57">
        <f>0.61365*exp(17.502*X57/(240.97+X57))</f>
        <v>0</v>
      </c>
      <c r="Z57">
        <f>(AA57/AB57*100)</f>
        <v>0</v>
      </c>
      <c r="AA57">
        <f>DH57*(DM57+DN57)/1000</f>
        <v>0</v>
      </c>
      <c r="AB57">
        <f>0.61365*exp(17.502*DO57/(240.97+DO57))</f>
        <v>0</v>
      </c>
      <c r="AC57">
        <f>(Y57-DH57*(DM57+DN57)/1000)</f>
        <v>0</v>
      </c>
      <c r="AD57">
        <f>(-K57*44100)</f>
        <v>0</v>
      </c>
      <c r="AE57">
        <f>2*29.3*S57*0.92*(DO57-X57)</f>
        <v>0</v>
      </c>
      <c r="AF57">
        <f>2*0.95*5.67E-8*(((DO57+$B$7)+273)^4-(X57+273)^4)</f>
        <v>0</v>
      </c>
      <c r="AG57">
        <f>V57+AF57+AD57+AE57</f>
        <v>0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MAX(0,($B$13+$C$13*DT57)/(1+$D$13*DT57)*DM57/(DO57+273)*$E$13)</f>
        <v>0</v>
      </c>
      <c r="AM57" t="s">
        <v>422</v>
      </c>
      <c r="AN57" t="s">
        <v>422</v>
      </c>
      <c r="AO57">
        <v>0</v>
      </c>
      <c r="AP57">
        <v>0</v>
      </c>
      <c r="AQ57">
        <f>1-AO57/AP57</f>
        <v>0</v>
      </c>
      <c r="AR57">
        <v>0</v>
      </c>
      <c r="AS57" t="s">
        <v>422</v>
      </c>
      <c r="AT57" t="s">
        <v>422</v>
      </c>
      <c r="AU57">
        <v>0</v>
      </c>
      <c r="AV57">
        <v>0</v>
      </c>
      <c r="AW57">
        <f>1-AU57/AV57</f>
        <v>0</v>
      </c>
      <c r="AX57">
        <v>0.5</v>
      </c>
      <c r="AY57">
        <f>CX57</f>
        <v>0</v>
      </c>
      <c r="AZ57">
        <f>M57</f>
        <v>0</v>
      </c>
      <c r="BA57">
        <f>AW57*AX57*AY57</f>
        <v>0</v>
      </c>
      <c r="BB57">
        <f>(AZ57-AR57)/AY57</f>
        <v>0</v>
      </c>
      <c r="BC57">
        <f>(AP57-AV57)/AV57</f>
        <v>0</v>
      </c>
      <c r="BD57">
        <f>AO57/(AQ57+AO57/AV57)</f>
        <v>0</v>
      </c>
      <c r="BE57" t="s">
        <v>422</v>
      </c>
      <c r="BF57">
        <v>0</v>
      </c>
      <c r="BG57">
        <f>IF(BF57&lt;&gt;0, BF57, BD57)</f>
        <v>0</v>
      </c>
      <c r="BH57">
        <f>1-BG57/AV57</f>
        <v>0</v>
      </c>
      <c r="BI57">
        <f>(AV57-AU57)/(AV57-BG57)</f>
        <v>0</v>
      </c>
      <c r="BJ57">
        <f>(AP57-AV57)/(AP57-BG57)</f>
        <v>0</v>
      </c>
      <c r="BK57">
        <f>(AV57-AU57)/(AV57-AO57)</f>
        <v>0</v>
      </c>
      <c r="BL57">
        <f>(AP57-AV57)/(AP57-AO57)</f>
        <v>0</v>
      </c>
      <c r="BM57">
        <f>(BI57*BG57/AU57)</f>
        <v>0</v>
      </c>
      <c r="BN57">
        <f>(1-BM57)</f>
        <v>0</v>
      </c>
      <c r="CW57">
        <f>$B$11*DU57+$C$11*DV57+$F$11*EG57*(1-EJ57)</f>
        <v>0</v>
      </c>
      <c r="CX57">
        <f>CW57*CY57</f>
        <v>0</v>
      </c>
      <c r="CY57">
        <f>($B$11*$D$9+$C$11*$D$9+$F$11*((ET57+EL57)/MAX(ET57+EL57+EU57, 0.1)*$I$9+EU57/MAX(ET57+EL57+EU57, 0.1)*$J$9))/($B$11+$C$11+$F$11)</f>
        <v>0</v>
      </c>
      <c r="CZ57">
        <f>($B$11*$K$9+$C$11*$K$9+$F$11*((ET57+EL57)/MAX(ET57+EL57+EU57, 0.1)*$P$9+EU57/MAX(ET57+EL57+EU57, 0.1)*$Q$9))/($B$11+$C$11+$F$11)</f>
        <v>0</v>
      </c>
      <c r="DA57">
        <v>4.8</v>
      </c>
      <c r="DB57">
        <v>0.5</v>
      </c>
      <c r="DC57" t="s">
        <v>423</v>
      </c>
      <c r="DD57">
        <v>2</v>
      </c>
      <c r="DE57">
        <v>1758584390.66667</v>
      </c>
      <c r="DF57">
        <v>421.383333333333</v>
      </c>
      <c r="DG57">
        <v>420.118666666667</v>
      </c>
      <c r="DH57">
        <v>24.9777333333333</v>
      </c>
      <c r="DI57">
        <v>24.8785666666667</v>
      </c>
      <c r="DJ57">
        <v>415.486666666667</v>
      </c>
      <c r="DK57">
        <v>24.5741666666667</v>
      </c>
      <c r="DL57">
        <v>499.963666666667</v>
      </c>
      <c r="DM57">
        <v>89.6429333333333</v>
      </c>
      <c r="DN57">
        <v>0.0336370666666667</v>
      </c>
      <c r="DO57">
        <v>30.9004333333333</v>
      </c>
      <c r="DP57">
        <v>29.9673</v>
      </c>
      <c r="DQ57">
        <v>999.9</v>
      </c>
      <c r="DR57">
        <v>0</v>
      </c>
      <c r="DS57">
        <v>0</v>
      </c>
      <c r="DT57">
        <v>10011.25</v>
      </c>
      <c r="DU57">
        <v>0</v>
      </c>
      <c r="DV57">
        <v>0.723344</v>
      </c>
      <c r="DW57">
        <v>1.26460666666667</v>
      </c>
      <c r="DX57">
        <v>432.178</v>
      </c>
      <c r="DY57">
        <v>430.837333333333</v>
      </c>
      <c r="DZ57">
        <v>0.0991859333333333</v>
      </c>
      <c r="EA57">
        <v>420.118666666667</v>
      </c>
      <c r="EB57">
        <v>24.8785666666667</v>
      </c>
      <c r="EC57">
        <v>2.23907666666667</v>
      </c>
      <c r="ED57">
        <v>2.23018666666667</v>
      </c>
      <c r="EE57">
        <v>19.2447</v>
      </c>
      <c r="EF57">
        <v>19.1808</v>
      </c>
      <c r="EG57">
        <v>0.00500016</v>
      </c>
      <c r="EH57">
        <v>0</v>
      </c>
      <c r="EI57">
        <v>0</v>
      </c>
      <c r="EJ57">
        <v>0</v>
      </c>
      <c r="EK57">
        <v>673.9</v>
      </c>
      <c r="EL57">
        <v>0.00500016</v>
      </c>
      <c r="EM57">
        <v>-15.9333333333333</v>
      </c>
      <c r="EN57">
        <v>-0.7</v>
      </c>
      <c r="EO57">
        <v>39.937</v>
      </c>
      <c r="EP57">
        <v>43.958</v>
      </c>
      <c r="EQ57">
        <v>42.125</v>
      </c>
      <c r="ER57">
        <v>43.979</v>
      </c>
      <c r="ES57">
        <v>43.104</v>
      </c>
      <c r="ET57">
        <v>0</v>
      </c>
      <c r="EU57">
        <v>0</v>
      </c>
      <c r="EV57">
        <v>0</v>
      </c>
      <c r="EW57">
        <v>1758584394.6</v>
      </c>
      <c r="EX57">
        <v>0</v>
      </c>
      <c r="EY57">
        <v>672.065384615385</v>
      </c>
      <c r="EZ57">
        <v>8.33162391548768</v>
      </c>
      <c r="FA57">
        <v>1.49059825995864</v>
      </c>
      <c r="FB57">
        <v>-15.5692307692308</v>
      </c>
      <c r="FC57">
        <v>15</v>
      </c>
      <c r="FD57">
        <v>0</v>
      </c>
      <c r="FE57" t="s">
        <v>424</v>
      </c>
      <c r="FF57">
        <v>1747249705.1</v>
      </c>
      <c r="FG57">
        <v>1747249711.1</v>
      </c>
      <c r="FH57">
        <v>0</v>
      </c>
      <c r="FI57">
        <v>0.871</v>
      </c>
      <c r="FJ57">
        <v>0.066</v>
      </c>
      <c r="FK57">
        <v>5.486</v>
      </c>
      <c r="FL57">
        <v>0.145</v>
      </c>
      <c r="FM57">
        <v>420</v>
      </c>
      <c r="FN57">
        <v>16</v>
      </c>
      <c r="FO57">
        <v>0.27</v>
      </c>
      <c r="FP57">
        <v>0.16</v>
      </c>
      <c r="FQ57">
        <v>1.24789047619048</v>
      </c>
      <c r="FR57">
        <v>-0.472301298701298</v>
      </c>
      <c r="FS57">
        <v>0.0932587618493727</v>
      </c>
      <c r="FT57">
        <v>1</v>
      </c>
      <c r="FU57">
        <v>670.920588235294</v>
      </c>
      <c r="FV57">
        <v>4.35599697858395</v>
      </c>
      <c r="FW57">
        <v>5.96779491307866</v>
      </c>
      <c r="FX57">
        <v>-1</v>
      </c>
      <c r="FY57">
        <v>0.10862739047619</v>
      </c>
      <c r="FZ57">
        <v>-0.0901006909090908</v>
      </c>
      <c r="GA57">
        <v>0.0100850102000045</v>
      </c>
      <c r="GB57">
        <v>1</v>
      </c>
      <c r="GC57">
        <v>2</v>
      </c>
      <c r="GD57">
        <v>2</v>
      </c>
      <c r="GE57" t="s">
        <v>476</v>
      </c>
      <c r="GF57">
        <v>3.12649</v>
      </c>
      <c r="GG57">
        <v>2.65895</v>
      </c>
      <c r="GH57">
        <v>0.0881998</v>
      </c>
      <c r="GI57">
        <v>0.0888941</v>
      </c>
      <c r="GJ57">
        <v>0.103342</v>
      </c>
      <c r="GK57">
        <v>0.103606</v>
      </c>
      <c r="GL57">
        <v>23466.5</v>
      </c>
      <c r="GM57">
        <v>22185.8</v>
      </c>
      <c r="GN57">
        <v>23018.4</v>
      </c>
      <c r="GO57">
        <v>23712.9</v>
      </c>
      <c r="GP57">
        <v>35178</v>
      </c>
      <c r="GQ57">
        <v>35180.4</v>
      </c>
      <c r="GR57">
        <v>41502.9</v>
      </c>
      <c r="GS57">
        <v>42283.7</v>
      </c>
      <c r="GT57">
        <v>1.89482</v>
      </c>
      <c r="GU57">
        <v>1.80775</v>
      </c>
      <c r="GV57">
        <v>0.10946</v>
      </c>
      <c r="GW57">
        <v>0</v>
      </c>
      <c r="GX57">
        <v>28.1686</v>
      </c>
      <c r="GY57">
        <v>999.9</v>
      </c>
      <c r="GZ57">
        <v>62.154</v>
      </c>
      <c r="HA57">
        <v>29.638</v>
      </c>
      <c r="HB57">
        <v>28.9304</v>
      </c>
      <c r="HC57">
        <v>54.2734</v>
      </c>
      <c r="HD57">
        <v>39.0345</v>
      </c>
      <c r="HE57">
        <v>1</v>
      </c>
      <c r="HF57">
        <v>0.0929243</v>
      </c>
      <c r="HG57">
        <v>-1.57519</v>
      </c>
      <c r="HH57">
        <v>20.2293</v>
      </c>
      <c r="HI57">
        <v>5.23451</v>
      </c>
      <c r="HJ57">
        <v>11.992</v>
      </c>
      <c r="HK57">
        <v>4.95565</v>
      </c>
      <c r="HL57">
        <v>3.304</v>
      </c>
      <c r="HM57">
        <v>9999</v>
      </c>
      <c r="HN57">
        <v>999.9</v>
      </c>
      <c r="HO57">
        <v>9999</v>
      </c>
      <c r="HP57">
        <v>9999</v>
      </c>
      <c r="HQ57">
        <v>1.86846</v>
      </c>
      <c r="HR57">
        <v>1.86419</v>
      </c>
      <c r="HS57">
        <v>1.8718</v>
      </c>
      <c r="HT57">
        <v>1.86264</v>
      </c>
      <c r="HU57">
        <v>1.86203</v>
      </c>
      <c r="HV57">
        <v>1.86857</v>
      </c>
      <c r="HW57">
        <v>1.85867</v>
      </c>
      <c r="HX57">
        <v>1.86509</v>
      </c>
      <c r="HY57">
        <v>5</v>
      </c>
      <c r="HZ57">
        <v>0</v>
      </c>
      <c r="IA57">
        <v>0</v>
      </c>
      <c r="IB57">
        <v>0</v>
      </c>
      <c r="IC57" t="s">
        <v>426</v>
      </c>
      <c r="ID57" t="s">
        <v>427</v>
      </c>
      <c r="IE57" t="s">
        <v>428</v>
      </c>
      <c r="IF57" t="s">
        <v>428</v>
      </c>
      <c r="IG57" t="s">
        <v>428</v>
      </c>
      <c r="IH57" t="s">
        <v>428</v>
      </c>
      <c r="II57">
        <v>0</v>
      </c>
      <c r="IJ57">
        <v>100</v>
      </c>
      <c r="IK57">
        <v>100</v>
      </c>
      <c r="IL57">
        <v>5.897</v>
      </c>
      <c r="IM57">
        <v>0.4034</v>
      </c>
      <c r="IN57">
        <v>4.31971622866321</v>
      </c>
      <c r="IO57">
        <v>0.00442796603476172</v>
      </c>
      <c r="IP57">
        <v>-1.66160884727162e-06</v>
      </c>
      <c r="IQ57">
        <v>3.32470810967871e-10</v>
      </c>
      <c r="IR57">
        <v>0.0482981980719239</v>
      </c>
      <c r="IS57">
        <v>0.00830027014242151</v>
      </c>
      <c r="IT57">
        <v>2.88519397997672e-05</v>
      </c>
      <c r="IU57">
        <v>9.02036601750474e-06</v>
      </c>
      <c r="IV57">
        <v>-1</v>
      </c>
      <c r="IW57">
        <v>2043</v>
      </c>
      <c r="IX57">
        <v>1</v>
      </c>
      <c r="IY57">
        <v>28</v>
      </c>
      <c r="IZ57">
        <v>188911.5</v>
      </c>
      <c r="JA57">
        <v>188911.4</v>
      </c>
      <c r="JB57">
        <v>0.939941</v>
      </c>
      <c r="JC57">
        <v>2.37671</v>
      </c>
      <c r="JD57">
        <v>1.4978</v>
      </c>
      <c r="JE57">
        <v>2.33276</v>
      </c>
      <c r="JF57">
        <v>1.54419</v>
      </c>
      <c r="JG57">
        <v>2.31689</v>
      </c>
      <c r="JH57">
        <v>35.3827</v>
      </c>
      <c r="JI57">
        <v>24.2714</v>
      </c>
      <c r="JJ57">
        <v>18</v>
      </c>
      <c r="JK57">
        <v>546.406</v>
      </c>
      <c r="JL57">
        <v>433.24</v>
      </c>
      <c r="JM57">
        <v>31.2953</v>
      </c>
      <c r="JN57">
        <v>28.8591</v>
      </c>
      <c r="JO57">
        <v>29.9997</v>
      </c>
      <c r="JP57">
        <v>28.7527</v>
      </c>
      <c r="JQ57">
        <v>28.7813</v>
      </c>
      <c r="JR57">
        <v>18.8704</v>
      </c>
      <c r="JS57">
        <v>30.0869</v>
      </c>
      <c r="JT57">
        <v>100</v>
      </c>
      <c r="JU57">
        <v>31.3015</v>
      </c>
      <c r="JV57">
        <v>420</v>
      </c>
      <c r="JW57">
        <v>24.9808</v>
      </c>
      <c r="JX57">
        <v>93.0153</v>
      </c>
      <c r="JY57">
        <v>98.5476</v>
      </c>
    </row>
    <row r="58" spans="1:285">
      <c r="A58">
        <v>42</v>
      </c>
      <c r="B58">
        <v>1758584395</v>
      </c>
      <c r="C58">
        <v>382</v>
      </c>
      <c r="D58" t="s">
        <v>511</v>
      </c>
      <c r="E58" t="s">
        <v>512</v>
      </c>
      <c r="F58">
        <v>5</v>
      </c>
      <c r="G58" t="s">
        <v>419</v>
      </c>
      <c r="H58" t="s">
        <v>420</v>
      </c>
      <c r="I58" t="s">
        <v>421</v>
      </c>
      <c r="J58">
        <v>1758584391.5</v>
      </c>
      <c r="K58">
        <f>(L58)/1000</f>
        <v>0</v>
      </c>
      <c r="L58">
        <f>1000*DL58*AJ58*(DH58-DI58)/(100*DA58*(1000-AJ58*DH58))</f>
        <v>0</v>
      </c>
      <c r="M58">
        <f>DL58*AJ58*(DG58-DF58*(1000-AJ58*DI58)/(1000-AJ58*DH58))/(100*DA58)</f>
        <v>0</v>
      </c>
      <c r="N58">
        <f>DF58 - IF(AJ58&gt;1, M58*DA58*100.0/(AL58), 0)</f>
        <v>0</v>
      </c>
      <c r="O58">
        <f>((U58-K58/2)*N58-M58)/(U58+K58/2)</f>
        <v>0</v>
      </c>
      <c r="P58">
        <f>O58*(DM58+DN58)/1000.0</f>
        <v>0</v>
      </c>
      <c r="Q58">
        <f>(DF58 - IF(AJ58&gt;1, M58*DA58*100.0/(AL58), 0))*(DM58+DN58)/1000.0</f>
        <v>0</v>
      </c>
      <c r="R58">
        <f>2.0/((1/T58-1/S58)+SIGN(T58)*SQRT((1/T58-1/S58)*(1/T58-1/S58) + 4*DB58/((DB58+1)*(DB58+1))*(2*1/T58*1/S58-1/S58*1/S58)))</f>
        <v>0</v>
      </c>
      <c r="S58">
        <f>IF(LEFT(DC58,1)&lt;&gt;"0",IF(LEFT(DC58,1)="1",3.0,DD58),$D$5+$E$5*(DT58*DM58/($K$5*1000))+$F$5*(DT58*DM58/($K$5*1000))*MAX(MIN(DA58,$J$5),$I$5)*MAX(MIN(DA58,$J$5),$I$5)+$G$5*MAX(MIN(DA58,$J$5),$I$5)*(DT58*DM58/($K$5*1000))+$H$5*(DT58*DM58/($K$5*1000))*(DT58*DM58/($K$5*1000)))</f>
        <v>0</v>
      </c>
      <c r="T58">
        <f>K58*(1000-(1000*0.61365*exp(17.502*X58/(240.97+X58))/(DM58+DN58)+DH58)/2)/(1000*0.61365*exp(17.502*X58/(240.97+X58))/(DM58+DN58)-DH58)</f>
        <v>0</v>
      </c>
      <c r="U58">
        <f>1/((DB58+1)/(R58/1.6)+1/(S58/1.37)) + DB58/((DB58+1)/(R58/1.6) + DB58/(S58/1.37))</f>
        <v>0</v>
      </c>
      <c r="V58">
        <f>(CW58*CZ58)</f>
        <v>0</v>
      </c>
      <c r="W58">
        <f>(DO58+(V58+2*0.95*5.67E-8*(((DO58+$B$7)+273)^4-(DO58+273)^4)-44100*K58)/(1.84*29.3*S58+8*0.95*5.67E-8*(DO58+273)^3))</f>
        <v>0</v>
      </c>
      <c r="X58">
        <f>($C$7*DP58+$D$7*DQ58+$E$7*W58)</f>
        <v>0</v>
      </c>
      <c r="Y58">
        <f>0.61365*exp(17.502*X58/(240.97+X58))</f>
        <v>0</v>
      </c>
      <c r="Z58">
        <f>(AA58/AB58*100)</f>
        <v>0</v>
      </c>
      <c r="AA58">
        <f>DH58*(DM58+DN58)/1000</f>
        <v>0</v>
      </c>
      <c r="AB58">
        <f>0.61365*exp(17.502*DO58/(240.97+DO58))</f>
        <v>0</v>
      </c>
      <c r="AC58">
        <f>(Y58-DH58*(DM58+DN58)/1000)</f>
        <v>0</v>
      </c>
      <c r="AD58">
        <f>(-K58*44100)</f>
        <v>0</v>
      </c>
      <c r="AE58">
        <f>2*29.3*S58*0.92*(DO58-X58)</f>
        <v>0</v>
      </c>
      <c r="AF58">
        <f>2*0.95*5.67E-8*(((DO58+$B$7)+273)^4-(X58+273)^4)</f>
        <v>0</v>
      </c>
      <c r="AG58">
        <f>V58+AF58+AD58+AE58</f>
        <v>0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MAX(0,($B$13+$C$13*DT58)/(1+$D$13*DT58)*DM58/(DO58+273)*$E$13)</f>
        <v>0</v>
      </c>
      <c r="AM58" t="s">
        <v>422</v>
      </c>
      <c r="AN58" t="s">
        <v>422</v>
      </c>
      <c r="AO58">
        <v>0</v>
      </c>
      <c r="AP58">
        <v>0</v>
      </c>
      <c r="AQ58">
        <f>1-AO58/AP58</f>
        <v>0</v>
      </c>
      <c r="AR58">
        <v>0</v>
      </c>
      <c r="AS58" t="s">
        <v>422</v>
      </c>
      <c r="AT58" t="s">
        <v>422</v>
      </c>
      <c r="AU58">
        <v>0</v>
      </c>
      <c r="AV58">
        <v>0</v>
      </c>
      <c r="AW58">
        <f>1-AU58/AV58</f>
        <v>0</v>
      </c>
      <c r="AX58">
        <v>0.5</v>
      </c>
      <c r="AY58">
        <f>CX58</f>
        <v>0</v>
      </c>
      <c r="AZ58">
        <f>M58</f>
        <v>0</v>
      </c>
      <c r="BA58">
        <f>AW58*AX58*AY58</f>
        <v>0</v>
      </c>
      <c r="BB58">
        <f>(AZ58-AR58)/AY58</f>
        <v>0</v>
      </c>
      <c r="BC58">
        <f>(AP58-AV58)/AV58</f>
        <v>0</v>
      </c>
      <c r="BD58">
        <f>AO58/(AQ58+AO58/AV58)</f>
        <v>0</v>
      </c>
      <c r="BE58" t="s">
        <v>422</v>
      </c>
      <c r="BF58">
        <v>0</v>
      </c>
      <c r="BG58">
        <f>IF(BF58&lt;&gt;0, BF58, BD58)</f>
        <v>0</v>
      </c>
      <c r="BH58">
        <f>1-BG58/AV58</f>
        <v>0</v>
      </c>
      <c r="BI58">
        <f>(AV58-AU58)/(AV58-BG58)</f>
        <v>0</v>
      </c>
      <c r="BJ58">
        <f>(AP58-AV58)/(AP58-BG58)</f>
        <v>0</v>
      </c>
      <c r="BK58">
        <f>(AV58-AU58)/(AV58-AO58)</f>
        <v>0</v>
      </c>
      <c r="BL58">
        <f>(AP58-AV58)/(AP58-AO58)</f>
        <v>0</v>
      </c>
      <c r="BM58">
        <f>(BI58*BG58/AU58)</f>
        <v>0</v>
      </c>
      <c r="BN58">
        <f>(1-BM58)</f>
        <v>0</v>
      </c>
      <c r="CW58">
        <f>$B$11*DU58+$C$11*DV58+$F$11*EG58*(1-EJ58)</f>
        <v>0</v>
      </c>
      <c r="CX58">
        <f>CW58*CY58</f>
        <v>0</v>
      </c>
      <c r="CY58">
        <f>($B$11*$D$9+$C$11*$D$9+$F$11*((ET58+EL58)/MAX(ET58+EL58+EU58, 0.1)*$I$9+EU58/MAX(ET58+EL58+EU58, 0.1)*$J$9))/($B$11+$C$11+$F$11)</f>
        <v>0</v>
      </c>
      <c r="CZ58">
        <f>($B$11*$K$9+$C$11*$K$9+$F$11*((ET58+EL58)/MAX(ET58+EL58+EU58, 0.1)*$P$9+EU58/MAX(ET58+EL58+EU58, 0.1)*$Q$9))/($B$11+$C$11+$F$11)</f>
        <v>0</v>
      </c>
      <c r="DA58">
        <v>4.8</v>
      </c>
      <c r="DB58">
        <v>0.5</v>
      </c>
      <c r="DC58" t="s">
        <v>423</v>
      </c>
      <c r="DD58">
        <v>2</v>
      </c>
      <c r="DE58">
        <v>1758584391.5</v>
      </c>
      <c r="DF58">
        <v>421.3725</v>
      </c>
      <c r="DG58">
        <v>420.0855</v>
      </c>
      <c r="DH58">
        <v>24.97655</v>
      </c>
      <c r="DI58">
        <v>24.87785</v>
      </c>
      <c r="DJ58">
        <v>415.47575</v>
      </c>
      <c r="DK58">
        <v>24.573025</v>
      </c>
      <c r="DL58">
        <v>500.0045</v>
      </c>
      <c r="DM58">
        <v>89.643025</v>
      </c>
      <c r="DN58">
        <v>0.03346425</v>
      </c>
      <c r="DO58">
        <v>30.900725</v>
      </c>
      <c r="DP58">
        <v>29.96335</v>
      </c>
      <c r="DQ58">
        <v>999.9</v>
      </c>
      <c r="DR58">
        <v>0</v>
      </c>
      <c r="DS58">
        <v>0</v>
      </c>
      <c r="DT58">
        <v>10015.6375</v>
      </c>
      <c r="DU58">
        <v>0</v>
      </c>
      <c r="DV58">
        <v>0.723344</v>
      </c>
      <c r="DW58">
        <v>1.286765</v>
      </c>
      <c r="DX58">
        <v>432.16625</v>
      </c>
      <c r="DY58">
        <v>430.803</v>
      </c>
      <c r="DZ58">
        <v>0.098710525</v>
      </c>
      <c r="EA58">
        <v>420.0855</v>
      </c>
      <c r="EB58">
        <v>24.87785</v>
      </c>
      <c r="EC58">
        <v>2.2389725</v>
      </c>
      <c r="ED58">
        <v>2.230125</v>
      </c>
      <c r="EE58">
        <v>19.24395</v>
      </c>
      <c r="EF58">
        <v>19.180375</v>
      </c>
      <c r="EG58">
        <v>0.00500016</v>
      </c>
      <c r="EH58">
        <v>0</v>
      </c>
      <c r="EI58">
        <v>0</v>
      </c>
      <c r="EJ58">
        <v>0</v>
      </c>
      <c r="EK58">
        <v>674.725</v>
      </c>
      <c r="EL58">
        <v>0.00500016</v>
      </c>
      <c r="EM58">
        <v>-17.25</v>
      </c>
      <c r="EN58">
        <v>-1.25</v>
      </c>
      <c r="EO58">
        <v>39.937</v>
      </c>
      <c r="EP58">
        <v>43.95275</v>
      </c>
      <c r="EQ58">
        <v>42.125</v>
      </c>
      <c r="ER58">
        <v>43.9685</v>
      </c>
      <c r="ES58">
        <v>43.0935</v>
      </c>
      <c r="ET58">
        <v>0</v>
      </c>
      <c r="EU58">
        <v>0</v>
      </c>
      <c r="EV58">
        <v>0</v>
      </c>
      <c r="EW58">
        <v>1758584397</v>
      </c>
      <c r="EX58">
        <v>0</v>
      </c>
      <c r="EY58">
        <v>672.403846153846</v>
      </c>
      <c r="EZ58">
        <v>9.52136740583548</v>
      </c>
      <c r="FA58">
        <v>6.15042730980669</v>
      </c>
      <c r="FB58">
        <v>-16.3576923076923</v>
      </c>
      <c r="FC58">
        <v>15</v>
      </c>
      <c r="FD58">
        <v>0</v>
      </c>
      <c r="FE58" t="s">
        <v>424</v>
      </c>
      <c r="FF58">
        <v>1747249705.1</v>
      </c>
      <c r="FG58">
        <v>1747249711.1</v>
      </c>
      <c r="FH58">
        <v>0</v>
      </c>
      <c r="FI58">
        <v>0.871</v>
      </c>
      <c r="FJ58">
        <v>0.066</v>
      </c>
      <c r="FK58">
        <v>5.486</v>
      </c>
      <c r="FL58">
        <v>0.145</v>
      </c>
      <c r="FM58">
        <v>420</v>
      </c>
      <c r="FN58">
        <v>16</v>
      </c>
      <c r="FO58">
        <v>0.27</v>
      </c>
      <c r="FP58">
        <v>0.16</v>
      </c>
      <c r="FQ58">
        <v>1.2364305</v>
      </c>
      <c r="FR58">
        <v>-0.198199849624061</v>
      </c>
      <c r="FS58">
        <v>0.0888432484477577</v>
      </c>
      <c r="FT58">
        <v>1</v>
      </c>
      <c r="FU58">
        <v>671.394117647059</v>
      </c>
      <c r="FV58">
        <v>10.4812834672957</v>
      </c>
      <c r="FW58">
        <v>5.88537275427372</v>
      </c>
      <c r="FX58">
        <v>-1</v>
      </c>
      <c r="FY58">
        <v>0.10368303</v>
      </c>
      <c r="FZ58">
        <v>-0.0511143969924812</v>
      </c>
      <c r="GA58">
        <v>0.00594519650660094</v>
      </c>
      <c r="GB58">
        <v>1</v>
      </c>
      <c r="GC58">
        <v>2</v>
      </c>
      <c r="GD58">
        <v>2</v>
      </c>
      <c r="GE58" t="s">
        <v>476</v>
      </c>
      <c r="GF58">
        <v>3.12652</v>
      </c>
      <c r="GG58">
        <v>2.65874</v>
      </c>
      <c r="GH58">
        <v>0.0882019</v>
      </c>
      <c r="GI58">
        <v>0.0888873</v>
      </c>
      <c r="GJ58">
        <v>0.103335</v>
      </c>
      <c r="GK58">
        <v>0.103606</v>
      </c>
      <c r="GL58">
        <v>23466.6</v>
      </c>
      <c r="GM58">
        <v>22185.9</v>
      </c>
      <c r="GN58">
        <v>23018.6</v>
      </c>
      <c r="GO58">
        <v>23712.7</v>
      </c>
      <c r="GP58">
        <v>35178.4</v>
      </c>
      <c r="GQ58">
        <v>35180.3</v>
      </c>
      <c r="GR58">
        <v>41503.1</v>
      </c>
      <c r="GS58">
        <v>42283.5</v>
      </c>
      <c r="GT58">
        <v>1.89487</v>
      </c>
      <c r="GU58">
        <v>1.80772</v>
      </c>
      <c r="GV58">
        <v>0.109907</v>
      </c>
      <c r="GW58">
        <v>0</v>
      </c>
      <c r="GX58">
        <v>28.1678</v>
      </c>
      <c r="GY58">
        <v>999.9</v>
      </c>
      <c r="GZ58">
        <v>62.154</v>
      </c>
      <c r="HA58">
        <v>29.638</v>
      </c>
      <c r="HB58">
        <v>28.9316</v>
      </c>
      <c r="HC58">
        <v>54.3734</v>
      </c>
      <c r="HD58">
        <v>39.0665</v>
      </c>
      <c r="HE58">
        <v>1</v>
      </c>
      <c r="HF58">
        <v>0.092655</v>
      </c>
      <c r="HG58">
        <v>-1.57757</v>
      </c>
      <c r="HH58">
        <v>20.2292</v>
      </c>
      <c r="HI58">
        <v>5.23451</v>
      </c>
      <c r="HJ58">
        <v>11.992</v>
      </c>
      <c r="HK58">
        <v>4.9557</v>
      </c>
      <c r="HL58">
        <v>3.304</v>
      </c>
      <c r="HM58">
        <v>9999</v>
      </c>
      <c r="HN58">
        <v>999.9</v>
      </c>
      <c r="HO58">
        <v>9999</v>
      </c>
      <c r="HP58">
        <v>9999</v>
      </c>
      <c r="HQ58">
        <v>1.86847</v>
      </c>
      <c r="HR58">
        <v>1.8642</v>
      </c>
      <c r="HS58">
        <v>1.8718</v>
      </c>
      <c r="HT58">
        <v>1.86265</v>
      </c>
      <c r="HU58">
        <v>1.86204</v>
      </c>
      <c r="HV58">
        <v>1.86857</v>
      </c>
      <c r="HW58">
        <v>1.85867</v>
      </c>
      <c r="HX58">
        <v>1.86509</v>
      </c>
      <c r="HY58">
        <v>5</v>
      </c>
      <c r="HZ58">
        <v>0</v>
      </c>
      <c r="IA58">
        <v>0</v>
      </c>
      <c r="IB58">
        <v>0</v>
      </c>
      <c r="IC58" t="s">
        <v>426</v>
      </c>
      <c r="ID58" t="s">
        <v>427</v>
      </c>
      <c r="IE58" t="s">
        <v>428</v>
      </c>
      <c r="IF58" t="s">
        <v>428</v>
      </c>
      <c r="IG58" t="s">
        <v>428</v>
      </c>
      <c r="IH58" t="s">
        <v>428</v>
      </c>
      <c r="II58">
        <v>0</v>
      </c>
      <c r="IJ58">
        <v>100</v>
      </c>
      <c r="IK58">
        <v>100</v>
      </c>
      <c r="IL58">
        <v>5.897</v>
      </c>
      <c r="IM58">
        <v>0.4034</v>
      </c>
      <c r="IN58">
        <v>4.31971622866321</v>
      </c>
      <c r="IO58">
        <v>0.00442796603476172</v>
      </c>
      <c r="IP58">
        <v>-1.66160884727162e-06</v>
      </c>
      <c r="IQ58">
        <v>3.32470810967871e-10</v>
      </c>
      <c r="IR58">
        <v>0.0482981980719239</v>
      </c>
      <c r="IS58">
        <v>0.00830027014242151</v>
      </c>
      <c r="IT58">
        <v>2.88519397997672e-05</v>
      </c>
      <c r="IU58">
        <v>9.02036601750474e-06</v>
      </c>
      <c r="IV58">
        <v>-1</v>
      </c>
      <c r="IW58">
        <v>2043</v>
      </c>
      <c r="IX58">
        <v>1</v>
      </c>
      <c r="IY58">
        <v>28</v>
      </c>
      <c r="IZ58">
        <v>188911.5</v>
      </c>
      <c r="JA58">
        <v>188911.4</v>
      </c>
      <c r="JB58">
        <v>0.939941</v>
      </c>
      <c r="JC58">
        <v>2.38525</v>
      </c>
      <c r="JD58">
        <v>1.49902</v>
      </c>
      <c r="JE58">
        <v>2.33398</v>
      </c>
      <c r="JF58">
        <v>1.54419</v>
      </c>
      <c r="JG58">
        <v>2.30469</v>
      </c>
      <c r="JH58">
        <v>35.4059</v>
      </c>
      <c r="JI58">
        <v>24.2626</v>
      </c>
      <c r="JJ58">
        <v>18</v>
      </c>
      <c r="JK58">
        <v>546.423</v>
      </c>
      <c r="JL58">
        <v>433.214</v>
      </c>
      <c r="JM58">
        <v>31.3031</v>
      </c>
      <c r="JN58">
        <v>28.8569</v>
      </c>
      <c r="JO58">
        <v>29.9997</v>
      </c>
      <c r="JP58">
        <v>28.7509</v>
      </c>
      <c r="JQ58">
        <v>28.7798</v>
      </c>
      <c r="JR58">
        <v>18.8691</v>
      </c>
      <c r="JS58">
        <v>30.0869</v>
      </c>
      <c r="JT58">
        <v>100</v>
      </c>
      <c r="JU58">
        <v>31.329</v>
      </c>
      <c r="JV58">
        <v>420</v>
      </c>
      <c r="JW58">
        <v>24.9806</v>
      </c>
      <c r="JX58">
        <v>93.0158</v>
      </c>
      <c r="JY58">
        <v>98.5471</v>
      </c>
    </row>
    <row r="59" spans="1:285">
      <c r="A59">
        <v>43</v>
      </c>
      <c r="B59">
        <v>1758584398</v>
      </c>
      <c r="C59">
        <v>385</v>
      </c>
      <c r="D59" t="s">
        <v>513</v>
      </c>
      <c r="E59" t="s">
        <v>514</v>
      </c>
      <c r="F59">
        <v>5</v>
      </c>
      <c r="G59" t="s">
        <v>419</v>
      </c>
      <c r="H59" t="s">
        <v>420</v>
      </c>
      <c r="I59" t="s">
        <v>421</v>
      </c>
      <c r="J59">
        <v>1758584394.75</v>
      </c>
      <c r="K59">
        <f>(L59)/1000</f>
        <v>0</v>
      </c>
      <c r="L59">
        <f>1000*DL59*AJ59*(DH59-DI59)/(100*DA59*(1000-AJ59*DH59))</f>
        <v>0</v>
      </c>
      <c r="M59">
        <f>DL59*AJ59*(DG59-DF59*(1000-AJ59*DI59)/(1000-AJ59*DH59))/(100*DA59)</f>
        <v>0</v>
      </c>
      <c r="N59">
        <f>DF59 - IF(AJ59&gt;1, M59*DA59*100.0/(AL59), 0)</f>
        <v>0</v>
      </c>
      <c r="O59">
        <f>((U59-K59/2)*N59-M59)/(U59+K59/2)</f>
        <v>0</v>
      </c>
      <c r="P59">
        <f>O59*(DM59+DN59)/1000.0</f>
        <v>0</v>
      </c>
      <c r="Q59">
        <f>(DF59 - IF(AJ59&gt;1, M59*DA59*100.0/(AL59), 0))*(DM59+DN59)/1000.0</f>
        <v>0</v>
      </c>
      <c r="R59">
        <f>2.0/((1/T59-1/S59)+SIGN(T59)*SQRT((1/T59-1/S59)*(1/T59-1/S59) + 4*DB59/((DB59+1)*(DB59+1))*(2*1/T59*1/S59-1/S59*1/S59)))</f>
        <v>0</v>
      </c>
      <c r="S59">
        <f>IF(LEFT(DC59,1)&lt;&gt;"0",IF(LEFT(DC59,1)="1",3.0,DD59),$D$5+$E$5*(DT59*DM59/($K$5*1000))+$F$5*(DT59*DM59/($K$5*1000))*MAX(MIN(DA59,$J$5),$I$5)*MAX(MIN(DA59,$J$5),$I$5)+$G$5*MAX(MIN(DA59,$J$5),$I$5)*(DT59*DM59/($K$5*1000))+$H$5*(DT59*DM59/($K$5*1000))*(DT59*DM59/($K$5*1000)))</f>
        <v>0</v>
      </c>
      <c r="T59">
        <f>K59*(1000-(1000*0.61365*exp(17.502*X59/(240.97+X59))/(DM59+DN59)+DH59)/2)/(1000*0.61365*exp(17.502*X59/(240.97+X59))/(DM59+DN59)-DH59)</f>
        <v>0</v>
      </c>
      <c r="U59">
        <f>1/((DB59+1)/(R59/1.6)+1/(S59/1.37)) + DB59/((DB59+1)/(R59/1.6) + DB59/(S59/1.37))</f>
        <v>0</v>
      </c>
      <c r="V59">
        <f>(CW59*CZ59)</f>
        <v>0</v>
      </c>
      <c r="W59">
        <f>(DO59+(V59+2*0.95*5.67E-8*(((DO59+$B$7)+273)^4-(DO59+273)^4)-44100*K59)/(1.84*29.3*S59+8*0.95*5.67E-8*(DO59+273)^3))</f>
        <v>0</v>
      </c>
      <c r="X59">
        <f>($C$7*DP59+$D$7*DQ59+$E$7*W59)</f>
        <v>0</v>
      </c>
      <c r="Y59">
        <f>0.61365*exp(17.502*X59/(240.97+X59))</f>
        <v>0</v>
      </c>
      <c r="Z59">
        <f>(AA59/AB59*100)</f>
        <v>0</v>
      </c>
      <c r="AA59">
        <f>DH59*(DM59+DN59)/1000</f>
        <v>0</v>
      </c>
      <c r="AB59">
        <f>0.61365*exp(17.502*DO59/(240.97+DO59))</f>
        <v>0</v>
      </c>
      <c r="AC59">
        <f>(Y59-DH59*(DM59+DN59)/1000)</f>
        <v>0</v>
      </c>
      <c r="AD59">
        <f>(-K59*44100)</f>
        <v>0</v>
      </c>
      <c r="AE59">
        <f>2*29.3*S59*0.92*(DO59-X59)</f>
        <v>0</v>
      </c>
      <c r="AF59">
        <f>2*0.95*5.67E-8*(((DO59+$B$7)+273)^4-(X59+273)^4)</f>
        <v>0</v>
      </c>
      <c r="AG59">
        <f>V59+AF59+AD59+AE59</f>
        <v>0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MAX(0,($B$13+$C$13*DT59)/(1+$D$13*DT59)*DM59/(DO59+273)*$E$13)</f>
        <v>0</v>
      </c>
      <c r="AM59" t="s">
        <v>422</v>
      </c>
      <c r="AN59" t="s">
        <v>422</v>
      </c>
      <c r="AO59">
        <v>0</v>
      </c>
      <c r="AP59">
        <v>0</v>
      </c>
      <c r="AQ59">
        <f>1-AO59/AP59</f>
        <v>0</v>
      </c>
      <c r="AR59">
        <v>0</v>
      </c>
      <c r="AS59" t="s">
        <v>422</v>
      </c>
      <c r="AT59" t="s">
        <v>422</v>
      </c>
      <c r="AU59">
        <v>0</v>
      </c>
      <c r="AV59">
        <v>0</v>
      </c>
      <c r="AW59">
        <f>1-AU59/AV59</f>
        <v>0</v>
      </c>
      <c r="AX59">
        <v>0.5</v>
      </c>
      <c r="AY59">
        <f>CX59</f>
        <v>0</v>
      </c>
      <c r="AZ59">
        <f>M59</f>
        <v>0</v>
      </c>
      <c r="BA59">
        <f>AW59*AX59*AY59</f>
        <v>0</v>
      </c>
      <c r="BB59">
        <f>(AZ59-AR59)/AY59</f>
        <v>0</v>
      </c>
      <c r="BC59">
        <f>(AP59-AV59)/AV59</f>
        <v>0</v>
      </c>
      <c r="BD59">
        <f>AO59/(AQ59+AO59/AV59)</f>
        <v>0</v>
      </c>
      <c r="BE59" t="s">
        <v>422</v>
      </c>
      <c r="BF59">
        <v>0</v>
      </c>
      <c r="BG59">
        <f>IF(BF59&lt;&gt;0, BF59, BD59)</f>
        <v>0</v>
      </c>
      <c r="BH59">
        <f>1-BG59/AV59</f>
        <v>0</v>
      </c>
      <c r="BI59">
        <f>(AV59-AU59)/(AV59-BG59)</f>
        <v>0</v>
      </c>
      <c r="BJ59">
        <f>(AP59-AV59)/(AP59-BG59)</f>
        <v>0</v>
      </c>
      <c r="BK59">
        <f>(AV59-AU59)/(AV59-AO59)</f>
        <v>0</v>
      </c>
      <c r="BL59">
        <f>(AP59-AV59)/(AP59-AO59)</f>
        <v>0</v>
      </c>
      <c r="BM59">
        <f>(BI59*BG59/AU59)</f>
        <v>0</v>
      </c>
      <c r="BN59">
        <f>(1-BM59)</f>
        <v>0</v>
      </c>
      <c r="CW59">
        <f>$B$11*DU59+$C$11*DV59+$F$11*EG59*(1-EJ59)</f>
        <v>0</v>
      </c>
      <c r="CX59">
        <f>CW59*CY59</f>
        <v>0</v>
      </c>
      <c r="CY59">
        <f>($B$11*$D$9+$C$11*$D$9+$F$11*((ET59+EL59)/MAX(ET59+EL59+EU59, 0.1)*$I$9+EU59/MAX(ET59+EL59+EU59, 0.1)*$J$9))/($B$11+$C$11+$F$11)</f>
        <v>0</v>
      </c>
      <c r="CZ59">
        <f>($B$11*$K$9+$C$11*$K$9+$F$11*((ET59+EL59)/MAX(ET59+EL59+EU59, 0.1)*$P$9+EU59/MAX(ET59+EL59+EU59, 0.1)*$Q$9))/($B$11+$C$11+$F$11)</f>
        <v>0</v>
      </c>
      <c r="DA59">
        <v>4.8</v>
      </c>
      <c r="DB59">
        <v>0.5</v>
      </c>
      <c r="DC59" t="s">
        <v>423</v>
      </c>
      <c r="DD59">
        <v>2</v>
      </c>
      <c r="DE59">
        <v>1758584394.75</v>
      </c>
      <c r="DF59">
        <v>421.331</v>
      </c>
      <c r="DG59">
        <v>420.039</v>
      </c>
      <c r="DH59">
        <v>24.97355</v>
      </c>
      <c r="DI59">
        <v>24.879175</v>
      </c>
      <c r="DJ59">
        <v>415.43425</v>
      </c>
      <c r="DK59">
        <v>24.5701</v>
      </c>
      <c r="DL59">
        <v>500.01925</v>
      </c>
      <c r="DM59">
        <v>89.6425</v>
      </c>
      <c r="DN59">
        <v>0.033231625</v>
      </c>
      <c r="DO59">
        <v>30.903325</v>
      </c>
      <c r="DP59">
        <v>29.964775</v>
      </c>
      <c r="DQ59">
        <v>999.9</v>
      </c>
      <c r="DR59">
        <v>0</v>
      </c>
      <c r="DS59">
        <v>0</v>
      </c>
      <c r="DT59">
        <v>10015.325</v>
      </c>
      <c r="DU59">
        <v>0</v>
      </c>
      <c r="DV59">
        <v>0.723344</v>
      </c>
      <c r="DW59">
        <v>1.2918775</v>
      </c>
      <c r="DX59">
        <v>432.12225</v>
      </c>
      <c r="DY59">
        <v>430.75575</v>
      </c>
      <c r="DZ59">
        <v>0.09435985</v>
      </c>
      <c r="EA59">
        <v>420.039</v>
      </c>
      <c r="EB59">
        <v>24.879175</v>
      </c>
      <c r="EC59">
        <v>2.23869</v>
      </c>
      <c r="ED59">
        <v>2.2302325</v>
      </c>
      <c r="EE59">
        <v>19.2419</v>
      </c>
      <c r="EF59">
        <v>19.18115</v>
      </c>
      <c r="EG59">
        <v>0.00500016</v>
      </c>
      <c r="EH59">
        <v>0</v>
      </c>
      <c r="EI59">
        <v>0</v>
      </c>
      <c r="EJ59">
        <v>0</v>
      </c>
      <c r="EK59">
        <v>671.2</v>
      </c>
      <c r="EL59">
        <v>0.00500016</v>
      </c>
      <c r="EM59">
        <v>-17.175</v>
      </c>
      <c r="EN59">
        <v>-0.425</v>
      </c>
      <c r="EO59">
        <v>39.937</v>
      </c>
      <c r="EP59">
        <v>43.937</v>
      </c>
      <c r="EQ59">
        <v>42.125</v>
      </c>
      <c r="ER59">
        <v>43.95275</v>
      </c>
      <c r="ES59">
        <v>43.062</v>
      </c>
      <c r="ET59">
        <v>0</v>
      </c>
      <c r="EU59">
        <v>0</v>
      </c>
      <c r="EV59">
        <v>0</v>
      </c>
      <c r="EW59">
        <v>1758584400</v>
      </c>
      <c r="EX59">
        <v>0</v>
      </c>
      <c r="EY59">
        <v>671.548</v>
      </c>
      <c r="EZ59">
        <v>20.8999998407472</v>
      </c>
      <c r="FA59">
        <v>-17.4615384252819</v>
      </c>
      <c r="FB59">
        <v>-15.848</v>
      </c>
      <c r="FC59">
        <v>15</v>
      </c>
      <c r="FD59">
        <v>0</v>
      </c>
      <c r="FE59" t="s">
        <v>424</v>
      </c>
      <c r="FF59">
        <v>1747249705.1</v>
      </c>
      <c r="FG59">
        <v>1747249711.1</v>
      </c>
      <c r="FH59">
        <v>0</v>
      </c>
      <c r="FI59">
        <v>0.871</v>
      </c>
      <c r="FJ59">
        <v>0.066</v>
      </c>
      <c r="FK59">
        <v>5.486</v>
      </c>
      <c r="FL59">
        <v>0.145</v>
      </c>
      <c r="FM59">
        <v>420</v>
      </c>
      <c r="FN59">
        <v>16</v>
      </c>
      <c r="FO59">
        <v>0.27</v>
      </c>
      <c r="FP59">
        <v>0.16</v>
      </c>
      <c r="FQ59">
        <v>1.2368315</v>
      </c>
      <c r="FR59">
        <v>0.241106616541355</v>
      </c>
      <c r="FS59">
        <v>0.0891078708237942</v>
      </c>
      <c r="FT59">
        <v>1</v>
      </c>
      <c r="FU59">
        <v>671.502941176471</v>
      </c>
      <c r="FV59">
        <v>18.0152788149958</v>
      </c>
      <c r="FW59">
        <v>5.55033042440441</v>
      </c>
      <c r="FX59">
        <v>-1</v>
      </c>
      <c r="FY59">
        <v>0.101532015</v>
      </c>
      <c r="FZ59">
        <v>-0.0336426992481204</v>
      </c>
      <c r="GA59">
        <v>0.00379246364851069</v>
      </c>
      <c r="GB59">
        <v>1</v>
      </c>
      <c r="GC59">
        <v>2</v>
      </c>
      <c r="GD59">
        <v>2</v>
      </c>
      <c r="GE59" t="s">
        <v>476</v>
      </c>
      <c r="GF59">
        <v>3.12624</v>
      </c>
      <c r="GG59">
        <v>2.65907</v>
      </c>
      <c r="GH59">
        <v>0.0881902</v>
      </c>
      <c r="GI59">
        <v>0.0889076</v>
      </c>
      <c r="GJ59">
        <v>0.103335</v>
      </c>
      <c r="GK59">
        <v>0.103641</v>
      </c>
      <c r="GL59">
        <v>23466.9</v>
      </c>
      <c r="GM59">
        <v>22185.7</v>
      </c>
      <c r="GN59">
        <v>23018.6</v>
      </c>
      <c r="GO59">
        <v>23713.1</v>
      </c>
      <c r="GP59">
        <v>35178.6</v>
      </c>
      <c r="GQ59">
        <v>35179.2</v>
      </c>
      <c r="GR59">
        <v>41503.3</v>
      </c>
      <c r="GS59">
        <v>42283.8</v>
      </c>
      <c r="GT59">
        <v>1.89433</v>
      </c>
      <c r="GU59">
        <v>1.80825</v>
      </c>
      <c r="GV59">
        <v>0.111468</v>
      </c>
      <c r="GW59">
        <v>0</v>
      </c>
      <c r="GX59">
        <v>28.1686</v>
      </c>
      <c r="GY59">
        <v>999.9</v>
      </c>
      <c r="GZ59">
        <v>62.129</v>
      </c>
      <c r="HA59">
        <v>29.638</v>
      </c>
      <c r="HB59">
        <v>28.9182</v>
      </c>
      <c r="HC59">
        <v>53.7434</v>
      </c>
      <c r="HD59">
        <v>39.1587</v>
      </c>
      <c r="HE59">
        <v>1</v>
      </c>
      <c r="HF59">
        <v>0.0926143</v>
      </c>
      <c r="HG59">
        <v>-1.62747</v>
      </c>
      <c r="HH59">
        <v>20.2289</v>
      </c>
      <c r="HI59">
        <v>5.23451</v>
      </c>
      <c r="HJ59">
        <v>11.992</v>
      </c>
      <c r="HK59">
        <v>4.95595</v>
      </c>
      <c r="HL59">
        <v>3.304</v>
      </c>
      <c r="HM59">
        <v>9999</v>
      </c>
      <c r="HN59">
        <v>999.9</v>
      </c>
      <c r="HO59">
        <v>9999</v>
      </c>
      <c r="HP59">
        <v>9999</v>
      </c>
      <c r="HQ59">
        <v>1.86846</v>
      </c>
      <c r="HR59">
        <v>1.86422</v>
      </c>
      <c r="HS59">
        <v>1.8718</v>
      </c>
      <c r="HT59">
        <v>1.86264</v>
      </c>
      <c r="HU59">
        <v>1.86204</v>
      </c>
      <c r="HV59">
        <v>1.86857</v>
      </c>
      <c r="HW59">
        <v>1.85867</v>
      </c>
      <c r="HX59">
        <v>1.86508</v>
      </c>
      <c r="HY59">
        <v>5</v>
      </c>
      <c r="HZ59">
        <v>0</v>
      </c>
      <c r="IA59">
        <v>0</v>
      </c>
      <c r="IB59">
        <v>0</v>
      </c>
      <c r="IC59" t="s">
        <v>426</v>
      </c>
      <c r="ID59" t="s">
        <v>427</v>
      </c>
      <c r="IE59" t="s">
        <v>428</v>
      </c>
      <c r="IF59" t="s">
        <v>428</v>
      </c>
      <c r="IG59" t="s">
        <v>428</v>
      </c>
      <c r="IH59" t="s">
        <v>428</v>
      </c>
      <c r="II59">
        <v>0</v>
      </c>
      <c r="IJ59">
        <v>100</v>
      </c>
      <c r="IK59">
        <v>100</v>
      </c>
      <c r="IL59">
        <v>5.896</v>
      </c>
      <c r="IM59">
        <v>0.4034</v>
      </c>
      <c r="IN59">
        <v>4.31971622866321</v>
      </c>
      <c r="IO59">
        <v>0.00442796603476172</v>
      </c>
      <c r="IP59">
        <v>-1.66160884727162e-06</v>
      </c>
      <c r="IQ59">
        <v>3.32470810967871e-10</v>
      </c>
      <c r="IR59">
        <v>0.0482981980719239</v>
      </c>
      <c r="IS59">
        <v>0.00830027014242151</v>
      </c>
      <c r="IT59">
        <v>2.88519397997672e-05</v>
      </c>
      <c r="IU59">
        <v>9.02036601750474e-06</v>
      </c>
      <c r="IV59">
        <v>-1</v>
      </c>
      <c r="IW59">
        <v>2043</v>
      </c>
      <c r="IX59">
        <v>1</v>
      </c>
      <c r="IY59">
        <v>28</v>
      </c>
      <c r="IZ59">
        <v>188911.5</v>
      </c>
      <c r="JA59">
        <v>188911.4</v>
      </c>
      <c r="JB59">
        <v>0.939941</v>
      </c>
      <c r="JC59">
        <v>2.39136</v>
      </c>
      <c r="JD59">
        <v>1.49902</v>
      </c>
      <c r="JE59">
        <v>2.33398</v>
      </c>
      <c r="JF59">
        <v>1.54419</v>
      </c>
      <c r="JG59">
        <v>2.30225</v>
      </c>
      <c r="JH59">
        <v>35.3827</v>
      </c>
      <c r="JI59">
        <v>24.2626</v>
      </c>
      <c r="JJ59">
        <v>18</v>
      </c>
      <c r="JK59">
        <v>546.042</v>
      </c>
      <c r="JL59">
        <v>433.51</v>
      </c>
      <c r="JM59">
        <v>31.3179</v>
      </c>
      <c r="JN59">
        <v>28.8542</v>
      </c>
      <c r="JO59">
        <v>29.9998</v>
      </c>
      <c r="JP59">
        <v>28.7483</v>
      </c>
      <c r="JQ59">
        <v>28.7774</v>
      </c>
      <c r="JR59">
        <v>18.8643</v>
      </c>
      <c r="JS59">
        <v>30.0869</v>
      </c>
      <c r="JT59">
        <v>100</v>
      </c>
      <c r="JU59">
        <v>31.329</v>
      </c>
      <c r="JV59">
        <v>420</v>
      </c>
      <c r="JW59">
        <v>24.991</v>
      </c>
      <c r="JX59">
        <v>93.016</v>
      </c>
      <c r="JY59">
        <v>98.548</v>
      </c>
    </row>
    <row r="60" spans="1:285">
      <c r="A60">
        <v>44</v>
      </c>
      <c r="B60">
        <v>1758584400</v>
      </c>
      <c r="C60">
        <v>387</v>
      </c>
      <c r="D60" t="s">
        <v>515</v>
      </c>
      <c r="E60" t="s">
        <v>516</v>
      </c>
      <c r="F60">
        <v>5</v>
      </c>
      <c r="G60" t="s">
        <v>419</v>
      </c>
      <c r="H60" t="s">
        <v>420</v>
      </c>
      <c r="I60" t="s">
        <v>421</v>
      </c>
      <c r="J60">
        <v>1758584397.33333</v>
      </c>
      <c r="K60">
        <f>(L60)/1000</f>
        <v>0</v>
      </c>
      <c r="L60">
        <f>1000*DL60*AJ60*(DH60-DI60)/(100*DA60*(1000-AJ60*DH60))</f>
        <v>0</v>
      </c>
      <c r="M60">
        <f>DL60*AJ60*(DG60-DF60*(1000-AJ60*DI60)/(1000-AJ60*DH60))/(100*DA60)</f>
        <v>0</v>
      </c>
      <c r="N60">
        <f>DF60 - IF(AJ60&gt;1, M60*DA60*100.0/(AL60), 0)</f>
        <v>0</v>
      </c>
      <c r="O60">
        <f>((U60-K60/2)*N60-M60)/(U60+K60/2)</f>
        <v>0</v>
      </c>
      <c r="P60">
        <f>O60*(DM60+DN60)/1000.0</f>
        <v>0</v>
      </c>
      <c r="Q60">
        <f>(DF60 - IF(AJ60&gt;1, M60*DA60*100.0/(AL60), 0))*(DM60+DN60)/1000.0</f>
        <v>0</v>
      </c>
      <c r="R60">
        <f>2.0/((1/T60-1/S60)+SIGN(T60)*SQRT((1/T60-1/S60)*(1/T60-1/S60) + 4*DB60/((DB60+1)*(DB60+1))*(2*1/T60*1/S60-1/S60*1/S60)))</f>
        <v>0</v>
      </c>
      <c r="S60">
        <f>IF(LEFT(DC60,1)&lt;&gt;"0",IF(LEFT(DC60,1)="1",3.0,DD60),$D$5+$E$5*(DT60*DM60/($K$5*1000))+$F$5*(DT60*DM60/($K$5*1000))*MAX(MIN(DA60,$J$5),$I$5)*MAX(MIN(DA60,$J$5),$I$5)+$G$5*MAX(MIN(DA60,$J$5),$I$5)*(DT60*DM60/($K$5*1000))+$H$5*(DT60*DM60/($K$5*1000))*(DT60*DM60/($K$5*1000)))</f>
        <v>0</v>
      </c>
      <c r="T60">
        <f>K60*(1000-(1000*0.61365*exp(17.502*X60/(240.97+X60))/(DM60+DN60)+DH60)/2)/(1000*0.61365*exp(17.502*X60/(240.97+X60))/(DM60+DN60)-DH60)</f>
        <v>0</v>
      </c>
      <c r="U60">
        <f>1/((DB60+1)/(R60/1.6)+1/(S60/1.37)) + DB60/((DB60+1)/(R60/1.6) + DB60/(S60/1.37))</f>
        <v>0</v>
      </c>
      <c r="V60">
        <f>(CW60*CZ60)</f>
        <v>0</v>
      </c>
      <c r="W60">
        <f>(DO60+(V60+2*0.95*5.67E-8*(((DO60+$B$7)+273)^4-(DO60+273)^4)-44100*K60)/(1.84*29.3*S60+8*0.95*5.67E-8*(DO60+273)^3))</f>
        <v>0</v>
      </c>
      <c r="X60">
        <f>($C$7*DP60+$D$7*DQ60+$E$7*W60)</f>
        <v>0</v>
      </c>
      <c r="Y60">
        <f>0.61365*exp(17.502*X60/(240.97+X60))</f>
        <v>0</v>
      </c>
      <c r="Z60">
        <f>(AA60/AB60*100)</f>
        <v>0</v>
      </c>
      <c r="AA60">
        <f>DH60*(DM60+DN60)/1000</f>
        <v>0</v>
      </c>
      <c r="AB60">
        <f>0.61365*exp(17.502*DO60/(240.97+DO60))</f>
        <v>0</v>
      </c>
      <c r="AC60">
        <f>(Y60-DH60*(DM60+DN60)/1000)</f>
        <v>0</v>
      </c>
      <c r="AD60">
        <f>(-K60*44100)</f>
        <v>0</v>
      </c>
      <c r="AE60">
        <f>2*29.3*S60*0.92*(DO60-X60)</f>
        <v>0</v>
      </c>
      <c r="AF60">
        <f>2*0.95*5.67E-8*(((DO60+$B$7)+273)^4-(X60+273)^4)</f>
        <v>0</v>
      </c>
      <c r="AG60">
        <f>V60+AF60+AD60+AE60</f>
        <v>0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MAX(0,($B$13+$C$13*DT60)/(1+$D$13*DT60)*DM60/(DO60+273)*$E$13)</f>
        <v>0</v>
      </c>
      <c r="AM60" t="s">
        <v>422</v>
      </c>
      <c r="AN60" t="s">
        <v>422</v>
      </c>
      <c r="AO60">
        <v>0</v>
      </c>
      <c r="AP60">
        <v>0</v>
      </c>
      <c r="AQ60">
        <f>1-AO60/AP60</f>
        <v>0</v>
      </c>
      <c r="AR60">
        <v>0</v>
      </c>
      <c r="AS60" t="s">
        <v>422</v>
      </c>
      <c r="AT60" t="s">
        <v>422</v>
      </c>
      <c r="AU60">
        <v>0</v>
      </c>
      <c r="AV60">
        <v>0</v>
      </c>
      <c r="AW60">
        <f>1-AU60/AV60</f>
        <v>0</v>
      </c>
      <c r="AX60">
        <v>0.5</v>
      </c>
      <c r="AY60">
        <f>CX60</f>
        <v>0</v>
      </c>
      <c r="AZ60">
        <f>M60</f>
        <v>0</v>
      </c>
      <c r="BA60">
        <f>AW60*AX60*AY60</f>
        <v>0</v>
      </c>
      <c r="BB60">
        <f>(AZ60-AR60)/AY60</f>
        <v>0</v>
      </c>
      <c r="BC60">
        <f>(AP60-AV60)/AV60</f>
        <v>0</v>
      </c>
      <c r="BD60">
        <f>AO60/(AQ60+AO60/AV60)</f>
        <v>0</v>
      </c>
      <c r="BE60" t="s">
        <v>422</v>
      </c>
      <c r="BF60">
        <v>0</v>
      </c>
      <c r="BG60">
        <f>IF(BF60&lt;&gt;0, BF60, BD60)</f>
        <v>0</v>
      </c>
      <c r="BH60">
        <f>1-BG60/AV60</f>
        <v>0</v>
      </c>
      <c r="BI60">
        <f>(AV60-AU60)/(AV60-BG60)</f>
        <v>0</v>
      </c>
      <c r="BJ60">
        <f>(AP60-AV60)/(AP60-BG60)</f>
        <v>0</v>
      </c>
      <c r="BK60">
        <f>(AV60-AU60)/(AV60-AO60)</f>
        <v>0</v>
      </c>
      <c r="BL60">
        <f>(AP60-AV60)/(AP60-AO60)</f>
        <v>0</v>
      </c>
      <c r="BM60">
        <f>(BI60*BG60/AU60)</f>
        <v>0</v>
      </c>
      <c r="BN60">
        <f>(1-BM60)</f>
        <v>0</v>
      </c>
      <c r="CW60">
        <f>$B$11*DU60+$C$11*DV60+$F$11*EG60*(1-EJ60)</f>
        <v>0</v>
      </c>
      <c r="CX60">
        <f>CW60*CY60</f>
        <v>0</v>
      </c>
      <c r="CY60">
        <f>($B$11*$D$9+$C$11*$D$9+$F$11*((ET60+EL60)/MAX(ET60+EL60+EU60, 0.1)*$I$9+EU60/MAX(ET60+EL60+EU60, 0.1)*$J$9))/($B$11+$C$11+$F$11)</f>
        <v>0</v>
      </c>
      <c r="CZ60">
        <f>($B$11*$K$9+$C$11*$K$9+$F$11*((ET60+EL60)/MAX(ET60+EL60+EU60, 0.1)*$P$9+EU60/MAX(ET60+EL60+EU60, 0.1)*$Q$9))/($B$11+$C$11+$F$11)</f>
        <v>0</v>
      </c>
      <c r="DA60">
        <v>4.8</v>
      </c>
      <c r="DB60">
        <v>0.5</v>
      </c>
      <c r="DC60" t="s">
        <v>423</v>
      </c>
      <c r="DD60">
        <v>2</v>
      </c>
      <c r="DE60">
        <v>1758584397.33333</v>
      </c>
      <c r="DF60">
        <v>421.306333333333</v>
      </c>
      <c r="DG60">
        <v>420.075333333333</v>
      </c>
      <c r="DH60">
        <v>24.9727666666667</v>
      </c>
      <c r="DI60">
        <v>24.8852333333333</v>
      </c>
      <c r="DJ60">
        <v>415.41</v>
      </c>
      <c r="DK60">
        <v>24.5693</v>
      </c>
      <c r="DL60">
        <v>499.977666666667</v>
      </c>
      <c r="DM60">
        <v>89.6415666666667</v>
      </c>
      <c r="DN60">
        <v>0.0333639</v>
      </c>
      <c r="DO60">
        <v>30.9065333333333</v>
      </c>
      <c r="DP60">
        <v>29.9776333333333</v>
      </c>
      <c r="DQ60">
        <v>999.9</v>
      </c>
      <c r="DR60">
        <v>0</v>
      </c>
      <c r="DS60">
        <v>0</v>
      </c>
      <c r="DT60">
        <v>9996.86666666667</v>
      </c>
      <c r="DU60">
        <v>0</v>
      </c>
      <c r="DV60">
        <v>0.723344</v>
      </c>
      <c r="DW60">
        <v>1.23115</v>
      </c>
      <c r="DX60">
        <v>432.097</v>
      </c>
      <c r="DY60">
        <v>430.795666666667</v>
      </c>
      <c r="DZ60">
        <v>0.0875123</v>
      </c>
      <c r="EA60">
        <v>420.075333333333</v>
      </c>
      <c r="EB60">
        <v>24.8852333333333</v>
      </c>
      <c r="EC60">
        <v>2.23859666666667</v>
      </c>
      <c r="ED60">
        <v>2.23075333333333</v>
      </c>
      <c r="EE60">
        <v>19.2412</v>
      </c>
      <c r="EF60">
        <v>19.1848666666667</v>
      </c>
      <c r="EG60">
        <v>0.00500016</v>
      </c>
      <c r="EH60">
        <v>0</v>
      </c>
      <c r="EI60">
        <v>0</v>
      </c>
      <c r="EJ60">
        <v>0</v>
      </c>
      <c r="EK60">
        <v>666.866666666667</v>
      </c>
      <c r="EL60">
        <v>0.00500016</v>
      </c>
      <c r="EM60">
        <v>-14.5</v>
      </c>
      <c r="EN60">
        <v>-0.733333333333333</v>
      </c>
      <c r="EO60">
        <v>39.9163333333333</v>
      </c>
      <c r="EP60">
        <v>43.937</v>
      </c>
      <c r="EQ60">
        <v>42.125</v>
      </c>
      <c r="ER60">
        <v>43.937</v>
      </c>
      <c r="ES60">
        <v>43.062</v>
      </c>
      <c r="ET60">
        <v>0</v>
      </c>
      <c r="EU60">
        <v>0</v>
      </c>
      <c r="EV60">
        <v>0</v>
      </c>
      <c r="EW60">
        <v>1758584401.8</v>
      </c>
      <c r="EX60">
        <v>0</v>
      </c>
      <c r="EY60">
        <v>672.353846153846</v>
      </c>
      <c r="EZ60">
        <v>5.26495726479396</v>
      </c>
      <c r="FA60">
        <v>-8.47521369740724</v>
      </c>
      <c r="FB60">
        <v>-16.7653846153846</v>
      </c>
      <c r="FC60">
        <v>15</v>
      </c>
      <c r="FD60">
        <v>0</v>
      </c>
      <c r="FE60" t="s">
        <v>424</v>
      </c>
      <c r="FF60">
        <v>1747249705.1</v>
      </c>
      <c r="FG60">
        <v>1747249711.1</v>
      </c>
      <c r="FH60">
        <v>0</v>
      </c>
      <c r="FI60">
        <v>0.871</v>
      </c>
      <c r="FJ60">
        <v>0.066</v>
      </c>
      <c r="FK60">
        <v>5.486</v>
      </c>
      <c r="FL60">
        <v>0.145</v>
      </c>
      <c r="FM60">
        <v>420</v>
      </c>
      <c r="FN60">
        <v>16</v>
      </c>
      <c r="FO60">
        <v>0.27</v>
      </c>
      <c r="FP60">
        <v>0.16</v>
      </c>
      <c r="FQ60">
        <v>1.23274285714286</v>
      </c>
      <c r="FR60">
        <v>0.303048311688313</v>
      </c>
      <c r="FS60">
        <v>0.0873056182746158</v>
      </c>
      <c r="FT60">
        <v>1</v>
      </c>
      <c r="FU60">
        <v>672.232352941176</v>
      </c>
      <c r="FV60">
        <v>1.04660044558152</v>
      </c>
      <c r="FW60">
        <v>5.24834543049384</v>
      </c>
      <c r="FX60">
        <v>-1</v>
      </c>
      <c r="FY60">
        <v>0.0989659285714286</v>
      </c>
      <c r="FZ60">
        <v>-0.0435243194805195</v>
      </c>
      <c r="GA60">
        <v>0.00524399970679804</v>
      </c>
      <c r="GB60">
        <v>1</v>
      </c>
      <c r="GC60">
        <v>2</v>
      </c>
      <c r="GD60">
        <v>2</v>
      </c>
      <c r="GE60" t="s">
        <v>476</v>
      </c>
      <c r="GF60">
        <v>3.12627</v>
      </c>
      <c r="GG60">
        <v>2.65931</v>
      </c>
      <c r="GH60">
        <v>0.0881986</v>
      </c>
      <c r="GI60">
        <v>0.0889169</v>
      </c>
      <c r="GJ60">
        <v>0.103337</v>
      </c>
      <c r="GK60">
        <v>0.103657</v>
      </c>
      <c r="GL60">
        <v>23467.1</v>
      </c>
      <c r="GM60">
        <v>22185.7</v>
      </c>
      <c r="GN60">
        <v>23018.9</v>
      </c>
      <c r="GO60">
        <v>23713.3</v>
      </c>
      <c r="GP60">
        <v>35178.5</v>
      </c>
      <c r="GQ60">
        <v>35178.9</v>
      </c>
      <c r="GR60">
        <v>41503.3</v>
      </c>
      <c r="GS60">
        <v>42284.2</v>
      </c>
      <c r="GT60">
        <v>1.8943</v>
      </c>
      <c r="GU60">
        <v>1.80805</v>
      </c>
      <c r="GV60">
        <v>0.111047</v>
      </c>
      <c r="GW60">
        <v>0</v>
      </c>
      <c r="GX60">
        <v>28.1701</v>
      </c>
      <c r="GY60">
        <v>999.9</v>
      </c>
      <c r="GZ60">
        <v>62.129</v>
      </c>
      <c r="HA60">
        <v>29.638</v>
      </c>
      <c r="HB60">
        <v>28.9206</v>
      </c>
      <c r="HC60">
        <v>53.5434</v>
      </c>
      <c r="HD60">
        <v>39.1907</v>
      </c>
      <c r="HE60">
        <v>1</v>
      </c>
      <c r="HF60">
        <v>0.0925965</v>
      </c>
      <c r="HG60">
        <v>-1.6031</v>
      </c>
      <c r="HH60">
        <v>20.2292</v>
      </c>
      <c r="HI60">
        <v>5.23421</v>
      </c>
      <c r="HJ60">
        <v>11.992</v>
      </c>
      <c r="HK60">
        <v>4.95595</v>
      </c>
      <c r="HL60">
        <v>3.304</v>
      </c>
      <c r="HM60">
        <v>9999</v>
      </c>
      <c r="HN60">
        <v>999.9</v>
      </c>
      <c r="HO60">
        <v>9999</v>
      </c>
      <c r="HP60">
        <v>9999</v>
      </c>
      <c r="HQ60">
        <v>1.86848</v>
      </c>
      <c r="HR60">
        <v>1.86421</v>
      </c>
      <c r="HS60">
        <v>1.8718</v>
      </c>
      <c r="HT60">
        <v>1.86264</v>
      </c>
      <c r="HU60">
        <v>1.86204</v>
      </c>
      <c r="HV60">
        <v>1.86858</v>
      </c>
      <c r="HW60">
        <v>1.85867</v>
      </c>
      <c r="HX60">
        <v>1.86508</v>
      </c>
      <c r="HY60">
        <v>5</v>
      </c>
      <c r="HZ60">
        <v>0</v>
      </c>
      <c r="IA60">
        <v>0</v>
      </c>
      <c r="IB60">
        <v>0</v>
      </c>
      <c r="IC60" t="s">
        <v>426</v>
      </c>
      <c r="ID60" t="s">
        <v>427</v>
      </c>
      <c r="IE60" t="s">
        <v>428</v>
      </c>
      <c r="IF60" t="s">
        <v>428</v>
      </c>
      <c r="IG60" t="s">
        <v>428</v>
      </c>
      <c r="IH60" t="s">
        <v>428</v>
      </c>
      <c r="II60">
        <v>0</v>
      </c>
      <c r="IJ60">
        <v>100</v>
      </c>
      <c r="IK60">
        <v>100</v>
      </c>
      <c r="IL60">
        <v>5.897</v>
      </c>
      <c r="IM60">
        <v>0.4034</v>
      </c>
      <c r="IN60">
        <v>4.31971622866321</v>
      </c>
      <c r="IO60">
        <v>0.00442796603476172</v>
      </c>
      <c r="IP60">
        <v>-1.66160884727162e-06</v>
      </c>
      <c r="IQ60">
        <v>3.32470810967871e-10</v>
      </c>
      <c r="IR60">
        <v>0.0482981980719239</v>
      </c>
      <c r="IS60">
        <v>0.00830027014242151</v>
      </c>
      <c r="IT60">
        <v>2.88519397997672e-05</v>
      </c>
      <c r="IU60">
        <v>9.02036601750474e-06</v>
      </c>
      <c r="IV60">
        <v>-1</v>
      </c>
      <c r="IW60">
        <v>2043</v>
      </c>
      <c r="IX60">
        <v>1</v>
      </c>
      <c r="IY60">
        <v>28</v>
      </c>
      <c r="IZ60">
        <v>188911.6</v>
      </c>
      <c r="JA60">
        <v>188911.5</v>
      </c>
      <c r="JB60">
        <v>0.939941</v>
      </c>
      <c r="JC60">
        <v>2.39258</v>
      </c>
      <c r="JD60">
        <v>1.49902</v>
      </c>
      <c r="JE60">
        <v>2.33398</v>
      </c>
      <c r="JF60">
        <v>1.54419</v>
      </c>
      <c r="JG60">
        <v>2.30103</v>
      </c>
      <c r="JH60">
        <v>35.3827</v>
      </c>
      <c r="JI60">
        <v>24.2626</v>
      </c>
      <c r="JJ60">
        <v>18</v>
      </c>
      <c r="JK60">
        <v>546.016</v>
      </c>
      <c r="JL60">
        <v>433.379</v>
      </c>
      <c r="JM60">
        <v>31.33</v>
      </c>
      <c r="JN60">
        <v>28.8525</v>
      </c>
      <c r="JO60">
        <v>29.9998</v>
      </c>
      <c r="JP60">
        <v>28.7471</v>
      </c>
      <c r="JQ60">
        <v>28.7758</v>
      </c>
      <c r="JR60">
        <v>18.863</v>
      </c>
      <c r="JS60">
        <v>29.8162</v>
      </c>
      <c r="JT60">
        <v>100</v>
      </c>
      <c r="JU60">
        <v>31.3462</v>
      </c>
      <c r="JV60">
        <v>420</v>
      </c>
      <c r="JW60">
        <v>24.9882</v>
      </c>
      <c r="JX60">
        <v>93.0166</v>
      </c>
      <c r="JY60">
        <v>98.5491</v>
      </c>
    </row>
    <row r="61" spans="1:285">
      <c r="A61">
        <v>45</v>
      </c>
      <c r="B61">
        <v>1758584403</v>
      </c>
      <c r="C61">
        <v>390</v>
      </c>
      <c r="D61" t="s">
        <v>517</v>
      </c>
      <c r="E61" t="s">
        <v>518</v>
      </c>
      <c r="F61">
        <v>5</v>
      </c>
      <c r="G61" t="s">
        <v>419</v>
      </c>
      <c r="H61" t="s">
        <v>420</v>
      </c>
      <c r="I61" t="s">
        <v>421</v>
      </c>
      <c r="J61">
        <v>1758584400.66667</v>
      </c>
      <c r="K61">
        <f>(L61)/1000</f>
        <v>0</v>
      </c>
      <c r="L61">
        <f>1000*DL61*AJ61*(DH61-DI61)/(100*DA61*(1000-AJ61*DH61))</f>
        <v>0</v>
      </c>
      <c r="M61">
        <f>DL61*AJ61*(DG61-DF61*(1000-AJ61*DI61)/(1000-AJ61*DH61))/(100*DA61)</f>
        <v>0</v>
      </c>
      <c r="N61">
        <f>DF61 - IF(AJ61&gt;1, M61*DA61*100.0/(AL61), 0)</f>
        <v>0</v>
      </c>
      <c r="O61">
        <f>((U61-K61/2)*N61-M61)/(U61+K61/2)</f>
        <v>0</v>
      </c>
      <c r="P61">
        <f>O61*(DM61+DN61)/1000.0</f>
        <v>0</v>
      </c>
      <c r="Q61">
        <f>(DF61 - IF(AJ61&gt;1, M61*DA61*100.0/(AL61), 0))*(DM61+DN61)/1000.0</f>
        <v>0</v>
      </c>
      <c r="R61">
        <f>2.0/((1/T61-1/S61)+SIGN(T61)*SQRT((1/T61-1/S61)*(1/T61-1/S61) + 4*DB61/((DB61+1)*(DB61+1))*(2*1/T61*1/S61-1/S61*1/S61)))</f>
        <v>0</v>
      </c>
      <c r="S61">
        <f>IF(LEFT(DC61,1)&lt;&gt;"0",IF(LEFT(DC61,1)="1",3.0,DD61),$D$5+$E$5*(DT61*DM61/($K$5*1000))+$F$5*(DT61*DM61/($K$5*1000))*MAX(MIN(DA61,$J$5),$I$5)*MAX(MIN(DA61,$J$5),$I$5)+$G$5*MAX(MIN(DA61,$J$5),$I$5)*(DT61*DM61/($K$5*1000))+$H$5*(DT61*DM61/($K$5*1000))*(DT61*DM61/($K$5*1000)))</f>
        <v>0</v>
      </c>
      <c r="T61">
        <f>K61*(1000-(1000*0.61365*exp(17.502*X61/(240.97+X61))/(DM61+DN61)+DH61)/2)/(1000*0.61365*exp(17.502*X61/(240.97+X61))/(DM61+DN61)-DH61)</f>
        <v>0</v>
      </c>
      <c r="U61">
        <f>1/((DB61+1)/(R61/1.6)+1/(S61/1.37)) + DB61/((DB61+1)/(R61/1.6) + DB61/(S61/1.37))</f>
        <v>0</v>
      </c>
      <c r="V61">
        <f>(CW61*CZ61)</f>
        <v>0</v>
      </c>
      <c r="W61">
        <f>(DO61+(V61+2*0.95*5.67E-8*(((DO61+$B$7)+273)^4-(DO61+273)^4)-44100*K61)/(1.84*29.3*S61+8*0.95*5.67E-8*(DO61+273)^3))</f>
        <v>0</v>
      </c>
      <c r="X61">
        <f>($C$7*DP61+$D$7*DQ61+$E$7*W61)</f>
        <v>0</v>
      </c>
      <c r="Y61">
        <f>0.61365*exp(17.502*X61/(240.97+X61))</f>
        <v>0</v>
      </c>
      <c r="Z61">
        <f>(AA61/AB61*100)</f>
        <v>0</v>
      </c>
      <c r="AA61">
        <f>DH61*(DM61+DN61)/1000</f>
        <v>0</v>
      </c>
      <c r="AB61">
        <f>0.61365*exp(17.502*DO61/(240.97+DO61))</f>
        <v>0</v>
      </c>
      <c r="AC61">
        <f>(Y61-DH61*(DM61+DN61)/1000)</f>
        <v>0</v>
      </c>
      <c r="AD61">
        <f>(-K61*44100)</f>
        <v>0</v>
      </c>
      <c r="AE61">
        <f>2*29.3*S61*0.92*(DO61-X61)</f>
        <v>0</v>
      </c>
      <c r="AF61">
        <f>2*0.95*5.67E-8*(((DO61+$B$7)+273)^4-(X61+273)^4)</f>
        <v>0</v>
      </c>
      <c r="AG61">
        <f>V61+AF61+AD61+AE61</f>
        <v>0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MAX(0,($B$13+$C$13*DT61)/(1+$D$13*DT61)*DM61/(DO61+273)*$E$13)</f>
        <v>0</v>
      </c>
      <c r="AM61" t="s">
        <v>422</v>
      </c>
      <c r="AN61" t="s">
        <v>422</v>
      </c>
      <c r="AO61">
        <v>0</v>
      </c>
      <c r="AP61">
        <v>0</v>
      </c>
      <c r="AQ61">
        <f>1-AO61/AP61</f>
        <v>0</v>
      </c>
      <c r="AR61">
        <v>0</v>
      </c>
      <c r="AS61" t="s">
        <v>422</v>
      </c>
      <c r="AT61" t="s">
        <v>422</v>
      </c>
      <c r="AU61">
        <v>0</v>
      </c>
      <c r="AV61">
        <v>0</v>
      </c>
      <c r="AW61">
        <f>1-AU61/AV61</f>
        <v>0</v>
      </c>
      <c r="AX61">
        <v>0.5</v>
      </c>
      <c r="AY61">
        <f>CX61</f>
        <v>0</v>
      </c>
      <c r="AZ61">
        <f>M61</f>
        <v>0</v>
      </c>
      <c r="BA61">
        <f>AW61*AX61*AY61</f>
        <v>0</v>
      </c>
      <c r="BB61">
        <f>(AZ61-AR61)/AY61</f>
        <v>0</v>
      </c>
      <c r="BC61">
        <f>(AP61-AV61)/AV61</f>
        <v>0</v>
      </c>
      <c r="BD61">
        <f>AO61/(AQ61+AO61/AV61)</f>
        <v>0</v>
      </c>
      <c r="BE61" t="s">
        <v>422</v>
      </c>
      <c r="BF61">
        <v>0</v>
      </c>
      <c r="BG61">
        <f>IF(BF61&lt;&gt;0, BF61, BD61)</f>
        <v>0</v>
      </c>
      <c r="BH61">
        <f>1-BG61/AV61</f>
        <v>0</v>
      </c>
      <c r="BI61">
        <f>(AV61-AU61)/(AV61-BG61)</f>
        <v>0</v>
      </c>
      <c r="BJ61">
        <f>(AP61-AV61)/(AP61-BG61)</f>
        <v>0</v>
      </c>
      <c r="BK61">
        <f>(AV61-AU61)/(AV61-AO61)</f>
        <v>0</v>
      </c>
      <c r="BL61">
        <f>(AP61-AV61)/(AP61-AO61)</f>
        <v>0</v>
      </c>
      <c r="BM61">
        <f>(BI61*BG61/AU61)</f>
        <v>0</v>
      </c>
      <c r="BN61">
        <f>(1-BM61)</f>
        <v>0</v>
      </c>
      <c r="CW61">
        <f>$B$11*DU61+$C$11*DV61+$F$11*EG61*(1-EJ61)</f>
        <v>0</v>
      </c>
      <c r="CX61">
        <f>CW61*CY61</f>
        <v>0</v>
      </c>
      <c r="CY61">
        <f>($B$11*$D$9+$C$11*$D$9+$F$11*((ET61+EL61)/MAX(ET61+EL61+EU61, 0.1)*$I$9+EU61/MAX(ET61+EL61+EU61, 0.1)*$J$9))/($B$11+$C$11+$F$11)</f>
        <v>0</v>
      </c>
      <c r="CZ61">
        <f>($B$11*$K$9+$C$11*$K$9+$F$11*((ET61+EL61)/MAX(ET61+EL61+EU61, 0.1)*$P$9+EU61/MAX(ET61+EL61+EU61, 0.1)*$Q$9))/($B$11+$C$11+$F$11)</f>
        <v>0</v>
      </c>
      <c r="DA61">
        <v>4.8</v>
      </c>
      <c r="DB61">
        <v>0.5</v>
      </c>
      <c r="DC61" t="s">
        <v>423</v>
      </c>
      <c r="DD61">
        <v>2</v>
      </c>
      <c r="DE61">
        <v>1758584400.66667</v>
      </c>
      <c r="DF61">
        <v>421.326666666667</v>
      </c>
      <c r="DG61">
        <v>420.122333333333</v>
      </c>
      <c r="DH61">
        <v>24.9743</v>
      </c>
      <c r="DI61">
        <v>24.8933333333333</v>
      </c>
      <c r="DJ61">
        <v>415.430666666667</v>
      </c>
      <c r="DK61">
        <v>24.5708333333333</v>
      </c>
      <c r="DL61">
        <v>500</v>
      </c>
      <c r="DM61">
        <v>89.6415</v>
      </c>
      <c r="DN61">
        <v>0.0334457</v>
      </c>
      <c r="DO61">
        <v>30.9069</v>
      </c>
      <c r="DP61">
        <v>29.9792333333333</v>
      </c>
      <c r="DQ61">
        <v>999.9</v>
      </c>
      <c r="DR61">
        <v>0</v>
      </c>
      <c r="DS61">
        <v>0</v>
      </c>
      <c r="DT61">
        <v>10011.04</v>
      </c>
      <c r="DU61">
        <v>0</v>
      </c>
      <c r="DV61">
        <v>0.723344</v>
      </c>
      <c r="DW61">
        <v>1.20444666666667</v>
      </c>
      <c r="DX61">
        <v>432.118666666667</v>
      </c>
      <c r="DY61">
        <v>430.847666666667</v>
      </c>
      <c r="DZ61">
        <v>0.0809523</v>
      </c>
      <c r="EA61">
        <v>420.122333333333</v>
      </c>
      <c r="EB61">
        <v>24.8933333333333</v>
      </c>
      <c r="EC61">
        <v>2.23873666666667</v>
      </c>
      <c r="ED61">
        <v>2.23147666666667</v>
      </c>
      <c r="EE61">
        <v>19.2422</v>
      </c>
      <c r="EF61">
        <v>19.1901</v>
      </c>
      <c r="EG61">
        <v>0.00500016</v>
      </c>
      <c r="EH61">
        <v>0</v>
      </c>
      <c r="EI61">
        <v>0</v>
      </c>
      <c r="EJ61">
        <v>0</v>
      </c>
      <c r="EK61">
        <v>672.5</v>
      </c>
      <c r="EL61">
        <v>0.00500016</v>
      </c>
      <c r="EM61">
        <v>-10.8333333333333</v>
      </c>
      <c r="EN61">
        <v>-0.766666666666667</v>
      </c>
      <c r="EO61">
        <v>39.875</v>
      </c>
      <c r="EP61">
        <v>43.937</v>
      </c>
      <c r="EQ61">
        <v>42.125</v>
      </c>
      <c r="ER61">
        <v>43.937</v>
      </c>
      <c r="ES61">
        <v>43.062</v>
      </c>
      <c r="ET61">
        <v>0</v>
      </c>
      <c r="EU61">
        <v>0</v>
      </c>
      <c r="EV61">
        <v>0</v>
      </c>
      <c r="EW61">
        <v>1758584404.8</v>
      </c>
      <c r="EX61">
        <v>0</v>
      </c>
      <c r="EY61">
        <v>672.852</v>
      </c>
      <c r="EZ61">
        <v>2.92307698030698</v>
      </c>
      <c r="FA61">
        <v>2.29999990310423</v>
      </c>
      <c r="FB61">
        <v>-16.296</v>
      </c>
      <c r="FC61">
        <v>15</v>
      </c>
      <c r="FD61">
        <v>0</v>
      </c>
      <c r="FE61" t="s">
        <v>424</v>
      </c>
      <c r="FF61">
        <v>1747249705.1</v>
      </c>
      <c r="FG61">
        <v>1747249711.1</v>
      </c>
      <c r="FH61">
        <v>0</v>
      </c>
      <c r="FI61">
        <v>0.871</v>
      </c>
      <c r="FJ61">
        <v>0.066</v>
      </c>
      <c r="FK61">
        <v>5.486</v>
      </c>
      <c r="FL61">
        <v>0.145</v>
      </c>
      <c r="FM61">
        <v>420</v>
      </c>
      <c r="FN61">
        <v>16</v>
      </c>
      <c r="FO61">
        <v>0.27</v>
      </c>
      <c r="FP61">
        <v>0.16</v>
      </c>
      <c r="FQ61">
        <v>1.22679904761905</v>
      </c>
      <c r="FR61">
        <v>0.140230909090909</v>
      </c>
      <c r="FS61">
        <v>0.0904253592699137</v>
      </c>
      <c r="FT61">
        <v>1</v>
      </c>
      <c r="FU61">
        <v>672.238235294118</v>
      </c>
      <c r="FV61">
        <v>2.47975557227813</v>
      </c>
      <c r="FW61">
        <v>5.64040125324236</v>
      </c>
      <c r="FX61">
        <v>-1</v>
      </c>
      <c r="FY61">
        <v>0.0967715333333333</v>
      </c>
      <c r="FZ61">
        <v>-0.0645621116883116</v>
      </c>
      <c r="GA61">
        <v>0.00746377736821123</v>
      </c>
      <c r="GB61">
        <v>1</v>
      </c>
      <c r="GC61">
        <v>2</v>
      </c>
      <c r="GD61">
        <v>2</v>
      </c>
      <c r="GE61" t="s">
        <v>476</v>
      </c>
      <c r="GF61">
        <v>3.12638</v>
      </c>
      <c r="GG61">
        <v>2.65903</v>
      </c>
      <c r="GH61">
        <v>0.0882033</v>
      </c>
      <c r="GI61">
        <v>0.0889085</v>
      </c>
      <c r="GJ61">
        <v>0.103343</v>
      </c>
      <c r="GK61">
        <v>0.103662</v>
      </c>
      <c r="GL61">
        <v>23467.2</v>
      </c>
      <c r="GM61">
        <v>22186</v>
      </c>
      <c r="GN61">
        <v>23019.2</v>
      </c>
      <c r="GO61">
        <v>23713.4</v>
      </c>
      <c r="GP61">
        <v>35178.6</v>
      </c>
      <c r="GQ61">
        <v>35179.1</v>
      </c>
      <c r="GR61">
        <v>41503.7</v>
      </c>
      <c r="GS61">
        <v>42284.6</v>
      </c>
      <c r="GT61">
        <v>1.89475</v>
      </c>
      <c r="GU61">
        <v>1.80812</v>
      </c>
      <c r="GV61">
        <v>0.110772</v>
      </c>
      <c r="GW61">
        <v>0</v>
      </c>
      <c r="GX61">
        <v>28.1741</v>
      </c>
      <c r="GY61">
        <v>999.9</v>
      </c>
      <c r="GZ61">
        <v>62.129</v>
      </c>
      <c r="HA61">
        <v>29.638</v>
      </c>
      <c r="HB61">
        <v>28.9227</v>
      </c>
      <c r="HC61">
        <v>54.4434</v>
      </c>
      <c r="HD61">
        <v>39.2348</v>
      </c>
      <c r="HE61">
        <v>1</v>
      </c>
      <c r="HF61">
        <v>0.0921799</v>
      </c>
      <c r="HG61">
        <v>-1.61758</v>
      </c>
      <c r="HH61">
        <v>20.2288</v>
      </c>
      <c r="HI61">
        <v>5.23421</v>
      </c>
      <c r="HJ61">
        <v>11.992</v>
      </c>
      <c r="HK61">
        <v>4.95585</v>
      </c>
      <c r="HL61">
        <v>3.304</v>
      </c>
      <c r="HM61">
        <v>9999</v>
      </c>
      <c r="HN61">
        <v>999.9</v>
      </c>
      <c r="HO61">
        <v>9999</v>
      </c>
      <c r="HP61">
        <v>9999</v>
      </c>
      <c r="HQ61">
        <v>1.86849</v>
      </c>
      <c r="HR61">
        <v>1.86418</v>
      </c>
      <c r="HS61">
        <v>1.8718</v>
      </c>
      <c r="HT61">
        <v>1.86264</v>
      </c>
      <c r="HU61">
        <v>1.86204</v>
      </c>
      <c r="HV61">
        <v>1.86859</v>
      </c>
      <c r="HW61">
        <v>1.85867</v>
      </c>
      <c r="HX61">
        <v>1.86509</v>
      </c>
      <c r="HY61">
        <v>5</v>
      </c>
      <c r="HZ61">
        <v>0</v>
      </c>
      <c r="IA61">
        <v>0</v>
      </c>
      <c r="IB61">
        <v>0</v>
      </c>
      <c r="IC61" t="s">
        <v>426</v>
      </c>
      <c r="ID61" t="s">
        <v>427</v>
      </c>
      <c r="IE61" t="s">
        <v>428</v>
      </c>
      <c r="IF61" t="s">
        <v>428</v>
      </c>
      <c r="IG61" t="s">
        <v>428</v>
      </c>
      <c r="IH61" t="s">
        <v>428</v>
      </c>
      <c r="II61">
        <v>0</v>
      </c>
      <c r="IJ61">
        <v>100</v>
      </c>
      <c r="IK61">
        <v>100</v>
      </c>
      <c r="IL61">
        <v>5.897</v>
      </c>
      <c r="IM61">
        <v>0.4035</v>
      </c>
      <c r="IN61">
        <v>4.31971622866321</v>
      </c>
      <c r="IO61">
        <v>0.00442796603476172</v>
      </c>
      <c r="IP61">
        <v>-1.66160884727162e-06</v>
      </c>
      <c r="IQ61">
        <v>3.32470810967871e-10</v>
      </c>
      <c r="IR61">
        <v>0.0482981980719239</v>
      </c>
      <c r="IS61">
        <v>0.00830027014242151</v>
      </c>
      <c r="IT61">
        <v>2.88519397997672e-05</v>
      </c>
      <c r="IU61">
        <v>9.02036601750474e-06</v>
      </c>
      <c r="IV61">
        <v>-1</v>
      </c>
      <c r="IW61">
        <v>2043</v>
      </c>
      <c r="IX61">
        <v>1</v>
      </c>
      <c r="IY61">
        <v>28</v>
      </c>
      <c r="IZ61">
        <v>188911.6</v>
      </c>
      <c r="JA61">
        <v>188911.5</v>
      </c>
      <c r="JB61">
        <v>0.939941</v>
      </c>
      <c r="JC61">
        <v>2.39258</v>
      </c>
      <c r="JD61">
        <v>1.4978</v>
      </c>
      <c r="JE61">
        <v>2.33398</v>
      </c>
      <c r="JF61">
        <v>1.54419</v>
      </c>
      <c r="JG61">
        <v>2.24365</v>
      </c>
      <c r="JH61">
        <v>35.3827</v>
      </c>
      <c r="JI61">
        <v>24.2714</v>
      </c>
      <c r="JJ61">
        <v>18</v>
      </c>
      <c r="JK61">
        <v>546.283</v>
      </c>
      <c r="JL61">
        <v>433.405</v>
      </c>
      <c r="JM61">
        <v>31.3419</v>
      </c>
      <c r="JN61">
        <v>28.8495</v>
      </c>
      <c r="JO61">
        <v>29.9998</v>
      </c>
      <c r="JP61">
        <v>28.744</v>
      </c>
      <c r="JQ61">
        <v>28.7734</v>
      </c>
      <c r="JR61">
        <v>18.8602</v>
      </c>
      <c r="JS61">
        <v>29.8162</v>
      </c>
      <c r="JT61">
        <v>100</v>
      </c>
      <c r="JU61">
        <v>31.3462</v>
      </c>
      <c r="JV61">
        <v>420</v>
      </c>
      <c r="JW61">
        <v>24.9966</v>
      </c>
      <c r="JX61">
        <v>93.0174</v>
      </c>
      <c r="JY61">
        <v>98.5499</v>
      </c>
    </row>
    <row r="62" spans="1:285">
      <c r="A62">
        <v>46</v>
      </c>
      <c r="B62">
        <v>1758584405</v>
      </c>
      <c r="C62">
        <v>392</v>
      </c>
      <c r="D62" t="s">
        <v>519</v>
      </c>
      <c r="E62" t="s">
        <v>520</v>
      </c>
      <c r="F62">
        <v>5</v>
      </c>
      <c r="G62" t="s">
        <v>419</v>
      </c>
      <c r="H62" t="s">
        <v>420</v>
      </c>
      <c r="I62" t="s">
        <v>421</v>
      </c>
      <c r="J62">
        <v>1758584401.5</v>
      </c>
      <c r="K62">
        <f>(L62)/1000</f>
        <v>0</v>
      </c>
      <c r="L62">
        <f>1000*DL62*AJ62*(DH62-DI62)/(100*DA62*(1000-AJ62*DH62))</f>
        <v>0</v>
      </c>
      <c r="M62">
        <f>DL62*AJ62*(DG62-DF62*(1000-AJ62*DI62)/(1000-AJ62*DH62))/(100*DA62)</f>
        <v>0</v>
      </c>
      <c r="N62">
        <f>DF62 - IF(AJ62&gt;1, M62*DA62*100.0/(AL62), 0)</f>
        <v>0</v>
      </c>
      <c r="O62">
        <f>((U62-K62/2)*N62-M62)/(U62+K62/2)</f>
        <v>0</v>
      </c>
      <c r="P62">
        <f>O62*(DM62+DN62)/1000.0</f>
        <v>0</v>
      </c>
      <c r="Q62">
        <f>(DF62 - IF(AJ62&gt;1, M62*DA62*100.0/(AL62), 0))*(DM62+DN62)/1000.0</f>
        <v>0</v>
      </c>
      <c r="R62">
        <f>2.0/((1/T62-1/S62)+SIGN(T62)*SQRT((1/T62-1/S62)*(1/T62-1/S62) + 4*DB62/((DB62+1)*(DB62+1))*(2*1/T62*1/S62-1/S62*1/S62)))</f>
        <v>0</v>
      </c>
      <c r="S62">
        <f>IF(LEFT(DC62,1)&lt;&gt;"0",IF(LEFT(DC62,1)="1",3.0,DD62),$D$5+$E$5*(DT62*DM62/($K$5*1000))+$F$5*(DT62*DM62/($K$5*1000))*MAX(MIN(DA62,$J$5),$I$5)*MAX(MIN(DA62,$J$5),$I$5)+$G$5*MAX(MIN(DA62,$J$5),$I$5)*(DT62*DM62/($K$5*1000))+$H$5*(DT62*DM62/($K$5*1000))*(DT62*DM62/($K$5*1000)))</f>
        <v>0</v>
      </c>
      <c r="T62">
        <f>K62*(1000-(1000*0.61365*exp(17.502*X62/(240.97+X62))/(DM62+DN62)+DH62)/2)/(1000*0.61365*exp(17.502*X62/(240.97+X62))/(DM62+DN62)-DH62)</f>
        <v>0</v>
      </c>
      <c r="U62">
        <f>1/((DB62+1)/(R62/1.6)+1/(S62/1.37)) + DB62/((DB62+1)/(R62/1.6) + DB62/(S62/1.37))</f>
        <v>0</v>
      </c>
      <c r="V62">
        <f>(CW62*CZ62)</f>
        <v>0</v>
      </c>
      <c r="W62">
        <f>(DO62+(V62+2*0.95*5.67E-8*(((DO62+$B$7)+273)^4-(DO62+273)^4)-44100*K62)/(1.84*29.3*S62+8*0.95*5.67E-8*(DO62+273)^3))</f>
        <v>0</v>
      </c>
      <c r="X62">
        <f>($C$7*DP62+$D$7*DQ62+$E$7*W62)</f>
        <v>0</v>
      </c>
      <c r="Y62">
        <f>0.61365*exp(17.502*X62/(240.97+X62))</f>
        <v>0</v>
      </c>
      <c r="Z62">
        <f>(AA62/AB62*100)</f>
        <v>0</v>
      </c>
      <c r="AA62">
        <f>DH62*(DM62+DN62)/1000</f>
        <v>0</v>
      </c>
      <c r="AB62">
        <f>0.61365*exp(17.502*DO62/(240.97+DO62))</f>
        <v>0</v>
      </c>
      <c r="AC62">
        <f>(Y62-DH62*(DM62+DN62)/1000)</f>
        <v>0</v>
      </c>
      <c r="AD62">
        <f>(-K62*44100)</f>
        <v>0</v>
      </c>
      <c r="AE62">
        <f>2*29.3*S62*0.92*(DO62-X62)</f>
        <v>0</v>
      </c>
      <c r="AF62">
        <f>2*0.95*5.67E-8*(((DO62+$B$7)+273)^4-(X62+273)^4)</f>
        <v>0</v>
      </c>
      <c r="AG62">
        <f>V62+AF62+AD62+AE62</f>
        <v>0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MAX(0,($B$13+$C$13*DT62)/(1+$D$13*DT62)*DM62/(DO62+273)*$E$13)</f>
        <v>0</v>
      </c>
      <c r="AM62" t="s">
        <v>422</v>
      </c>
      <c r="AN62" t="s">
        <v>422</v>
      </c>
      <c r="AO62">
        <v>0</v>
      </c>
      <c r="AP62">
        <v>0</v>
      </c>
      <c r="AQ62">
        <f>1-AO62/AP62</f>
        <v>0</v>
      </c>
      <c r="AR62">
        <v>0</v>
      </c>
      <c r="AS62" t="s">
        <v>422</v>
      </c>
      <c r="AT62" t="s">
        <v>422</v>
      </c>
      <c r="AU62">
        <v>0</v>
      </c>
      <c r="AV62">
        <v>0</v>
      </c>
      <c r="AW62">
        <f>1-AU62/AV62</f>
        <v>0</v>
      </c>
      <c r="AX62">
        <v>0.5</v>
      </c>
      <c r="AY62">
        <f>CX62</f>
        <v>0</v>
      </c>
      <c r="AZ62">
        <f>M62</f>
        <v>0</v>
      </c>
      <c r="BA62">
        <f>AW62*AX62*AY62</f>
        <v>0</v>
      </c>
      <c r="BB62">
        <f>(AZ62-AR62)/AY62</f>
        <v>0</v>
      </c>
      <c r="BC62">
        <f>(AP62-AV62)/AV62</f>
        <v>0</v>
      </c>
      <c r="BD62">
        <f>AO62/(AQ62+AO62/AV62)</f>
        <v>0</v>
      </c>
      <c r="BE62" t="s">
        <v>422</v>
      </c>
      <c r="BF62">
        <v>0</v>
      </c>
      <c r="BG62">
        <f>IF(BF62&lt;&gt;0, BF62, BD62)</f>
        <v>0</v>
      </c>
      <c r="BH62">
        <f>1-BG62/AV62</f>
        <v>0</v>
      </c>
      <c r="BI62">
        <f>(AV62-AU62)/(AV62-BG62)</f>
        <v>0</v>
      </c>
      <c r="BJ62">
        <f>(AP62-AV62)/(AP62-BG62)</f>
        <v>0</v>
      </c>
      <c r="BK62">
        <f>(AV62-AU62)/(AV62-AO62)</f>
        <v>0</v>
      </c>
      <c r="BL62">
        <f>(AP62-AV62)/(AP62-AO62)</f>
        <v>0</v>
      </c>
      <c r="BM62">
        <f>(BI62*BG62/AU62)</f>
        <v>0</v>
      </c>
      <c r="BN62">
        <f>(1-BM62)</f>
        <v>0</v>
      </c>
      <c r="CW62">
        <f>$B$11*DU62+$C$11*DV62+$F$11*EG62*(1-EJ62)</f>
        <v>0</v>
      </c>
      <c r="CX62">
        <f>CW62*CY62</f>
        <v>0</v>
      </c>
      <c r="CY62">
        <f>($B$11*$D$9+$C$11*$D$9+$F$11*((ET62+EL62)/MAX(ET62+EL62+EU62, 0.1)*$I$9+EU62/MAX(ET62+EL62+EU62, 0.1)*$J$9))/($B$11+$C$11+$F$11)</f>
        <v>0</v>
      </c>
      <c r="CZ62">
        <f>($B$11*$K$9+$C$11*$K$9+$F$11*((ET62+EL62)/MAX(ET62+EL62+EU62, 0.1)*$P$9+EU62/MAX(ET62+EL62+EU62, 0.1)*$Q$9))/($B$11+$C$11+$F$11)</f>
        <v>0</v>
      </c>
      <c r="DA62">
        <v>4.8</v>
      </c>
      <c r="DB62">
        <v>0.5</v>
      </c>
      <c r="DC62" t="s">
        <v>423</v>
      </c>
      <c r="DD62">
        <v>2</v>
      </c>
      <c r="DE62">
        <v>1758584401.5</v>
      </c>
      <c r="DF62">
        <v>421.31825</v>
      </c>
      <c r="DG62">
        <v>420.113</v>
      </c>
      <c r="DH62">
        <v>24.9743</v>
      </c>
      <c r="DI62">
        <v>24.895725</v>
      </c>
      <c r="DJ62">
        <v>415.422</v>
      </c>
      <c r="DK62">
        <v>24.570825</v>
      </c>
      <c r="DL62">
        <v>499.99025</v>
      </c>
      <c r="DM62">
        <v>89.6417</v>
      </c>
      <c r="DN62">
        <v>0.0334733</v>
      </c>
      <c r="DO62">
        <v>30.90765</v>
      </c>
      <c r="DP62">
        <v>29.978475</v>
      </c>
      <c r="DQ62">
        <v>999.9</v>
      </c>
      <c r="DR62">
        <v>0</v>
      </c>
      <c r="DS62">
        <v>0</v>
      </c>
      <c r="DT62">
        <v>10003.125</v>
      </c>
      <c r="DU62">
        <v>0</v>
      </c>
      <c r="DV62">
        <v>0.723344</v>
      </c>
      <c r="DW62">
        <v>1.20526</v>
      </c>
      <c r="DX62">
        <v>432.11</v>
      </c>
      <c r="DY62">
        <v>430.839</v>
      </c>
      <c r="DZ62">
        <v>0.07855605</v>
      </c>
      <c r="EA62">
        <v>420.113</v>
      </c>
      <c r="EB62">
        <v>24.895725</v>
      </c>
      <c r="EC62">
        <v>2.23874</v>
      </c>
      <c r="ED62">
        <v>2.231695</v>
      </c>
      <c r="EE62">
        <v>19.242225</v>
      </c>
      <c r="EF62">
        <v>19.191675</v>
      </c>
      <c r="EG62">
        <v>0.00500016</v>
      </c>
      <c r="EH62">
        <v>0</v>
      </c>
      <c r="EI62">
        <v>0</v>
      </c>
      <c r="EJ62">
        <v>0</v>
      </c>
      <c r="EK62">
        <v>672.125</v>
      </c>
      <c r="EL62">
        <v>0.00500016</v>
      </c>
      <c r="EM62">
        <v>-12.725</v>
      </c>
      <c r="EN62">
        <v>-1.15</v>
      </c>
      <c r="EO62">
        <v>39.875</v>
      </c>
      <c r="EP62">
        <v>43.937</v>
      </c>
      <c r="EQ62">
        <v>42.10925</v>
      </c>
      <c r="ER62">
        <v>43.937</v>
      </c>
      <c r="ES62">
        <v>43.062</v>
      </c>
      <c r="ET62">
        <v>0</v>
      </c>
      <c r="EU62">
        <v>0</v>
      </c>
      <c r="EV62">
        <v>0</v>
      </c>
      <c r="EW62">
        <v>1758584406.6</v>
      </c>
      <c r="EX62">
        <v>0</v>
      </c>
      <c r="EY62">
        <v>671.996153846154</v>
      </c>
      <c r="EZ62">
        <v>-15.8871795149378</v>
      </c>
      <c r="FA62">
        <v>8.99829040325037</v>
      </c>
      <c r="FB62">
        <v>-16.3461538461538</v>
      </c>
      <c r="FC62">
        <v>15</v>
      </c>
      <c r="FD62">
        <v>0</v>
      </c>
      <c r="FE62" t="s">
        <v>424</v>
      </c>
      <c r="FF62">
        <v>1747249705.1</v>
      </c>
      <c r="FG62">
        <v>1747249711.1</v>
      </c>
      <c r="FH62">
        <v>0</v>
      </c>
      <c r="FI62">
        <v>0.871</v>
      </c>
      <c r="FJ62">
        <v>0.066</v>
      </c>
      <c r="FK62">
        <v>5.486</v>
      </c>
      <c r="FL62">
        <v>0.145</v>
      </c>
      <c r="FM62">
        <v>420</v>
      </c>
      <c r="FN62">
        <v>16</v>
      </c>
      <c r="FO62">
        <v>0.27</v>
      </c>
      <c r="FP62">
        <v>0.16</v>
      </c>
      <c r="FQ62">
        <v>1.2253355</v>
      </c>
      <c r="FR62">
        <v>0.292269924812031</v>
      </c>
      <c r="FS62">
        <v>0.0903088972070305</v>
      </c>
      <c r="FT62">
        <v>1</v>
      </c>
      <c r="FU62">
        <v>672.220588235294</v>
      </c>
      <c r="FV62">
        <v>11.252864793061</v>
      </c>
      <c r="FW62">
        <v>5.13544656468015</v>
      </c>
      <c r="FX62">
        <v>-1</v>
      </c>
      <c r="FY62">
        <v>0.09287043</v>
      </c>
      <c r="FZ62">
        <v>-0.0818669052631578</v>
      </c>
      <c r="GA62">
        <v>0.0085230053485317</v>
      </c>
      <c r="GB62">
        <v>1</v>
      </c>
      <c r="GC62">
        <v>2</v>
      </c>
      <c r="GD62">
        <v>2</v>
      </c>
      <c r="GE62" t="s">
        <v>476</v>
      </c>
      <c r="GF62">
        <v>3.12632</v>
      </c>
      <c r="GG62">
        <v>2.65901</v>
      </c>
      <c r="GH62">
        <v>0.0881873</v>
      </c>
      <c r="GI62">
        <v>0.0889106</v>
      </c>
      <c r="GJ62">
        <v>0.103344</v>
      </c>
      <c r="GK62">
        <v>0.10372</v>
      </c>
      <c r="GL62">
        <v>23467.5</v>
      </c>
      <c r="GM62">
        <v>22186.1</v>
      </c>
      <c r="GN62">
        <v>23019.1</v>
      </c>
      <c r="GO62">
        <v>23713.5</v>
      </c>
      <c r="GP62">
        <v>35178.8</v>
      </c>
      <c r="GQ62">
        <v>35177.1</v>
      </c>
      <c r="GR62">
        <v>41504</v>
      </c>
      <c r="GS62">
        <v>42285</v>
      </c>
      <c r="GT62">
        <v>1.89457</v>
      </c>
      <c r="GU62">
        <v>1.8082</v>
      </c>
      <c r="GV62">
        <v>0.109993</v>
      </c>
      <c r="GW62">
        <v>0</v>
      </c>
      <c r="GX62">
        <v>28.1777</v>
      </c>
      <c r="GY62">
        <v>999.9</v>
      </c>
      <c r="GZ62">
        <v>62.129</v>
      </c>
      <c r="HA62">
        <v>29.638</v>
      </c>
      <c r="HB62">
        <v>28.9203</v>
      </c>
      <c r="HC62">
        <v>54.3034</v>
      </c>
      <c r="HD62">
        <v>39.2548</v>
      </c>
      <c r="HE62">
        <v>1</v>
      </c>
      <c r="HF62">
        <v>0.0920097</v>
      </c>
      <c r="HG62">
        <v>-1.6007</v>
      </c>
      <c r="HH62">
        <v>20.2289</v>
      </c>
      <c r="HI62">
        <v>5.23421</v>
      </c>
      <c r="HJ62">
        <v>11.992</v>
      </c>
      <c r="HK62">
        <v>4.95595</v>
      </c>
      <c r="HL62">
        <v>3.304</v>
      </c>
      <c r="HM62">
        <v>9999</v>
      </c>
      <c r="HN62">
        <v>999.9</v>
      </c>
      <c r="HO62">
        <v>9999</v>
      </c>
      <c r="HP62">
        <v>9999</v>
      </c>
      <c r="HQ62">
        <v>1.8685</v>
      </c>
      <c r="HR62">
        <v>1.86417</v>
      </c>
      <c r="HS62">
        <v>1.8718</v>
      </c>
      <c r="HT62">
        <v>1.86264</v>
      </c>
      <c r="HU62">
        <v>1.86206</v>
      </c>
      <c r="HV62">
        <v>1.86859</v>
      </c>
      <c r="HW62">
        <v>1.85867</v>
      </c>
      <c r="HX62">
        <v>1.86509</v>
      </c>
      <c r="HY62">
        <v>5</v>
      </c>
      <c r="HZ62">
        <v>0</v>
      </c>
      <c r="IA62">
        <v>0</v>
      </c>
      <c r="IB62">
        <v>0</v>
      </c>
      <c r="IC62" t="s">
        <v>426</v>
      </c>
      <c r="ID62" t="s">
        <v>427</v>
      </c>
      <c r="IE62" t="s">
        <v>428</v>
      </c>
      <c r="IF62" t="s">
        <v>428</v>
      </c>
      <c r="IG62" t="s">
        <v>428</v>
      </c>
      <c r="IH62" t="s">
        <v>428</v>
      </c>
      <c r="II62">
        <v>0</v>
      </c>
      <c r="IJ62">
        <v>100</v>
      </c>
      <c r="IK62">
        <v>100</v>
      </c>
      <c r="IL62">
        <v>5.896</v>
      </c>
      <c r="IM62">
        <v>0.4035</v>
      </c>
      <c r="IN62">
        <v>4.31971622866321</v>
      </c>
      <c r="IO62">
        <v>0.00442796603476172</v>
      </c>
      <c r="IP62">
        <v>-1.66160884727162e-06</v>
      </c>
      <c r="IQ62">
        <v>3.32470810967871e-10</v>
      </c>
      <c r="IR62">
        <v>0.0482981980719239</v>
      </c>
      <c r="IS62">
        <v>0.00830027014242151</v>
      </c>
      <c r="IT62">
        <v>2.88519397997672e-05</v>
      </c>
      <c r="IU62">
        <v>9.02036601750474e-06</v>
      </c>
      <c r="IV62">
        <v>-1</v>
      </c>
      <c r="IW62">
        <v>2043</v>
      </c>
      <c r="IX62">
        <v>1</v>
      </c>
      <c r="IY62">
        <v>28</v>
      </c>
      <c r="IZ62">
        <v>188911.7</v>
      </c>
      <c r="JA62">
        <v>188911.6</v>
      </c>
      <c r="JB62">
        <v>0.939941</v>
      </c>
      <c r="JC62">
        <v>2.39258</v>
      </c>
      <c r="JD62">
        <v>1.4978</v>
      </c>
      <c r="JE62">
        <v>2.33398</v>
      </c>
      <c r="JF62">
        <v>1.54419</v>
      </c>
      <c r="JG62">
        <v>2.29004</v>
      </c>
      <c r="JH62">
        <v>35.3827</v>
      </c>
      <c r="JI62">
        <v>24.2714</v>
      </c>
      <c r="JJ62">
        <v>18</v>
      </c>
      <c r="JK62">
        <v>546.159</v>
      </c>
      <c r="JL62">
        <v>433.436</v>
      </c>
      <c r="JM62">
        <v>31.3499</v>
      </c>
      <c r="JN62">
        <v>28.8476</v>
      </c>
      <c r="JO62">
        <v>29.9998</v>
      </c>
      <c r="JP62">
        <v>28.7428</v>
      </c>
      <c r="JQ62">
        <v>28.7716</v>
      </c>
      <c r="JR62">
        <v>18.8578</v>
      </c>
      <c r="JS62">
        <v>29.8162</v>
      </c>
      <c r="JT62">
        <v>100</v>
      </c>
      <c r="JU62">
        <v>31.3615</v>
      </c>
      <c r="JV62">
        <v>420</v>
      </c>
      <c r="JW62">
        <v>24.9967</v>
      </c>
      <c r="JX62">
        <v>93.0178</v>
      </c>
      <c r="JY62">
        <v>98.5506</v>
      </c>
    </row>
    <row r="63" spans="1:285">
      <c r="A63">
        <v>47</v>
      </c>
      <c r="B63">
        <v>1758584407</v>
      </c>
      <c r="C63">
        <v>394</v>
      </c>
      <c r="D63" t="s">
        <v>521</v>
      </c>
      <c r="E63" t="s">
        <v>522</v>
      </c>
      <c r="F63">
        <v>5</v>
      </c>
      <c r="G63" t="s">
        <v>419</v>
      </c>
      <c r="H63" t="s">
        <v>420</v>
      </c>
      <c r="I63" t="s">
        <v>421</v>
      </c>
      <c r="J63">
        <v>1758584404</v>
      </c>
      <c r="K63">
        <f>(L63)/1000</f>
        <v>0</v>
      </c>
      <c r="L63">
        <f>1000*DL63*AJ63*(DH63-DI63)/(100*DA63*(1000-AJ63*DH63))</f>
        <v>0</v>
      </c>
      <c r="M63">
        <f>DL63*AJ63*(DG63-DF63*(1000-AJ63*DI63)/(1000-AJ63*DH63))/(100*DA63)</f>
        <v>0</v>
      </c>
      <c r="N63">
        <f>DF63 - IF(AJ63&gt;1, M63*DA63*100.0/(AL63), 0)</f>
        <v>0</v>
      </c>
      <c r="O63">
        <f>((U63-K63/2)*N63-M63)/(U63+K63/2)</f>
        <v>0</v>
      </c>
      <c r="P63">
        <f>O63*(DM63+DN63)/1000.0</f>
        <v>0</v>
      </c>
      <c r="Q63">
        <f>(DF63 - IF(AJ63&gt;1, M63*DA63*100.0/(AL63), 0))*(DM63+DN63)/1000.0</f>
        <v>0</v>
      </c>
      <c r="R63">
        <f>2.0/((1/T63-1/S63)+SIGN(T63)*SQRT((1/T63-1/S63)*(1/T63-1/S63) + 4*DB63/((DB63+1)*(DB63+1))*(2*1/T63*1/S63-1/S63*1/S63)))</f>
        <v>0</v>
      </c>
      <c r="S63">
        <f>IF(LEFT(DC63,1)&lt;&gt;"0",IF(LEFT(DC63,1)="1",3.0,DD63),$D$5+$E$5*(DT63*DM63/($K$5*1000))+$F$5*(DT63*DM63/($K$5*1000))*MAX(MIN(DA63,$J$5),$I$5)*MAX(MIN(DA63,$J$5),$I$5)+$G$5*MAX(MIN(DA63,$J$5),$I$5)*(DT63*DM63/($K$5*1000))+$H$5*(DT63*DM63/($K$5*1000))*(DT63*DM63/($K$5*1000)))</f>
        <v>0</v>
      </c>
      <c r="T63">
        <f>K63*(1000-(1000*0.61365*exp(17.502*X63/(240.97+X63))/(DM63+DN63)+DH63)/2)/(1000*0.61365*exp(17.502*X63/(240.97+X63))/(DM63+DN63)-DH63)</f>
        <v>0</v>
      </c>
      <c r="U63">
        <f>1/((DB63+1)/(R63/1.6)+1/(S63/1.37)) + DB63/((DB63+1)/(R63/1.6) + DB63/(S63/1.37))</f>
        <v>0</v>
      </c>
      <c r="V63">
        <f>(CW63*CZ63)</f>
        <v>0</v>
      </c>
      <c r="W63">
        <f>(DO63+(V63+2*0.95*5.67E-8*(((DO63+$B$7)+273)^4-(DO63+273)^4)-44100*K63)/(1.84*29.3*S63+8*0.95*5.67E-8*(DO63+273)^3))</f>
        <v>0</v>
      </c>
      <c r="X63">
        <f>($C$7*DP63+$D$7*DQ63+$E$7*W63)</f>
        <v>0</v>
      </c>
      <c r="Y63">
        <f>0.61365*exp(17.502*X63/(240.97+X63))</f>
        <v>0</v>
      </c>
      <c r="Z63">
        <f>(AA63/AB63*100)</f>
        <v>0</v>
      </c>
      <c r="AA63">
        <f>DH63*(DM63+DN63)/1000</f>
        <v>0</v>
      </c>
      <c r="AB63">
        <f>0.61365*exp(17.502*DO63/(240.97+DO63))</f>
        <v>0</v>
      </c>
      <c r="AC63">
        <f>(Y63-DH63*(DM63+DN63)/1000)</f>
        <v>0</v>
      </c>
      <c r="AD63">
        <f>(-K63*44100)</f>
        <v>0</v>
      </c>
      <c r="AE63">
        <f>2*29.3*S63*0.92*(DO63-X63)</f>
        <v>0</v>
      </c>
      <c r="AF63">
        <f>2*0.95*5.67E-8*(((DO63+$B$7)+273)^4-(X63+273)^4)</f>
        <v>0</v>
      </c>
      <c r="AG63">
        <f>V63+AF63+AD63+AE63</f>
        <v>0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MAX(0,($B$13+$C$13*DT63)/(1+$D$13*DT63)*DM63/(DO63+273)*$E$13)</f>
        <v>0</v>
      </c>
      <c r="AM63" t="s">
        <v>422</v>
      </c>
      <c r="AN63" t="s">
        <v>422</v>
      </c>
      <c r="AO63">
        <v>0</v>
      </c>
      <c r="AP63">
        <v>0</v>
      </c>
      <c r="AQ63">
        <f>1-AO63/AP63</f>
        <v>0</v>
      </c>
      <c r="AR63">
        <v>0</v>
      </c>
      <c r="AS63" t="s">
        <v>422</v>
      </c>
      <c r="AT63" t="s">
        <v>422</v>
      </c>
      <c r="AU63">
        <v>0</v>
      </c>
      <c r="AV63">
        <v>0</v>
      </c>
      <c r="AW63">
        <f>1-AU63/AV63</f>
        <v>0</v>
      </c>
      <c r="AX63">
        <v>0.5</v>
      </c>
      <c r="AY63">
        <f>CX63</f>
        <v>0</v>
      </c>
      <c r="AZ63">
        <f>M63</f>
        <v>0</v>
      </c>
      <c r="BA63">
        <f>AW63*AX63*AY63</f>
        <v>0</v>
      </c>
      <c r="BB63">
        <f>(AZ63-AR63)/AY63</f>
        <v>0</v>
      </c>
      <c r="BC63">
        <f>(AP63-AV63)/AV63</f>
        <v>0</v>
      </c>
      <c r="BD63">
        <f>AO63/(AQ63+AO63/AV63)</f>
        <v>0</v>
      </c>
      <c r="BE63" t="s">
        <v>422</v>
      </c>
      <c r="BF63">
        <v>0</v>
      </c>
      <c r="BG63">
        <f>IF(BF63&lt;&gt;0, BF63, BD63)</f>
        <v>0</v>
      </c>
      <c r="BH63">
        <f>1-BG63/AV63</f>
        <v>0</v>
      </c>
      <c r="BI63">
        <f>(AV63-AU63)/(AV63-BG63)</f>
        <v>0</v>
      </c>
      <c r="BJ63">
        <f>(AP63-AV63)/(AP63-BG63)</f>
        <v>0</v>
      </c>
      <c r="BK63">
        <f>(AV63-AU63)/(AV63-AO63)</f>
        <v>0</v>
      </c>
      <c r="BL63">
        <f>(AP63-AV63)/(AP63-AO63)</f>
        <v>0</v>
      </c>
      <c r="BM63">
        <f>(BI63*BG63/AU63)</f>
        <v>0</v>
      </c>
      <c r="BN63">
        <f>(1-BM63)</f>
        <v>0</v>
      </c>
      <c r="CW63">
        <f>$B$11*DU63+$C$11*DV63+$F$11*EG63*(1-EJ63)</f>
        <v>0</v>
      </c>
      <c r="CX63">
        <f>CW63*CY63</f>
        <v>0</v>
      </c>
      <c r="CY63">
        <f>($B$11*$D$9+$C$11*$D$9+$F$11*((ET63+EL63)/MAX(ET63+EL63+EU63, 0.1)*$I$9+EU63/MAX(ET63+EL63+EU63, 0.1)*$J$9))/($B$11+$C$11+$F$11)</f>
        <v>0</v>
      </c>
      <c r="CZ63">
        <f>($B$11*$K$9+$C$11*$K$9+$F$11*((ET63+EL63)/MAX(ET63+EL63+EU63, 0.1)*$P$9+EU63/MAX(ET63+EL63+EU63, 0.1)*$Q$9))/($B$11+$C$11+$F$11)</f>
        <v>0</v>
      </c>
      <c r="DA63">
        <v>4.8</v>
      </c>
      <c r="DB63">
        <v>0.5</v>
      </c>
      <c r="DC63" t="s">
        <v>423</v>
      </c>
      <c r="DD63">
        <v>2</v>
      </c>
      <c r="DE63">
        <v>1758584404</v>
      </c>
      <c r="DF63">
        <v>421.306</v>
      </c>
      <c r="DG63">
        <v>420.124</v>
      </c>
      <c r="DH63">
        <v>24.9755666666667</v>
      </c>
      <c r="DI63">
        <v>24.9088333333333</v>
      </c>
      <c r="DJ63">
        <v>415.409666666667</v>
      </c>
      <c r="DK63">
        <v>24.5720666666667</v>
      </c>
      <c r="DL63">
        <v>499.980333333333</v>
      </c>
      <c r="DM63">
        <v>89.6418666666667</v>
      </c>
      <c r="DN63">
        <v>0.0335871333333333</v>
      </c>
      <c r="DO63">
        <v>30.9096</v>
      </c>
      <c r="DP63">
        <v>29.9732666666667</v>
      </c>
      <c r="DQ63">
        <v>999.9</v>
      </c>
      <c r="DR63">
        <v>0</v>
      </c>
      <c r="DS63">
        <v>0</v>
      </c>
      <c r="DT63">
        <v>9983.12666666667</v>
      </c>
      <c r="DU63">
        <v>0</v>
      </c>
      <c r="DV63">
        <v>0.723344</v>
      </c>
      <c r="DW63">
        <v>1.18225</v>
      </c>
      <c r="DX63">
        <v>432.098</v>
      </c>
      <c r="DY63">
        <v>430.856</v>
      </c>
      <c r="DZ63">
        <v>0.0667432</v>
      </c>
      <c r="EA63">
        <v>420.124</v>
      </c>
      <c r="EB63">
        <v>24.9088333333333</v>
      </c>
      <c r="EC63">
        <v>2.23885666666667</v>
      </c>
      <c r="ED63">
        <v>2.23287</v>
      </c>
      <c r="EE63">
        <v>19.2430666666667</v>
      </c>
      <c r="EF63">
        <v>19.2001333333333</v>
      </c>
      <c r="EG63">
        <v>0.00500016</v>
      </c>
      <c r="EH63">
        <v>0</v>
      </c>
      <c r="EI63">
        <v>0</v>
      </c>
      <c r="EJ63">
        <v>0</v>
      </c>
      <c r="EK63">
        <v>673.266666666667</v>
      </c>
      <c r="EL63">
        <v>0.00500016</v>
      </c>
      <c r="EM63">
        <v>-13.8666666666667</v>
      </c>
      <c r="EN63">
        <v>-1.53333333333333</v>
      </c>
      <c r="EO63">
        <v>39.875</v>
      </c>
      <c r="EP63">
        <v>43.937</v>
      </c>
      <c r="EQ63">
        <v>42.083</v>
      </c>
      <c r="ER63">
        <v>43.937</v>
      </c>
      <c r="ES63">
        <v>43.062</v>
      </c>
      <c r="ET63">
        <v>0</v>
      </c>
      <c r="EU63">
        <v>0</v>
      </c>
      <c r="EV63">
        <v>0</v>
      </c>
      <c r="EW63">
        <v>1758584409</v>
      </c>
      <c r="EX63">
        <v>0</v>
      </c>
      <c r="EY63">
        <v>671.734615384615</v>
      </c>
      <c r="EZ63">
        <v>-18.9435898192755</v>
      </c>
      <c r="FA63">
        <v>13.3367518744598</v>
      </c>
      <c r="FB63">
        <v>-15.3807692307692</v>
      </c>
      <c r="FC63">
        <v>15</v>
      </c>
      <c r="FD63">
        <v>0</v>
      </c>
      <c r="FE63" t="s">
        <v>424</v>
      </c>
      <c r="FF63">
        <v>1747249705.1</v>
      </c>
      <c r="FG63">
        <v>1747249711.1</v>
      </c>
      <c r="FH63">
        <v>0</v>
      </c>
      <c r="FI63">
        <v>0.871</v>
      </c>
      <c r="FJ63">
        <v>0.066</v>
      </c>
      <c r="FK63">
        <v>5.486</v>
      </c>
      <c r="FL63">
        <v>0.145</v>
      </c>
      <c r="FM63">
        <v>420</v>
      </c>
      <c r="FN63">
        <v>16</v>
      </c>
      <c r="FO63">
        <v>0.27</v>
      </c>
      <c r="FP63">
        <v>0.16</v>
      </c>
      <c r="FQ63">
        <v>1.2390575</v>
      </c>
      <c r="FR63">
        <v>-0.180571578947371</v>
      </c>
      <c r="FS63">
        <v>0.0687227121754519</v>
      </c>
      <c r="FT63">
        <v>1</v>
      </c>
      <c r="FU63">
        <v>671.961764705882</v>
      </c>
      <c r="FV63">
        <v>-4.90297943708491</v>
      </c>
      <c r="FW63">
        <v>5.22043578899211</v>
      </c>
      <c r="FX63">
        <v>-1</v>
      </c>
      <c r="FY63">
        <v>0.089070225</v>
      </c>
      <c r="FZ63">
        <v>-0.105271457142857</v>
      </c>
      <c r="GA63">
        <v>0.0111466143715424</v>
      </c>
      <c r="GB63">
        <v>0</v>
      </c>
      <c r="GC63">
        <v>1</v>
      </c>
      <c r="GD63">
        <v>2</v>
      </c>
      <c r="GE63" t="s">
        <v>433</v>
      </c>
      <c r="GF63">
        <v>3.12633</v>
      </c>
      <c r="GG63">
        <v>2.65919</v>
      </c>
      <c r="GH63">
        <v>0.0881989</v>
      </c>
      <c r="GI63">
        <v>0.0889305</v>
      </c>
      <c r="GJ63">
        <v>0.103359</v>
      </c>
      <c r="GK63">
        <v>0.1038</v>
      </c>
      <c r="GL63">
        <v>23467.6</v>
      </c>
      <c r="GM63">
        <v>22185.6</v>
      </c>
      <c r="GN63">
        <v>23019.4</v>
      </c>
      <c r="GO63">
        <v>23713.5</v>
      </c>
      <c r="GP63">
        <v>35178.4</v>
      </c>
      <c r="GQ63">
        <v>35174</v>
      </c>
      <c r="GR63">
        <v>41504.2</v>
      </c>
      <c r="GS63">
        <v>42285.1</v>
      </c>
      <c r="GT63">
        <v>1.89465</v>
      </c>
      <c r="GU63">
        <v>1.80818</v>
      </c>
      <c r="GV63">
        <v>0.109378</v>
      </c>
      <c r="GW63">
        <v>0</v>
      </c>
      <c r="GX63">
        <v>28.1822</v>
      </c>
      <c r="GY63">
        <v>999.9</v>
      </c>
      <c r="GZ63">
        <v>62.129</v>
      </c>
      <c r="HA63">
        <v>29.638</v>
      </c>
      <c r="HB63">
        <v>28.9202</v>
      </c>
      <c r="HC63">
        <v>53.9834</v>
      </c>
      <c r="HD63">
        <v>39.2788</v>
      </c>
      <c r="HE63">
        <v>1</v>
      </c>
      <c r="HF63">
        <v>0.0920325</v>
      </c>
      <c r="HG63">
        <v>-1.60547</v>
      </c>
      <c r="HH63">
        <v>20.2289</v>
      </c>
      <c r="HI63">
        <v>5.23436</v>
      </c>
      <c r="HJ63">
        <v>11.992</v>
      </c>
      <c r="HK63">
        <v>4.95605</v>
      </c>
      <c r="HL63">
        <v>3.304</v>
      </c>
      <c r="HM63">
        <v>9999</v>
      </c>
      <c r="HN63">
        <v>999.9</v>
      </c>
      <c r="HO63">
        <v>9999</v>
      </c>
      <c r="HP63">
        <v>9999</v>
      </c>
      <c r="HQ63">
        <v>1.86851</v>
      </c>
      <c r="HR63">
        <v>1.86419</v>
      </c>
      <c r="HS63">
        <v>1.8718</v>
      </c>
      <c r="HT63">
        <v>1.86265</v>
      </c>
      <c r="HU63">
        <v>1.86206</v>
      </c>
      <c r="HV63">
        <v>1.86859</v>
      </c>
      <c r="HW63">
        <v>1.85868</v>
      </c>
      <c r="HX63">
        <v>1.86509</v>
      </c>
      <c r="HY63">
        <v>5</v>
      </c>
      <c r="HZ63">
        <v>0</v>
      </c>
      <c r="IA63">
        <v>0</v>
      </c>
      <c r="IB63">
        <v>0</v>
      </c>
      <c r="IC63" t="s">
        <v>426</v>
      </c>
      <c r="ID63" t="s">
        <v>427</v>
      </c>
      <c r="IE63" t="s">
        <v>428</v>
      </c>
      <c r="IF63" t="s">
        <v>428</v>
      </c>
      <c r="IG63" t="s">
        <v>428</v>
      </c>
      <c r="IH63" t="s">
        <v>428</v>
      </c>
      <c r="II63">
        <v>0</v>
      </c>
      <c r="IJ63">
        <v>100</v>
      </c>
      <c r="IK63">
        <v>100</v>
      </c>
      <c r="IL63">
        <v>5.897</v>
      </c>
      <c r="IM63">
        <v>0.4037</v>
      </c>
      <c r="IN63">
        <v>4.31971622866321</v>
      </c>
      <c r="IO63">
        <v>0.00442796603476172</v>
      </c>
      <c r="IP63">
        <v>-1.66160884727162e-06</v>
      </c>
      <c r="IQ63">
        <v>3.32470810967871e-10</v>
      </c>
      <c r="IR63">
        <v>0.0482981980719239</v>
      </c>
      <c r="IS63">
        <v>0.00830027014242151</v>
      </c>
      <c r="IT63">
        <v>2.88519397997672e-05</v>
      </c>
      <c r="IU63">
        <v>9.02036601750474e-06</v>
      </c>
      <c r="IV63">
        <v>-1</v>
      </c>
      <c r="IW63">
        <v>2043</v>
      </c>
      <c r="IX63">
        <v>1</v>
      </c>
      <c r="IY63">
        <v>28</v>
      </c>
      <c r="IZ63">
        <v>188911.7</v>
      </c>
      <c r="JA63">
        <v>188911.6</v>
      </c>
      <c r="JB63">
        <v>0.939941</v>
      </c>
      <c r="JC63">
        <v>2.38647</v>
      </c>
      <c r="JD63">
        <v>1.4978</v>
      </c>
      <c r="JE63">
        <v>2.33398</v>
      </c>
      <c r="JF63">
        <v>1.54419</v>
      </c>
      <c r="JG63">
        <v>2.34863</v>
      </c>
      <c r="JH63">
        <v>35.3827</v>
      </c>
      <c r="JI63">
        <v>24.2801</v>
      </c>
      <c r="JJ63">
        <v>18</v>
      </c>
      <c r="JK63">
        <v>546.198</v>
      </c>
      <c r="JL63">
        <v>433.411</v>
      </c>
      <c r="JM63">
        <v>31.3567</v>
      </c>
      <c r="JN63">
        <v>28.8462</v>
      </c>
      <c r="JO63">
        <v>29.9999</v>
      </c>
      <c r="JP63">
        <v>28.7416</v>
      </c>
      <c r="JQ63">
        <v>28.7701</v>
      </c>
      <c r="JR63">
        <v>18.8509</v>
      </c>
      <c r="JS63">
        <v>29.8162</v>
      </c>
      <c r="JT63">
        <v>100</v>
      </c>
      <c r="JU63">
        <v>31.3615</v>
      </c>
      <c r="JV63">
        <v>420</v>
      </c>
      <c r="JW63">
        <v>24.9925</v>
      </c>
      <c r="JX63">
        <v>93.0185</v>
      </c>
      <c r="JY63">
        <v>98.5506</v>
      </c>
    </row>
    <row r="64" spans="1:285">
      <c r="A64">
        <v>48</v>
      </c>
      <c r="B64">
        <v>1758584736.1</v>
      </c>
      <c r="C64">
        <v>723.099999904633</v>
      </c>
      <c r="D64" t="s">
        <v>523</v>
      </c>
      <c r="E64" t="s">
        <v>524</v>
      </c>
      <c r="F64">
        <v>5</v>
      </c>
      <c r="G64" t="s">
        <v>419</v>
      </c>
      <c r="H64" t="s">
        <v>420</v>
      </c>
      <c r="I64" t="s">
        <v>421</v>
      </c>
      <c r="J64">
        <v>1758584733.1</v>
      </c>
      <c r="K64">
        <f>(L64)/1000</f>
        <v>0</v>
      </c>
      <c r="L64">
        <f>1000*DL64*AJ64*(DH64-DI64)/(100*DA64*(1000-AJ64*DH64))</f>
        <v>0</v>
      </c>
      <c r="M64">
        <f>DL64*AJ64*(DG64-DF64*(1000-AJ64*DI64)/(1000-AJ64*DH64))/(100*DA64)</f>
        <v>0</v>
      </c>
      <c r="N64">
        <f>DF64 - IF(AJ64&gt;1, M64*DA64*100.0/(AL64), 0)</f>
        <v>0</v>
      </c>
      <c r="O64">
        <f>((U64-K64/2)*N64-M64)/(U64+K64/2)</f>
        <v>0</v>
      </c>
      <c r="P64">
        <f>O64*(DM64+DN64)/1000.0</f>
        <v>0</v>
      </c>
      <c r="Q64">
        <f>(DF64 - IF(AJ64&gt;1, M64*DA64*100.0/(AL64), 0))*(DM64+DN64)/1000.0</f>
        <v>0</v>
      </c>
      <c r="R64">
        <f>2.0/((1/T64-1/S64)+SIGN(T64)*SQRT((1/T64-1/S64)*(1/T64-1/S64) + 4*DB64/((DB64+1)*(DB64+1))*(2*1/T64*1/S64-1/S64*1/S64)))</f>
        <v>0</v>
      </c>
      <c r="S64">
        <f>IF(LEFT(DC64,1)&lt;&gt;"0",IF(LEFT(DC64,1)="1",3.0,DD64),$D$5+$E$5*(DT64*DM64/($K$5*1000))+$F$5*(DT64*DM64/($K$5*1000))*MAX(MIN(DA64,$J$5),$I$5)*MAX(MIN(DA64,$J$5),$I$5)+$G$5*MAX(MIN(DA64,$J$5),$I$5)*(DT64*DM64/($K$5*1000))+$H$5*(DT64*DM64/($K$5*1000))*(DT64*DM64/($K$5*1000)))</f>
        <v>0</v>
      </c>
      <c r="T64">
        <f>K64*(1000-(1000*0.61365*exp(17.502*X64/(240.97+X64))/(DM64+DN64)+DH64)/2)/(1000*0.61365*exp(17.502*X64/(240.97+X64))/(DM64+DN64)-DH64)</f>
        <v>0</v>
      </c>
      <c r="U64">
        <f>1/((DB64+1)/(R64/1.6)+1/(S64/1.37)) + DB64/((DB64+1)/(R64/1.6) + DB64/(S64/1.37))</f>
        <v>0</v>
      </c>
      <c r="V64">
        <f>(CW64*CZ64)</f>
        <v>0</v>
      </c>
      <c r="W64">
        <f>(DO64+(V64+2*0.95*5.67E-8*(((DO64+$B$7)+273)^4-(DO64+273)^4)-44100*K64)/(1.84*29.3*S64+8*0.95*5.67E-8*(DO64+273)^3))</f>
        <v>0</v>
      </c>
      <c r="X64">
        <f>($C$7*DP64+$D$7*DQ64+$E$7*W64)</f>
        <v>0</v>
      </c>
      <c r="Y64">
        <f>0.61365*exp(17.502*X64/(240.97+X64))</f>
        <v>0</v>
      </c>
      <c r="Z64">
        <f>(AA64/AB64*100)</f>
        <v>0</v>
      </c>
      <c r="AA64">
        <f>DH64*(DM64+DN64)/1000</f>
        <v>0</v>
      </c>
      <c r="AB64">
        <f>0.61365*exp(17.502*DO64/(240.97+DO64))</f>
        <v>0</v>
      </c>
      <c r="AC64">
        <f>(Y64-DH64*(DM64+DN64)/1000)</f>
        <v>0</v>
      </c>
      <c r="AD64">
        <f>(-K64*44100)</f>
        <v>0</v>
      </c>
      <c r="AE64">
        <f>2*29.3*S64*0.92*(DO64-X64)</f>
        <v>0</v>
      </c>
      <c r="AF64">
        <f>2*0.95*5.67E-8*(((DO64+$B$7)+273)^4-(X64+273)^4)</f>
        <v>0</v>
      </c>
      <c r="AG64">
        <f>V64+AF64+AD64+AE64</f>
        <v>0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MAX(0,($B$13+$C$13*DT64)/(1+$D$13*DT64)*DM64/(DO64+273)*$E$13)</f>
        <v>0</v>
      </c>
      <c r="AM64" t="s">
        <v>422</v>
      </c>
      <c r="AN64" t="s">
        <v>422</v>
      </c>
      <c r="AO64">
        <v>0</v>
      </c>
      <c r="AP64">
        <v>0</v>
      </c>
      <c r="AQ64">
        <f>1-AO64/AP64</f>
        <v>0</v>
      </c>
      <c r="AR64">
        <v>0</v>
      </c>
      <c r="AS64" t="s">
        <v>422</v>
      </c>
      <c r="AT64" t="s">
        <v>422</v>
      </c>
      <c r="AU64">
        <v>0</v>
      </c>
      <c r="AV64">
        <v>0</v>
      </c>
      <c r="AW64">
        <f>1-AU64/AV64</f>
        <v>0</v>
      </c>
      <c r="AX64">
        <v>0.5</v>
      </c>
      <c r="AY64">
        <f>CX64</f>
        <v>0</v>
      </c>
      <c r="AZ64">
        <f>M64</f>
        <v>0</v>
      </c>
      <c r="BA64">
        <f>AW64*AX64*AY64</f>
        <v>0</v>
      </c>
      <c r="BB64">
        <f>(AZ64-AR64)/AY64</f>
        <v>0</v>
      </c>
      <c r="BC64">
        <f>(AP64-AV64)/AV64</f>
        <v>0</v>
      </c>
      <c r="BD64">
        <f>AO64/(AQ64+AO64/AV64)</f>
        <v>0</v>
      </c>
      <c r="BE64" t="s">
        <v>422</v>
      </c>
      <c r="BF64">
        <v>0</v>
      </c>
      <c r="BG64">
        <f>IF(BF64&lt;&gt;0, BF64, BD64)</f>
        <v>0</v>
      </c>
      <c r="BH64">
        <f>1-BG64/AV64</f>
        <v>0</v>
      </c>
      <c r="BI64">
        <f>(AV64-AU64)/(AV64-BG64)</f>
        <v>0</v>
      </c>
      <c r="BJ64">
        <f>(AP64-AV64)/(AP64-BG64)</f>
        <v>0</v>
      </c>
      <c r="BK64">
        <f>(AV64-AU64)/(AV64-AO64)</f>
        <v>0</v>
      </c>
      <c r="BL64">
        <f>(AP64-AV64)/(AP64-AO64)</f>
        <v>0</v>
      </c>
      <c r="BM64">
        <f>(BI64*BG64/AU64)</f>
        <v>0</v>
      </c>
      <c r="BN64">
        <f>(1-BM64)</f>
        <v>0</v>
      </c>
      <c r="CW64">
        <f>$B$11*DU64+$C$11*DV64+$F$11*EG64*(1-EJ64)</f>
        <v>0</v>
      </c>
      <c r="CX64">
        <f>CW64*CY64</f>
        <v>0</v>
      </c>
      <c r="CY64">
        <f>($B$11*$D$9+$C$11*$D$9+$F$11*((ET64+EL64)/MAX(ET64+EL64+EU64, 0.1)*$I$9+EU64/MAX(ET64+EL64+EU64, 0.1)*$J$9))/($B$11+$C$11+$F$11)</f>
        <v>0</v>
      </c>
      <c r="CZ64">
        <f>($B$11*$K$9+$C$11*$K$9+$F$11*((ET64+EL64)/MAX(ET64+EL64+EU64, 0.1)*$P$9+EU64/MAX(ET64+EL64+EU64, 0.1)*$Q$9))/($B$11+$C$11+$F$11)</f>
        <v>0</v>
      </c>
      <c r="DA64">
        <v>4.8</v>
      </c>
      <c r="DB64">
        <v>0.5</v>
      </c>
      <c r="DC64" t="s">
        <v>423</v>
      </c>
      <c r="DD64">
        <v>2</v>
      </c>
      <c r="DE64">
        <v>1758584733.1</v>
      </c>
      <c r="DF64">
        <v>421.7086</v>
      </c>
      <c r="DG64">
        <v>420.4566</v>
      </c>
      <c r="DH64">
        <v>25.0103</v>
      </c>
      <c r="DI64">
        <v>24.94236</v>
      </c>
      <c r="DJ64">
        <v>415.8112</v>
      </c>
      <c r="DK64">
        <v>24.6059</v>
      </c>
      <c r="DL64">
        <v>499.9676</v>
      </c>
      <c r="DM64">
        <v>89.6333</v>
      </c>
      <c r="DN64">
        <v>0.03328782</v>
      </c>
      <c r="DO64">
        <v>30.86958</v>
      </c>
      <c r="DP64">
        <v>30.00398</v>
      </c>
      <c r="DQ64">
        <v>999.9</v>
      </c>
      <c r="DR64">
        <v>0</v>
      </c>
      <c r="DS64">
        <v>0</v>
      </c>
      <c r="DT64">
        <v>9983</v>
      </c>
      <c r="DU64">
        <v>0</v>
      </c>
      <c r="DV64">
        <v>0.723344</v>
      </c>
      <c r="DW64">
        <v>1.252186</v>
      </c>
      <c r="DX64">
        <v>432.526</v>
      </c>
      <c r="DY64">
        <v>431.212</v>
      </c>
      <c r="DZ64">
        <v>0.06794014</v>
      </c>
      <c r="EA64">
        <v>420.4566</v>
      </c>
      <c r="EB64">
        <v>24.94236</v>
      </c>
      <c r="EC64">
        <v>2.241756</v>
      </c>
      <c r="ED64">
        <v>2.235664</v>
      </c>
      <c r="EE64">
        <v>19.26386</v>
      </c>
      <c r="EF64">
        <v>19.2202</v>
      </c>
      <c r="EG64">
        <v>0.00500016</v>
      </c>
      <c r="EH64">
        <v>0</v>
      </c>
      <c r="EI64">
        <v>0</v>
      </c>
      <c r="EJ64">
        <v>0</v>
      </c>
      <c r="EK64">
        <v>674.42</v>
      </c>
      <c r="EL64">
        <v>0.00500016</v>
      </c>
      <c r="EM64">
        <v>-19.1</v>
      </c>
      <c r="EN64">
        <v>-1.14</v>
      </c>
      <c r="EO64">
        <v>39.125</v>
      </c>
      <c r="EP64">
        <v>43.187</v>
      </c>
      <c r="EQ64">
        <v>41.312</v>
      </c>
      <c r="ER64">
        <v>43.312</v>
      </c>
      <c r="ES64">
        <v>42.375</v>
      </c>
      <c r="ET64">
        <v>0</v>
      </c>
      <c r="EU64">
        <v>0</v>
      </c>
      <c r="EV64">
        <v>0</v>
      </c>
      <c r="EW64">
        <v>1758584737.8</v>
      </c>
      <c r="EX64">
        <v>0</v>
      </c>
      <c r="EY64">
        <v>673.657692307692</v>
      </c>
      <c r="EZ64">
        <v>32.6940173517589</v>
      </c>
      <c r="FA64">
        <v>-30.1196579963007</v>
      </c>
      <c r="FB64">
        <v>-19.5692307692308</v>
      </c>
      <c r="FC64">
        <v>15</v>
      </c>
      <c r="FD64">
        <v>0</v>
      </c>
      <c r="FE64" t="s">
        <v>424</v>
      </c>
      <c r="FF64">
        <v>1747249705.1</v>
      </c>
      <c r="FG64">
        <v>1747249711.1</v>
      </c>
      <c r="FH64">
        <v>0</v>
      </c>
      <c r="FI64">
        <v>0.871</v>
      </c>
      <c r="FJ64">
        <v>0.066</v>
      </c>
      <c r="FK64">
        <v>5.486</v>
      </c>
      <c r="FL64">
        <v>0.145</v>
      </c>
      <c r="FM64">
        <v>420</v>
      </c>
      <c r="FN64">
        <v>16</v>
      </c>
      <c r="FO64">
        <v>0.27</v>
      </c>
      <c r="FP64">
        <v>0.16</v>
      </c>
      <c r="FQ64">
        <v>1.3351195</v>
      </c>
      <c r="FR64">
        <v>-0.988625413533833</v>
      </c>
      <c r="FS64">
        <v>0.10111218816122</v>
      </c>
      <c r="FT64">
        <v>0</v>
      </c>
      <c r="FU64">
        <v>673.282352941176</v>
      </c>
      <c r="FV64">
        <v>11.8624905948236</v>
      </c>
      <c r="FW64">
        <v>5.50665215835171</v>
      </c>
      <c r="FX64">
        <v>-1</v>
      </c>
      <c r="FY64">
        <v>0.069472125</v>
      </c>
      <c r="FZ64">
        <v>-0.0659635263157892</v>
      </c>
      <c r="GA64">
        <v>0.00951061906832962</v>
      </c>
      <c r="GB64">
        <v>1</v>
      </c>
      <c r="GC64">
        <v>1</v>
      </c>
      <c r="GD64">
        <v>2</v>
      </c>
      <c r="GE64" t="s">
        <v>433</v>
      </c>
      <c r="GF64">
        <v>3.12635</v>
      </c>
      <c r="GG64">
        <v>2.65893</v>
      </c>
      <c r="GH64">
        <v>0.0883258</v>
      </c>
      <c r="GI64">
        <v>0.0889496</v>
      </c>
      <c r="GJ64">
        <v>0.103498</v>
      </c>
      <c r="GK64">
        <v>0.103837</v>
      </c>
      <c r="GL64">
        <v>23475.3</v>
      </c>
      <c r="GM64">
        <v>22198</v>
      </c>
      <c r="GN64">
        <v>23029.2</v>
      </c>
      <c r="GO64">
        <v>23726.2</v>
      </c>
      <c r="GP64">
        <v>35185.9</v>
      </c>
      <c r="GQ64">
        <v>35190.6</v>
      </c>
      <c r="GR64">
        <v>41519.8</v>
      </c>
      <c r="GS64">
        <v>42306.4</v>
      </c>
      <c r="GT64">
        <v>1.89743</v>
      </c>
      <c r="GU64">
        <v>1.8104</v>
      </c>
      <c r="GV64">
        <v>0.0986159</v>
      </c>
      <c r="GW64">
        <v>0</v>
      </c>
      <c r="GX64">
        <v>28.3982</v>
      </c>
      <c r="GY64">
        <v>999.9</v>
      </c>
      <c r="GZ64">
        <v>61.427</v>
      </c>
      <c r="HA64">
        <v>29.608</v>
      </c>
      <c r="HB64">
        <v>28.5479</v>
      </c>
      <c r="HC64">
        <v>53.9198</v>
      </c>
      <c r="HD64">
        <v>39.2268</v>
      </c>
      <c r="HE64">
        <v>1</v>
      </c>
      <c r="HF64">
        <v>0.0743547</v>
      </c>
      <c r="HG64">
        <v>-1.48997</v>
      </c>
      <c r="HH64">
        <v>20.2304</v>
      </c>
      <c r="HI64">
        <v>5.23331</v>
      </c>
      <c r="HJ64">
        <v>11.992</v>
      </c>
      <c r="HK64">
        <v>4.9558</v>
      </c>
      <c r="HL64">
        <v>3.304</v>
      </c>
      <c r="HM64">
        <v>9999</v>
      </c>
      <c r="HN64">
        <v>999.9</v>
      </c>
      <c r="HO64">
        <v>9999</v>
      </c>
      <c r="HP64">
        <v>9999</v>
      </c>
      <c r="HQ64">
        <v>1.86845</v>
      </c>
      <c r="HR64">
        <v>1.86417</v>
      </c>
      <c r="HS64">
        <v>1.8718</v>
      </c>
      <c r="HT64">
        <v>1.86264</v>
      </c>
      <c r="HU64">
        <v>1.86203</v>
      </c>
      <c r="HV64">
        <v>1.86854</v>
      </c>
      <c r="HW64">
        <v>1.85867</v>
      </c>
      <c r="HX64">
        <v>1.86508</v>
      </c>
      <c r="HY64">
        <v>5</v>
      </c>
      <c r="HZ64">
        <v>0</v>
      </c>
      <c r="IA64">
        <v>0</v>
      </c>
      <c r="IB64">
        <v>0</v>
      </c>
      <c r="IC64" t="s">
        <v>426</v>
      </c>
      <c r="ID64" t="s">
        <v>427</v>
      </c>
      <c r="IE64" t="s">
        <v>428</v>
      </c>
      <c r="IF64" t="s">
        <v>428</v>
      </c>
      <c r="IG64" t="s">
        <v>428</v>
      </c>
      <c r="IH64" t="s">
        <v>428</v>
      </c>
      <c r="II64">
        <v>0</v>
      </c>
      <c r="IJ64">
        <v>100</v>
      </c>
      <c r="IK64">
        <v>100</v>
      </c>
      <c r="IL64">
        <v>5.898</v>
      </c>
      <c r="IM64">
        <v>0.4044</v>
      </c>
      <c r="IN64">
        <v>4.31971622866321</v>
      </c>
      <c r="IO64">
        <v>0.00442796603476172</v>
      </c>
      <c r="IP64">
        <v>-1.66160884727162e-06</v>
      </c>
      <c r="IQ64">
        <v>3.32470810967871e-10</v>
      </c>
      <c r="IR64">
        <v>0.0482981980719239</v>
      </c>
      <c r="IS64">
        <v>0.00830027014242151</v>
      </c>
      <c r="IT64">
        <v>2.88519397997672e-05</v>
      </c>
      <c r="IU64">
        <v>9.02036601750474e-06</v>
      </c>
      <c r="IV64">
        <v>-1</v>
      </c>
      <c r="IW64">
        <v>2043</v>
      </c>
      <c r="IX64">
        <v>1</v>
      </c>
      <c r="IY64">
        <v>28</v>
      </c>
      <c r="IZ64">
        <v>188917.2</v>
      </c>
      <c r="JA64">
        <v>188917.1</v>
      </c>
      <c r="JB64">
        <v>0.917969</v>
      </c>
      <c r="JC64">
        <v>2.40112</v>
      </c>
      <c r="JD64">
        <v>1.4978</v>
      </c>
      <c r="JE64">
        <v>2.33276</v>
      </c>
      <c r="JF64">
        <v>1.54419</v>
      </c>
      <c r="JG64">
        <v>2.26685</v>
      </c>
      <c r="JH64">
        <v>35.4523</v>
      </c>
      <c r="JI64">
        <v>24.2714</v>
      </c>
      <c r="JJ64">
        <v>18</v>
      </c>
      <c r="JK64">
        <v>545.915</v>
      </c>
      <c r="JL64">
        <v>432.9</v>
      </c>
      <c r="JM64">
        <v>31.1744</v>
      </c>
      <c r="JN64">
        <v>28.5962</v>
      </c>
      <c r="JO64">
        <v>29.9999</v>
      </c>
      <c r="JP64">
        <v>28.4934</v>
      </c>
      <c r="JQ64">
        <v>28.5214</v>
      </c>
      <c r="JR64">
        <v>18.4283</v>
      </c>
      <c r="JS64">
        <v>27.0587</v>
      </c>
      <c r="JT64">
        <v>100</v>
      </c>
      <c r="JU64">
        <v>31.1667</v>
      </c>
      <c r="JV64">
        <v>420</v>
      </c>
      <c r="JW64">
        <v>25.0036</v>
      </c>
      <c r="JX64">
        <v>93.0551</v>
      </c>
      <c r="JY64">
        <v>98.6015</v>
      </c>
    </row>
    <row r="65" spans="1:285">
      <c r="A65">
        <v>49</v>
      </c>
      <c r="B65">
        <v>1758584738.1</v>
      </c>
      <c r="C65">
        <v>725.099999904633</v>
      </c>
      <c r="D65" t="s">
        <v>525</v>
      </c>
      <c r="E65" t="s">
        <v>526</v>
      </c>
      <c r="F65">
        <v>5</v>
      </c>
      <c r="G65" t="s">
        <v>419</v>
      </c>
      <c r="H65" t="s">
        <v>420</v>
      </c>
      <c r="I65" t="s">
        <v>421</v>
      </c>
      <c r="J65">
        <v>1758584734.85</v>
      </c>
      <c r="K65">
        <f>(L65)/1000</f>
        <v>0</v>
      </c>
      <c r="L65">
        <f>1000*DL65*AJ65*(DH65-DI65)/(100*DA65*(1000-AJ65*DH65))</f>
        <v>0</v>
      </c>
      <c r="M65">
        <f>DL65*AJ65*(DG65-DF65*(1000-AJ65*DI65)/(1000-AJ65*DH65))/(100*DA65)</f>
        <v>0</v>
      </c>
      <c r="N65">
        <f>DF65 - IF(AJ65&gt;1, M65*DA65*100.0/(AL65), 0)</f>
        <v>0</v>
      </c>
      <c r="O65">
        <f>((U65-K65/2)*N65-M65)/(U65+K65/2)</f>
        <v>0</v>
      </c>
      <c r="P65">
        <f>O65*(DM65+DN65)/1000.0</f>
        <v>0</v>
      </c>
      <c r="Q65">
        <f>(DF65 - IF(AJ65&gt;1, M65*DA65*100.0/(AL65), 0))*(DM65+DN65)/1000.0</f>
        <v>0</v>
      </c>
      <c r="R65">
        <f>2.0/((1/T65-1/S65)+SIGN(T65)*SQRT((1/T65-1/S65)*(1/T65-1/S65) + 4*DB65/((DB65+1)*(DB65+1))*(2*1/T65*1/S65-1/S65*1/S65)))</f>
        <v>0</v>
      </c>
      <c r="S65">
        <f>IF(LEFT(DC65,1)&lt;&gt;"0",IF(LEFT(DC65,1)="1",3.0,DD65),$D$5+$E$5*(DT65*DM65/($K$5*1000))+$F$5*(DT65*DM65/($K$5*1000))*MAX(MIN(DA65,$J$5),$I$5)*MAX(MIN(DA65,$J$5),$I$5)+$G$5*MAX(MIN(DA65,$J$5),$I$5)*(DT65*DM65/($K$5*1000))+$H$5*(DT65*DM65/($K$5*1000))*(DT65*DM65/($K$5*1000)))</f>
        <v>0</v>
      </c>
      <c r="T65">
        <f>K65*(1000-(1000*0.61365*exp(17.502*X65/(240.97+X65))/(DM65+DN65)+DH65)/2)/(1000*0.61365*exp(17.502*X65/(240.97+X65))/(DM65+DN65)-DH65)</f>
        <v>0</v>
      </c>
      <c r="U65">
        <f>1/((DB65+1)/(R65/1.6)+1/(S65/1.37)) + DB65/((DB65+1)/(R65/1.6) + DB65/(S65/1.37))</f>
        <v>0</v>
      </c>
      <c r="V65">
        <f>(CW65*CZ65)</f>
        <v>0</v>
      </c>
      <c r="W65">
        <f>(DO65+(V65+2*0.95*5.67E-8*(((DO65+$B$7)+273)^4-(DO65+273)^4)-44100*K65)/(1.84*29.3*S65+8*0.95*5.67E-8*(DO65+273)^3))</f>
        <v>0</v>
      </c>
      <c r="X65">
        <f>($C$7*DP65+$D$7*DQ65+$E$7*W65)</f>
        <v>0</v>
      </c>
      <c r="Y65">
        <f>0.61365*exp(17.502*X65/(240.97+X65))</f>
        <v>0</v>
      </c>
      <c r="Z65">
        <f>(AA65/AB65*100)</f>
        <v>0</v>
      </c>
      <c r="AA65">
        <f>DH65*(DM65+DN65)/1000</f>
        <v>0</v>
      </c>
      <c r="AB65">
        <f>0.61365*exp(17.502*DO65/(240.97+DO65))</f>
        <v>0</v>
      </c>
      <c r="AC65">
        <f>(Y65-DH65*(DM65+DN65)/1000)</f>
        <v>0</v>
      </c>
      <c r="AD65">
        <f>(-K65*44100)</f>
        <v>0</v>
      </c>
      <c r="AE65">
        <f>2*29.3*S65*0.92*(DO65-X65)</f>
        <v>0</v>
      </c>
      <c r="AF65">
        <f>2*0.95*5.67E-8*(((DO65+$B$7)+273)^4-(X65+273)^4)</f>
        <v>0</v>
      </c>
      <c r="AG65">
        <f>V65+AF65+AD65+AE65</f>
        <v>0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MAX(0,($B$13+$C$13*DT65)/(1+$D$13*DT65)*DM65/(DO65+273)*$E$13)</f>
        <v>0</v>
      </c>
      <c r="AM65" t="s">
        <v>422</v>
      </c>
      <c r="AN65" t="s">
        <v>422</v>
      </c>
      <c r="AO65">
        <v>0</v>
      </c>
      <c r="AP65">
        <v>0</v>
      </c>
      <c r="AQ65">
        <f>1-AO65/AP65</f>
        <v>0</v>
      </c>
      <c r="AR65">
        <v>0</v>
      </c>
      <c r="AS65" t="s">
        <v>422</v>
      </c>
      <c r="AT65" t="s">
        <v>422</v>
      </c>
      <c r="AU65">
        <v>0</v>
      </c>
      <c r="AV65">
        <v>0</v>
      </c>
      <c r="AW65">
        <f>1-AU65/AV65</f>
        <v>0</v>
      </c>
      <c r="AX65">
        <v>0.5</v>
      </c>
      <c r="AY65">
        <f>CX65</f>
        <v>0</v>
      </c>
      <c r="AZ65">
        <f>M65</f>
        <v>0</v>
      </c>
      <c r="BA65">
        <f>AW65*AX65*AY65</f>
        <v>0</v>
      </c>
      <c r="BB65">
        <f>(AZ65-AR65)/AY65</f>
        <v>0</v>
      </c>
      <c r="BC65">
        <f>(AP65-AV65)/AV65</f>
        <v>0</v>
      </c>
      <c r="BD65">
        <f>AO65/(AQ65+AO65/AV65)</f>
        <v>0</v>
      </c>
      <c r="BE65" t="s">
        <v>422</v>
      </c>
      <c r="BF65">
        <v>0</v>
      </c>
      <c r="BG65">
        <f>IF(BF65&lt;&gt;0, BF65, BD65)</f>
        <v>0</v>
      </c>
      <c r="BH65">
        <f>1-BG65/AV65</f>
        <v>0</v>
      </c>
      <c r="BI65">
        <f>(AV65-AU65)/(AV65-BG65)</f>
        <v>0</v>
      </c>
      <c r="BJ65">
        <f>(AP65-AV65)/(AP65-BG65)</f>
        <v>0</v>
      </c>
      <c r="BK65">
        <f>(AV65-AU65)/(AV65-AO65)</f>
        <v>0</v>
      </c>
      <c r="BL65">
        <f>(AP65-AV65)/(AP65-AO65)</f>
        <v>0</v>
      </c>
      <c r="BM65">
        <f>(BI65*BG65/AU65)</f>
        <v>0</v>
      </c>
      <c r="BN65">
        <f>(1-BM65)</f>
        <v>0</v>
      </c>
      <c r="CW65">
        <f>$B$11*DU65+$C$11*DV65+$F$11*EG65*(1-EJ65)</f>
        <v>0</v>
      </c>
      <c r="CX65">
        <f>CW65*CY65</f>
        <v>0</v>
      </c>
      <c r="CY65">
        <f>($B$11*$D$9+$C$11*$D$9+$F$11*((ET65+EL65)/MAX(ET65+EL65+EU65, 0.1)*$I$9+EU65/MAX(ET65+EL65+EU65, 0.1)*$J$9))/($B$11+$C$11+$F$11)</f>
        <v>0</v>
      </c>
      <c r="CZ65">
        <f>($B$11*$K$9+$C$11*$K$9+$F$11*((ET65+EL65)/MAX(ET65+EL65+EU65, 0.1)*$P$9+EU65/MAX(ET65+EL65+EU65, 0.1)*$Q$9))/($B$11+$C$11+$F$11)</f>
        <v>0</v>
      </c>
      <c r="DA65">
        <v>4.8</v>
      </c>
      <c r="DB65">
        <v>0.5</v>
      </c>
      <c r="DC65" t="s">
        <v>423</v>
      </c>
      <c r="DD65">
        <v>2</v>
      </c>
      <c r="DE65">
        <v>1758584734.85</v>
      </c>
      <c r="DF65">
        <v>421.75325</v>
      </c>
      <c r="DG65">
        <v>420.30675</v>
      </c>
      <c r="DH65">
        <v>25.010425</v>
      </c>
      <c r="DI65">
        <v>24.940075</v>
      </c>
      <c r="DJ65">
        <v>415.8555</v>
      </c>
      <c r="DK65">
        <v>24.606025</v>
      </c>
      <c r="DL65">
        <v>499.94525</v>
      </c>
      <c r="DM65">
        <v>89.63315</v>
      </c>
      <c r="DN65">
        <v>0.0333401</v>
      </c>
      <c r="DO65">
        <v>30.869275</v>
      </c>
      <c r="DP65">
        <v>30.004425</v>
      </c>
      <c r="DQ65">
        <v>999.9</v>
      </c>
      <c r="DR65">
        <v>0</v>
      </c>
      <c r="DS65">
        <v>0</v>
      </c>
      <c r="DT65">
        <v>9982.8125</v>
      </c>
      <c r="DU65">
        <v>0</v>
      </c>
      <c r="DV65">
        <v>0.723344</v>
      </c>
      <c r="DW65">
        <v>1.446505</v>
      </c>
      <c r="DX65">
        <v>432.572</v>
      </c>
      <c r="DY65">
        <v>431.0575</v>
      </c>
      <c r="DZ65">
        <v>0.070340175</v>
      </c>
      <c r="EA65">
        <v>420.30675</v>
      </c>
      <c r="EB65">
        <v>24.940075</v>
      </c>
      <c r="EC65">
        <v>2.2417625</v>
      </c>
      <c r="ED65">
        <v>2.2354575</v>
      </c>
      <c r="EE65">
        <v>19.26395</v>
      </c>
      <c r="EF65">
        <v>19.2187</v>
      </c>
      <c r="EG65">
        <v>0.00500016</v>
      </c>
      <c r="EH65">
        <v>0</v>
      </c>
      <c r="EI65">
        <v>0</v>
      </c>
      <c r="EJ65">
        <v>0</v>
      </c>
      <c r="EK65">
        <v>673.5</v>
      </c>
      <c r="EL65">
        <v>0.00500016</v>
      </c>
      <c r="EM65">
        <v>-18.825</v>
      </c>
      <c r="EN65">
        <v>-1.025</v>
      </c>
      <c r="EO65">
        <v>39.125</v>
      </c>
      <c r="EP65">
        <v>43.187</v>
      </c>
      <c r="EQ65">
        <v>41.312</v>
      </c>
      <c r="ER65">
        <v>43.312</v>
      </c>
      <c r="ES65">
        <v>42.375</v>
      </c>
      <c r="ET65">
        <v>0</v>
      </c>
      <c r="EU65">
        <v>0</v>
      </c>
      <c r="EV65">
        <v>0</v>
      </c>
      <c r="EW65">
        <v>1758584740.2</v>
      </c>
      <c r="EX65">
        <v>0</v>
      </c>
      <c r="EY65">
        <v>674.223076923077</v>
      </c>
      <c r="EZ65">
        <v>0.53333332849803</v>
      </c>
      <c r="FA65">
        <v>7.47692355154479</v>
      </c>
      <c r="FB65">
        <v>-19.9730769230769</v>
      </c>
      <c r="FC65">
        <v>15</v>
      </c>
      <c r="FD65">
        <v>0</v>
      </c>
      <c r="FE65" t="s">
        <v>424</v>
      </c>
      <c r="FF65">
        <v>1747249705.1</v>
      </c>
      <c r="FG65">
        <v>1747249711.1</v>
      </c>
      <c r="FH65">
        <v>0</v>
      </c>
      <c r="FI65">
        <v>0.871</v>
      </c>
      <c r="FJ65">
        <v>0.066</v>
      </c>
      <c r="FK65">
        <v>5.486</v>
      </c>
      <c r="FL65">
        <v>0.145</v>
      </c>
      <c r="FM65">
        <v>420</v>
      </c>
      <c r="FN65">
        <v>16</v>
      </c>
      <c r="FO65">
        <v>0.27</v>
      </c>
      <c r="FP65">
        <v>0.16</v>
      </c>
      <c r="FQ65">
        <v>1.3504135</v>
      </c>
      <c r="FR65">
        <v>-0.240752932330826</v>
      </c>
      <c r="FS65">
        <v>0.134159517041282</v>
      </c>
      <c r="FT65">
        <v>1</v>
      </c>
      <c r="FU65">
        <v>673.867647058824</v>
      </c>
      <c r="FV65">
        <v>12.8877006603973</v>
      </c>
      <c r="FW65">
        <v>5.33604395145908</v>
      </c>
      <c r="FX65">
        <v>-1</v>
      </c>
      <c r="FY65">
        <v>0.06879797</v>
      </c>
      <c r="FZ65">
        <v>-0.0446407578947368</v>
      </c>
      <c r="GA65">
        <v>0.00909388335201744</v>
      </c>
      <c r="GB65">
        <v>1</v>
      </c>
      <c r="GC65">
        <v>2</v>
      </c>
      <c r="GD65">
        <v>2</v>
      </c>
      <c r="GE65" t="s">
        <v>476</v>
      </c>
      <c r="GF65">
        <v>3.12646</v>
      </c>
      <c r="GG65">
        <v>2.65858</v>
      </c>
      <c r="GH65">
        <v>0.0883141</v>
      </c>
      <c r="GI65">
        <v>0.0889125</v>
      </c>
      <c r="GJ65">
        <v>0.103494</v>
      </c>
      <c r="GK65">
        <v>0.103831</v>
      </c>
      <c r="GL65">
        <v>23475.9</v>
      </c>
      <c r="GM65">
        <v>22199</v>
      </c>
      <c r="GN65">
        <v>23029.5</v>
      </c>
      <c r="GO65">
        <v>23726.2</v>
      </c>
      <c r="GP65">
        <v>35186.1</v>
      </c>
      <c r="GQ65">
        <v>35190.9</v>
      </c>
      <c r="GR65">
        <v>41519.8</v>
      </c>
      <c r="GS65">
        <v>42306.6</v>
      </c>
      <c r="GT65">
        <v>1.8978</v>
      </c>
      <c r="GU65">
        <v>1.8102</v>
      </c>
      <c r="GV65">
        <v>0.0980571</v>
      </c>
      <c r="GW65">
        <v>0</v>
      </c>
      <c r="GX65">
        <v>28.3994</v>
      </c>
      <c r="GY65">
        <v>999.9</v>
      </c>
      <c r="GZ65">
        <v>61.427</v>
      </c>
      <c r="HA65">
        <v>29.608</v>
      </c>
      <c r="HB65">
        <v>28.5475</v>
      </c>
      <c r="HC65">
        <v>53.5698</v>
      </c>
      <c r="HD65">
        <v>39.1987</v>
      </c>
      <c r="HE65">
        <v>1</v>
      </c>
      <c r="HF65">
        <v>0.0741387</v>
      </c>
      <c r="HG65">
        <v>-1.46833</v>
      </c>
      <c r="HH65">
        <v>20.2306</v>
      </c>
      <c r="HI65">
        <v>5.23331</v>
      </c>
      <c r="HJ65">
        <v>11.992</v>
      </c>
      <c r="HK65">
        <v>4.9558</v>
      </c>
      <c r="HL65">
        <v>3.304</v>
      </c>
      <c r="HM65">
        <v>9999</v>
      </c>
      <c r="HN65">
        <v>999.9</v>
      </c>
      <c r="HO65">
        <v>9999</v>
      </c>
      <c r="HP65">
        <v>9999</v>
      </c>
      <c r="HQ65">
        <v>1.86845</v>
      </c>
      <c r="HR65">
        <v>1.86417</v>
      </c>
      <c r="HS65">
        <v>1.8718</v>
      </c>
      <c r="HT65">
        <v>1.86264</v>
      </c>
      <c r="HU65">
        <v>1.86203</v>
      </c>
      <c r="HV65">
        <v>1.86853</v>
      </c>
      <c r="HW65">
        <v>1.85867</v>
      </c>
      <c r="HX65">
        <v>1.86508</v>
      </c>
      <c r="HY65">
        <v>5</v>
      </c>
      <c r="HZ65">
        <v>0</v>
      </c>
      <c r="IA65">
        <v>0</v>
      </c>
      <c r="IB65">
        <v>0</v>
      </c>
      <c r="IC65" t="s">
        <v>426</v>
      </c>
      <c r="ID65" t="s">
        <v>427</v>
      </c>
      <c r="IE65" t="s">
        <v>428</v>
      </c>
      <c r="IF65" t="s">
        <v>428</v>
      </c>
      <c r="IG65" t="s">
        <v>428</v>
      </c>
      <c r="IH65" t="s">
        <v>428</v>
      </c>
      <c r="II65">
        <v>0</v>
      </c>
      <c r="IJ65">
        <v>100</v>
      </c>
      <c r="IK65">
        <v>100</v>
      </c>
      <c r="IL65">
        <v>5.897</v>
      </c>
      <c r="IM65">
        <v>0.4044</v>
      </c>
      <c r="IN65">
        <v>4.31971622866321</v>
      </c>
      <c r="IO65">
        <v>0.00442796603476172</v>
      </c>
      <c r="IP65">
        <v>-1.66160884727162e-06</v>
      </c>
      <c r="IQ65">
        <v>3.32470810967871e-10</v>
      </c>
      <c r="IR65">
        <v>0.0482981980719239</v>
      </c>
      <c r="IS65">
        <v>0.00830027014242151</v>
      </c>
      <c r="IT65">
        <v>2.88519397997672e-05</v>
      </c>
      <c r="IU65">
        <v>9.02036601750474e-06</v>
      </c>
      <c r="IV65">
        <v>-1</v>
      </c>
      <c r="IW65">
        <v>2043</v>
      </c>
      <c r="IX65">
        <v>1</v>
      </c>
      <c r="IY65">
        <v>28</v>
      </c>
      <c r="IZ65">
        <v>188917.2</v>
      </c>
      <c r="JA65">
        <v>188917.1</v>
      </c>
      <c r="JB65">
        <v>0.917969</v>
      </c>
      <c r="JC65">
        <v>2.39502</v>
      </c>
      <c r="JD65">
        <v>1.4978</v>
      </c>
      <c r="JE65">
        <v>2.33276</v>
      </c>
      <c r="JF65">
        <v>1.54419</v>
      </c>
      <c r="JG65">
        <v>2.31445</v>
      </c>
      <c r="JH65">
        <v>35.4291</v>
      </c>
      <c r="JI65">
        <v>24.2714</v>
      </c>
      <c r="JJ65">
        <v>18</v>
      </c>
      <c r="JK65">
        <v>546.15</v>
      </c>
      <c r="JL65">
        <v>432.77</v>
      </c>
      <c r="JM65">
        <v>31.1744</v>
      </c>
      <c r="JN65">
        <v>28.5949</v>
      </c>
      <c r="JO65">
        <v>29.9999</v>
      </c>
      <c r="JP65">
        <v>28.4922</v>
      </c>
      <c r="JQ65">
        <v>28.5198</v>
      </c>
      <c r="JR65">
        <v>18.4308</v>
      </c>
      <c r="JS65">
        <v>27.0587</v>
      </c>
      <c r="JT65">
        <v>100</v>
      </c>
      <c r="JU65">
        <v>31.1667</v>
      </c>
      <c r="JV65">
        <v>420</v>
      </c>
      <c r="JW65">
        <v>25.0036</v>
      </c>
      <c r="JX65">
        <v>93.0556</v>
      </c>
      <c r="JY65">
        <v>98.6017</v>
      </c>
    </row>
    <row r="66" spans="1:285">
      <c r="A66">
        <v>50</v>
      </c>
      <c r="B66">
        <v>1758584740.1</v>
      </c>
      <c r="C66">
        <v>727.099999904633</v>
      </c>
      <c r="D66" t="s">
        <v>527</v>
      </c>
      <c r="E66" t="s">
        <v>528</v>
      </c>
      <c r="F66">
        <v>5</v>
      </c>
      <c r="G66" t="s">
        <v>419</v>
      </c>
      <c r="H66" t="s">
        <v>420</v>
      </c>
      <c r="I66" t="s">
        <v>421</v>
      </c>
      <c r="J66">
        <v>1758584737.1</v>
      </c>
      <c r="K66">
        <f>(L66)/1000</f>
        <v>0</v>
      </c>
      <c r="L66">
        <f>1000*DL66*AJ66*(DH66-DI66)/(100*DA66*(1000-AJ66*DH66))</f>
        <v>0</v>
      </c>
      <c r="M66">
        <f>DL66*AJ66*(DG66-DF66*(1000-AJ66*DI66)/(1000-AJ66*DH66))/(100*DA66)</f>
        <v>0</v>
      </c>
      <c r="N66">
        <f>DF66 - IF(AJ66&gt;1, M66*DA66*100.0/(AL66), 0)</f>
        <v>0</v>
      </c>
      <c r="O66">
        <f>((U66-K66/2)*N66-M66)/(U66+K66/2)</f>
        <v>0</v>
      </c>
      <c r="P66">
        <f>O66*(DM66+DN66)/1000.0</f>
        <v>0</v>
      </c>
      <c r="Q66">
        <f>(DF66 - IF(AJ66&gt;1, M66*DA66*100.0/(AL66), 0))*(DM66+DN66)/1000.0</f>
        <v>0</v>
      </c>
      <c r="R66">
        <f>2.0/((1/T66-1/S66)+SIGN(T66)*SQRT((1/T66-1/S66)*(1/T66-1/S66) + 4*DB66/((DB66+1)*(DB66+1))*(2*1/T66*1/S66-1/S66*1/S66)))</f>
        <v>0</v>
      </c>
      <c r="S66">
        <f>IF(LEFT(DC66,1)&lt;&gt;"0",IF(LEFT(DC66,1)="1",3.0,DD66),$D$5+$E$5*(DT66*DM66/($K$5*1000))+$F$5*(DT66*DM66/($K$5*1000))*MAX(MIN(DA66,$J$5),$I$5)*MAX(MIN(DA66,$J$5),$I$5)+$G$5*MAX(MIN(DA66,$J$5),$I$5)*(DT66*DM66/($K$5*1000))+$H$5*(DT66*DM66/($K$5*1000))*(DT66*DM66/($K$5*1000)))</f>
        <v>0</v>
      </c>
      <c r="T66">
        <f>K66*(1000-(1000*0.61365*exp(17.502*X66/(240.97+X66))/(DM66+DN66)+DH66)/2)/(1000*0.61365*exp(17.502*X66/(240.97+X66))/(DM66+DN66)-DH66)</f>
        <v>0</v>
      </c>
      <c r="U66">
        <f>1/((DB66+1)/(R66/1.6)+1/(S66/1.37)) + DB66/((DB66+1)/(R66/1.6) + DB66/(S66/1.37))</f>
        <v>0</v>
      </c>
      <c r="V66">
        <f>(CW66*CZ66)</f>
        <v>0</v>
      </c>
      <c r="W66">
        <f>(DO66+(V66+2*0.95*5.67E-8*(((DO66+$B$7)+273)^4-(DO66+273)^4)-44100*K66)/(1.84*29.3*S66+8*0.95*5.67E-8*(DO66+273)^3))</f>
        <v>0</v>
      </c>
      <c r="X66">
        <f>($C$7*DP66+$D$7*DQ66+$E$7*W66)</f>
        <v>0</v>
      </c>
      <c r="Y66">
        <f>0.61365*exp(17.502*X66/(240.97+X66))</f>
        <v>0</v>
      </c>
      <c r="Z66">
        <f>(AA66/AB66*100)</f>
        <v>0</v>
      </c>
      <c r="AA66">
        <f>DH66*(DM66+DN66)/1000</f>
        <v>0</v>
      </c>
      <c r="AB66">
        <f>0.61365*exp(17.502*DO66/(240.97+DO66))</f>
        <v>0</v>
      </c>
      <c r="AC66">
        <f>(Y66-DH66*(DM66+DN66)/1000)</f>
        <v>0</v>
      </c>
      <c r="AD66">
        <f>(-K66*44100)</f>
        <v>0</v>
      </c>
      <c r="AE66">
        <f>2*29.3*S66*0.92*(DO66-X66)</f>
        <v>0</v>
      </c>
      <c r="AF66">
        <f>2*0.95*5.67E-8*(((DO66+$B$7)+273)^4-(X66+273)^4)</f>
        <v>0</v>
      </c>
      <c r="AG66">
        <f>V66+AF66+AD66+AE66</f>
        <v>0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MAX(0,($B$13+$C$13*DT66)/(1+$D$13*DT66)*DM66/(DO66+273)*$E$13)</f>
        <v>0</v>
      </c>
      <c r="AM66" t="s">
        <v>422</v>
      </c>
      <c r="AN66" t="s">
        <v>422</v>
      </c>
      <c r="AO66">
        <v>0</v>
      </c>
      <c r="AP66">
        <v>0</v>
      </c>
      <c r="AQ66">
        <f>1-AO66/AP66</f>
        <v>0</v>
      </c>
      <c r="AR66">
        <v>0</v>
      </c>
      <c r="AS66" t="s">
        <v>422</v>
      </c>
      <c r="AT66" t="s">
        <v>422</v>
      </c>
      <c r="AU66">
        <v>0</v>
      </c>
      <c r="AV66">
        <v>0</v>
      </c>
      <c r="AW66">
        <f>1-AU66/AV66</f>
        <v>0</v>
      </c>
      <c r="AX66">
        <v>0.5</v>
      </c>
      <c r="AY66">
        <f>CX66</f>
        <v>0</v>
      </c>
      <c r="AZ66">
        <f>M66</f>
        <v>0</v>
      </c>
      <c r="BA66">
        <f>AW66*AX66*AY66</f>
        <v>0</v>
      </c>
      <c r="BB66">
        <f>(AZ66-AR66)/AY66</f>
        <v>0</v>
      </c>
      <c r="BC66">
        <f>(AP66-AV66)/AV66</f>
        <v>0</v>
      </c>
      <c r="BD66">
        <f>AO66/(AQ66+AO66/AV66)</f>
        <v>0</v>
      </c>
      <c r="BE66" t="s">
        <v>422</v>
      </c>
      <c r="BF66">
        <v>0</v>
      </c>
      <c r="BG66">
        <f>IF(BF66&lt;&gt;0, BF66, BD66)</f>
        <v>0</v>
      </c>
      <c r="BH66">
        <f>1-BG66/AV66</f>
        <v>0</v>
      </c>
      <c r="BI66">
        <f>(AV66-AU66)/(AV66-BG66)</f>
        <v>0</v>
      </c>
      <c r="BJ66">
        <f>(AP66-AV66)/(AP66-BG66)</f>
        <v>0</v>
      </c>
      <c r="BK66">
        <f>(AV66-AU66)/(AV66-AO66)</f>
        <v>0</v>
      </c>
      <c r="BL66">
        <f>(AP66-AV66)/(AP66-AO66)</f>
        <v>0</v>
      </c>
      <c r="BM66">
        <f>(BI66*BG66/AU66)</f>
        <v>0</v>
      </c>
      <c r="BN66">
        <f>(1-BM66)</f>
        <v>0</v>
      </c>
      <c r="CW66">
        <f>$B$11*DU66+$C$11*DV66+$F$11*EG66*(1-EJ66)</f>
        <v>0</v>
      </c>
      <c r="CX66">
        <f>CW66*CY66</f>
        <v>0</v>
      </c>
      <c r="CY66">
        <f>($B$11*$D$9+$C$11*$D$9+$F$11*((ET66+EL66)/MAX(ET66+EL66+EU66, 0.1)*$I$9+EU66/MAX(ET66+EL66+EU66, 0.1)*$J$9))/($B$11+$C$11+$F$11)</f>
        <v>0</v>
      </c>
      <c r="CZ66">
        <f>($B$11*$K$9+$C$11*$K$9+$F$11*((ET66+EL66)/MAX(ET66+EL66+EU66, 0.1)*$P$9+EU66/MAX(ET66+EL66+EU66, 0.1)*$Q$9))/($B$11+$C$11+$F$11)</f>
        <v>0</v>
      </c>
      <c r="DA66">
        <v>4.8</v>
      </c>
      <c r="DB66">
        <v>0.5</v>
      </c>
      <c r="DC66" t="s">
        <v>423</v>
      </c>
      <c r="DD66">
        <v>2</v>
      </c>
      <c r="DE66">
        <v>1758584737.1</v>
      </c>
      <c r="DF66">
        <v>421.736333333333</v>
      </c>
      <c r="DG66">
        <v>420.01</v>
      </c>
      <c r="DH66">
        <v>25.0097</v>
      </c>
      <c r="DI66">
        <v>24.9372666666667</v>
      </c>
      <c r="DJ66">
        <v>415.838333333333</v>
      </c>
      <c r="DK66">
        <v>24.6053333333333</v>
      </c>
      <c r="DL66">
        <v>500.007333333333</v>
      </c>
      <c r="DM66">
        <v>89.6325666666667</v>
      </c>
      <c r="DN66">
        <v>0.0330817333333333</v>
      </c>
      <c r="DO66">
        <v>30.8690666666667</v>
      </c>
      <c r="DP66">
        <v>30.0004</v>
      </c>
      <c r="DQ66">
        <v>999.9</v>
      </c>
      <c r="DR66">
        <v>0</v>
      </c>
      <c r="DS66">
        <v>0</v>
      </c>
      <c r="DT66">
        <v>10002.5</v>
      </c>
      <c r="DU66">
        <v>0</v>
      </c>
      <c r="DV66">
        <v>0.723344</v>
      </c>
      <c r="DW66">
        <v>1.72596333333333</v>
      </c>
      <c r="DX66">
        <v>432.554333333333</v>
      </c>
      <c r="DY66">
        <v>430.752333333333</v>
      </c>
      <c r="DZ66">
        <v>0.0724563666666667</v>
      </c>
      <c r="EA66">
        <v>420.01</v>
      </c>
      <c r="EB66">
        <v>24.9372666666667</v>
      </c>
      <c r="EC66">
        <v>2.24168666666667</v>
      </c>
      <c r="ED66">
        <v>2.23519</v>
      </c>
      <c r="EE66">
        <v>19.2634</v>
      </c>
      <c r="EF66">
        <v>19.2168</v>
      </c>
      <c r="EG66">
        <v>0.00500016</v>
      </c>
      <c r="EH66">
        <v>0</v>
      </c>
      <c r="EI66">
        <v>0</v>
      </c>
      <c r="EJ66">
        <v>0</v>
      </c>
      <c r="EK66">
        <v>675.633333333333</v>
      </c>
      <c r="EL66">
        <v>0.00500016</v>
      </c>
      <c r="EM66">
        <v>-16.1666666666667</v>
      </c>
      <c r="EN66">
        <v>-0.0333333333333333</v>
      </c>
      <c r="EO66">
        <v>39.125</v>
      </c>
      <c r="EP66">
        <v>43.187</v>
      </c>
      <c r="EQ66">
        <v>41.312</v>
      </c>
      <c r="ER66">
        <v>43.312</v>
      </c>
      <c r="ES66">
        <v>42.375</v>
      </c>
      <c r="ET66">
        <v>0</v>
      </c>
      <c r="EU66">
        <v>0</v>
      </c>
      <c r="EV66">
        <v>0</v>
      </c>
      <c r="EW66">
        <v>1758584742</v>
      </c>
      <c r="EX66">
        <v>0</v>
      </c>
      <c r="EY66">
        <v>674.468</v>
      </c>
      <c r="EZ66">
        <v>-2.22307689733402</v>
      </c>
      <c r="FA66">
        <v>13.5538466980707</v>
      </c>
      <c r="FB66">
        <v>-19.108</v>
      </c>
      <c r="FC66">
        <v>15</v>
      </c>
      <c r="FD66">
        <v>0</v>
      </c>
      <c r="FE66" t="s">
        <v>424</v>
      </c>
      <c r="FF66">
        <v>1747249705.1</v>
      </c>
      <c r="FG66">
        <v>1747249711.1</v>
      </c>
      <c r="FH66">
        <v>0</v>
      </c>
      <c r="FI66">
        <v>0.871</v>
      </c>
      <c r="FJ66">
        <v>0.066</v>
      </c>
      <c r="FK66">
        <v>5.486</v>
      </c>
      <c r="FL66">
        <v>0.145</v>
      </c>
      <c r="FM66">
        <v>420</v>
      </c>
      <c r="FN66">
        <v>16</v>
      </c>
      <c r="FO66">
        <v>0.27</v>
      </c>
      <c r="FP66">
        <v>0.16</v>
      </c>
      <c r="FQ66">
        <v>1.393729</v>
      </c>
      <c r="FR66">
        <v>0.86116601503759</v>
      </c>
      <c r="FS66">
        <v>0.210568011480851</v>
      </c>
      <c r="FT66">
        <v>0</v>
      </c>
      <c r="FU66">
        <v>673.897058823529</v>
      </c>
      <c r="FV66">
        <v>1.17188694463851</v>
      </c>
      <c r="FW66">
        <v>5.26897050409379</v>
      </c>
      <c r="FX66">
        <v>-1</v>
      </c>
      <c r="FY66">
        <v>0.068258</v>
      </c>
      <c r="FZ66">
        <v>-0.0182066255639098</v>
      </c>
      <c r="GA66">
        <v>0.00864540948926076</v>
      </c>
      <c r="GB66">
        <v>1</v>
      </c>
      <c r="GC66">
        <v>1</v>
      </c>
      <c r="GD66">
        <v>2</v>
      </c>
      <c r="GE66" t="s">
        <v>433</v>
      </c>
      <c r="GF66">
        <v>3.12655</v>
      </c>
      <c r="GG66">
        <v>2.65853</v>
      </c>
      <c r="GH66">
        <v>0.0882827</v>
      </c>
      <c r="GI66">
        <v>0.0889213</v>
      </c>
      <c r="GJ66">
        <v>0.103487</v>
      </c>
      <c r="GK66">
        <v>0.103822</v>
      </c>
      <c r="GL66">
        <v>23476.6</v>
      </c>
      <c r="GM66">
        <v>22198.9</v>
      </c>
      <c r="GN66">
        <v>23029.4</v>
      </c>
      <c r="GO66">
        <v>23726.3</v>
      </c>
      <c r="GP66">
        <v>35186.5</v>
      </c>
      <c r="GQ66">
        <v>35191.4</v>
      </c>
      <c r="GR66">
        <v>41519.9</v>
      </c>
      <c r="GS66">
        <v>42306.7</v>
      </c>
      <c r="GT66">
        <v>1.89795</v>
      </c>
      <c r="GU66">
        <v>1.81008</v>
      </c>
      <c r="GV66">
        <v>0.0979304</v>
      </c>
      <c r="GW66">
        <v>0</v>
      </c>
      <c r="GX66">
        <v>28.4</v>
      </c>
      <c r="GY66">
        <v>999.9</v>
      </c>
      <c r="GZ66">
        <v>61.403</v>
      </c>
      <c r="HA66">
        <v>29.608</v>
      </c>
      <c r="HB66">
        <v>28.5364</v>
      </c>
      <c r="HC66">
        <v>54.5398</v>
      </c>
      <c r="HD66">
        <v>39.1827</v>
      </c>
      <c r="HE66">
        <v>1</v>
      </c>
      <c r="HF66">
        <v>0.0738669</v>
      </c>
      <c r="HG66">
        <v>-1.46172</v>
      </c>
      <c r="HH66">
        <v>20.2307</v>
      </c>
      <c r="HI66">
        <v>5.23301</v>
      </c>
      <c r="HJ66">
        <v>11.992</v>
      </c>
      <c r="HK66">
        <v>4.9558</v>
      </c>
      <c r="HL66">
        <v>3.304</v>
      </c>
      <c r="HM66">
        <v>9999</v>
      </c>
      <c r="HN66">
        <v>999.9</v>
      </c>
      <c r="HO66">
        <v>9999</v>
      </c>
      <c r="HP66">
        <v>9999</v>
      </c>
      <c r="HQ66">
        <v>1.86846</v>
      </c>
      <c r="HR66">
        <v>1.86417</v>
      </c>
      <c r="HS66">
        <v>1.8718</v>
      </c>
      <c r="HT66">
        <v>1.86264</v>
      </c>
      <c r="HU66">
        <v>1.86203</v>
      </c>
      <c r="HV66">
        <v>1.86855</v>
      </c>
      <c r="HW66">
        <v>1.85867</v>
      </c>
      <c r="HX66">
        <v>1.86508</v>
      </c>
      <c r="HY66">
        <v>5</v>
      </c>
      <c r="HZ66">
        <v>0</v>
      </c>
      <c r="IA66">
        <v>0</v>
      </c>
      <c r="IB66">
        <v>0</v>
      </c>
      <c r="IC66" t="s">
        <v>426</v>
      </c>
      <c r="ID66" t="s">
        <v>427</v>
      </c>
      <c r="IE66" t="s">
        <v>428</v>
      </c>
      <c r="IF66" t="s">
        <v>428</v>
      </c>
      <c r="IG66" t="s">
        <v>428</v>
      </c>
      <c r="IH66" t="s">
        <v>428</v>
      </c>
      <c r="II66">
        <v>0</v>
      </c>
      <c r="IJ66">
        <v>100</v>
      </c>
      <c r="IK66">
        <v>100</v>
      </c>
      <c r="IL66">
        <v>5.897</v>
      </c>
      <c r="IM66">
        <v>0.4043</v>
      </c>
      <c r="IN66">
        <v>4.31971622866321</v>
      </c>
      <c r="IO66">
        <v>0.00442796603476172</v>
      </c>
      <c r="IP66">
        <v>-1.66160884727162e-06</v>
      </c>
      <c r="IQ66">
        <v>3.32470810967871e-10</v>
      </c>
      <c r="IR66">
        <v>0.0482981980719239</v>
      </c>
      <c r="IS66">
        <v>0.00830027014242151</v>
      </c>
      <c r="IT66">
        <v>2.88519397997672e-05</v>
      </c>
      <c r="IU66">
        <v>9.02036601750474e-06</v>
      </c>
      <c r="IV66">
        <v>-1</v>
      </c>
      <c r="IW66">
        <v>2043</v>
      </c>
      <c r="IX66">
        <v>1</v>
      </c>
      <c r="IY66">
        <v>28</v>
      </c>
      <c r="IZ66">
        <v>188917.2</v>
      </c>
      <c r="JA66">
        <v>188917.1</v>
      </c>
      <c r="JB66">
        <v>0.917969</v>
      </c>
      <c r="JC66">
        <v>2.39502</v>
      </c>
      <c r="JD66">
        <v>1.4978</v>
      </c>
      <c r="JE66">
        <v>2.33276</v>
      </c>
      <c r="JF66">
        <v>1.54419</v>
      </c>
      <c r="JG66">
        <v>2.32788</v>
      </c>
      <c r="JH66">
        <v>35.4754</v>
      </c>
      <c r="JI66">
        <v>24.2714</v>
      </c>
      <c r="JJ66">
        <v>18</v>
      </c>
      <c r="JK66">
        <v>546.237</v>
      </c>
      <c r="JL66">
        <v>432.684</v>
      </c>
      <c r="JM66">
        <v>31.1729</v>
      </c>
      <c r="JN66">
        <v>28.5937</v>
      </c>
      <c r="JO66">
        <v>29.9999</v>
      </c>
      <c r="JP66">
        <v>28.491</v>
      </c>
      <c r="JQ66">
        <v>28.5183</v>
      </c>
      <c r="JR66">
        <v>18.4306</v>
      </c>
      <c r="JS66">
        <v>27.0587</v>
      </c>
      <c r="JT66">
        <v>100</v>
      </c>
      <c r="JU66">
        <v>31.166</v>
      </c>
      <c r="JV66">
        <v>420</v>
      </c>
      <c r="JW66">
        <v>25.0036</v>
      </c>
      <c r="JX66">
        <v>93.0556</v>
      </c>
      <c r="JY66">
        <v>98.6021</v>
      </c>
    </row>
    <row r="67" spans="1:285">
      <c r="A67">
        <v>51</v>
      </c>
      <c r="B67">
        <v>1758584742.1</v>
      </c>
      <c r="C67">
        <v>729.099999904633</v>
      </c>
      <c r="D67" t="s">
        <v>529</v>
      </c>
      <c r="E67" t="s">
        <v>530</v>
      </c>
      <c r="F67">
        <v>5</v>
      </c>
      <c r="G67" t="s">
        <v>419</v>
      </c>
      <c r="H67" t="s">
        <v>420</v>
      </c>
      <c r="I67" t="s">
        <v>421</v>
      </c>
      <c r="J67">
        <v>1758584739.1</v>
      </c>
      <c r="K67">
        <f>(L67)/1000</f>
        <v>0</v>
      </c>
      <c r="L67">
        <f>1000*DL67*AJ67*(DH67-DI67)/(100*DA67*(1000-AJ67*DH67))</f>
        <v>0</v>
      </c>
      <c r="M67">
        <f>DL67*AJ67*(DG67-DF67*(1000-AJ67*DI67)/(1000-AJ67*DH67))/(100*DA67)</f>
        <v>0</v>
      </c>
      <c r="N67">
        <f>DF67 - IF(AJ67&gt;1, M67*DA67*100.0/(AL67), 0)</f>
        <v>0</v>
      </c>
      <c r="O67">
        <f>((U67-K67/2)*N67-M67)/(U67+K67/2)</f>
        <v>0</v>
      </c>
      <c r="P67">
        <f>O67*(DM67+DN67)/1000.0</f>
        <v>0</v>
      </c>
      <c r="Q67">
        <f>(DF67 - IF(AJ67&gt;1, M67*DA67*100.0/(AL67), 0))*(DM67+DN67)/1000.0</f>
        <v>0</v>
      </c>
      <c r="R67">
        <f>2.0/((1/T67-1/S67)+SIGN(T67)*SQRT((1/T67-1/S67)*(1/T67-1/S67) + 4*DB67/((DB67+1)*(DB67+1))*(2*1/T67*1/S67-1/S67*1/S67)))</f>
        <v>0</v>
      </c>
      <c r="S67">
        <f>IF(LEFT(DC67,1)&lt;&gt;"0",IF(LEFT(DC67,1)="1",3.0,DD67),$D$5+$E$5*(DT67*DM67/($K$5*1000))+$F$5*(DT67*DM67/($K$5*1000))*MAX(MIN(DA67,$J$5),$I$5)*MAX(MIN(DA67,$J$5),$I$5)+$G$5*MAX(MIN(DA67,$J$5),$I$5)*(DT67*DM67/($K$5*1000))+$H$5*(DT67*DM67/($K$5*1000))*(DT67*DM67/($K$5*1000)))</f>
        <v>0</v>
      </c>
      <c r="T67">
        <f>K67*(1000-(1000*0.61365*exp(17.502*X67/(240.97+X67))/(DM67+DN67)+DH67)/2)/(1000*0.61365*exp(17.502*X67/(240.97+X67))/(DM67+DN67)-DH67)</f>
        <v>0</v>
      </c>
      <c r="U67">
        <f>1/((DB67+1)/(R67/1.6)+1/(S67/1.37)) + DB67/((DB67+1)/(R67/1.6) + DB67/(S67/1.37))</f>
        <v>0</v>
      </c>
      <c r="V67">
        <f>(CW67*CZ67)</f>
        <v>0</v>
      </c>
      <c r="W67">
        <f>(DO67+(V67+2*0.95*5.67E-8*(((DO67+$B$7)+273)^4-(DO67+273)^4)-44100*K67)/(1.84*29.3*S67+8*0.95*5.67E-8*(DO67+273)^3))</f>
        <v>0</v>
      </c>
      <c r="X67">
        <f>($C$7*DP67+$D$7*DQ67+$E$7*W67)</f>
        <v>0</v>
      </c>
      <c r="Y67">
        <f>0.61365*exp(17.502*X67/(240.97+X67))</f>
        <v>0</v>
      </c>
      <c r="Z67">
        <f>(AA67/AB67*100)</f>
        <v>0</v>
      </c>
      <c r="AA67">
        <f>DH67*(DM67+DN67)/1000</f>
        <v>0</v>
      </c>
      <c r="AB67">
        <f>0.61365*exp(17.502*DO67/(240.97+DO67))</f>
        <v>0</v>
      </c>
      <c r="AC67">
        <f>(Y67-DH67*(DM67+DN67)/1000)</f>
        <v>0</v>
      </c>
      <c r="AD67">
        <f>(-K67*44100)</f>
        <v>0</v>
      </c>
      <c r="AE67">
        <f>2*29.3*S67*0.92*(DO67-X67)</f>
        <v>0</v>
      </c>
      <c r="AF67">
        <f>2*0.95*5.67E-8*(((DO67+$B$7)+273)^4-(X67+273)^4)</f>
        <v>0</v>
      </c>
      <c r="AG67">
        <f>V67+AF67+AD67+AE67</f>
        <v>0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MAX(0,($B$13+$C$13*DT67)/(1+$D$13*DT67)*DM67/(DO67+273)*$E$13)</f>
        <v>0</v>
      </c>
      <c r="AM67" t="s">
        <v>422</v>
      </c>
      <c r="AN67" t="s">
        <v>422</v>
      </c>
      <c r="AO67">
        <v>0</v>
      </c>
      <c r="AP67">
        <v>0</v>
      </c>
      <c r="AQ67">
        <f>1-AO67/AP67</f>
        <v>0</v>
      </c>
      <c r="AR67">
        <v>0</v>
      </c>
      <c r="AS67" t="s">
        <v>422</v>
      </c>
      <c r="AT67" t="s">
        <v>422</v>
      </c>
      <c r="AU67">
        <v>0</v>
      </c>
      <c r="AV67">
        <v>0</v>
      </c>
      <c r="AW67">
        <f>1-AU67/AV67</f>
        <v>0</v>
      </c>
      <c r="AX67">
        <v>0.5</v>
      </c>
      <c r="AY67">
        <f>CX67</f>
        <v>0</v>
      </c>
      <c r="AZ67">
        <f>M67</f>
        <v>0</v>
      </c>
      <c r="BA67">
        <f>AW67*AX67*AY67</f>
        <v>0</v>
      </c>
      <c r="BB67">
        <f>(AZ67-AR67)/AY67</f>
        <v>0</v>
      </c>
      <c r="BC67">
        <f>(AP67-AV67)/AV67</f>
        <v>0</v>
      </c>
      <c r="BD67">
        <f>AO67/(AQ67+AO67/AV67)</f>
        <v>0</v>
      </c>
      <c r="BE67" t="s">
        <v>422</v>
      </c>
      <c r="BF67">
        <v>0</v>
      </c>
      <c r="BG67">
        <f>IF(BF67&lt;&gt;0, BF67, BD67)</f>
        <v>0</v>
      </c>
      <c r="BH67">
        <f>1-BG67/AV67</f>
        <v>0</v>
      </c>
      <c r="BI67">
        <f>(AV67-AU67)/(AV67-BG67)</f>
        <v>0</v>
      </c>
      <c r="BJ67">
        <f>(AP67-AV67)/(AP67-BG67)</f>
        <v>0</v>
      </c>
      <c r="BK67">
        <f>(AV67-AU67)/(AV67-AO67)</f>
        <v>0</v>
      </c>
      <c r="BL67">
        <f>(AP67-AV67)/(AP67-AO67)</f>
        <v>0</v>
      </c>
      <c r="BM67">
        <f>(BI67*BG67/AU67)</f>
        <v>0</v>
      </c>
      <c r="BN67">
        <f>(1-BM67)</f>
        <v>0</v>
      </c>
      <c r="CW67">
        <f>$B$11*DU67+$C$11*DV67+$F$11*EG67*(1-EJ67)</f>
        <v>0</v>
      </c>
      <c r="CX67">
        <f>CW67*CY67</f>
        <v>0</v>
      </c>
      <c r="CY67">
        <f>($B$11*$D$9+$C$11*$D$9+$F$11*((ET67+EL67)/MAX(ET67+EL67+EU67, 0.1)*$I$9+EU67/MAX(ET67+EL67+EU67, 0.1)*$J$9))/($B$11+$C$11+$F$11)</f>
        <v>0</v>
      </c>
      <c r="CZ67">
        <f>($B$11*$K$9+$C$11*$K$9+$F$11*((ET67+EL67)/MAX(ET67+EL67+EU67, 0.1)*$P$9+EU67/MAX(ET67+EL67+EU67, 0.1)*$Q$9))/($B$11+$C$11+$F$11)</f>
        <v>0</v>
      </c>
      <c r="DA67">
        <v>4.8</v>
      </c>
      <c r="DB67">
        <v>0.5</v>
      </c>
      <c r="DC67" t="s">
        <v>423</v>
      </c>
      <c r="DD67">
        <v>2</v>
      </c>
      <c r="DE67">
        <v>1758584739.1</v>
      </c>
      <c r="DF67">
        <v>421.644666666667</v>
      </c>
      <c r="DG67">
        <v>419.886666666667</v>
      </c>
      <c r="DH67">
        <v>25.0087666666667</v>
      </c>
      <c r="DI67">
        <v>24.9346</v>
      </c>
      <c r="DJ67">
        <v>415.747</v>
      </c>
      <c r="DK67">
        <v>24.6044333333333</v>
      </c>
      <c r="DL67">
        <v>500.042</v>
      </c>
      <c r="DM67">
        <v>89.6321666666667</v>
      </c>
      <c r="DN67">
        <v>0.0328812333333333</v>
      </c>
      <c r="DO67">
        <v>30.8686666666667</v>
      </c>
      <c r="DP67">
        <v>29.9959333333333</v>
      </c>
      <c r="DQ67">
        <v>999.9</v>
      </c>
      <c r="DR67">
        <v>0</v>
      </c>
      <c r="DS67">
        <v>0</v>
      </c>
      <c r="DT67">
        <v>10015.8333333333</v>
      </c>
      <c r="DU67">
        <v>0</v>
      </c>
      <c r="DV67">
        <v>0.723344</v>
      </c>
      <c r="DW67">
        <v>1.75751666666667</v>
      </c>
      <c r="DX67">
        <v>432.46</v>
      </c>
      <c r="DY67">
        <v>430.624666666667</v>
      </c>
      <c r="DZ67">
        <v>0.0741749</v>
      </c>
      <c r="EA67">
        <v>419.886666666667</v>
      </c>
      <c r="EB67">
        <v>24.9346</v>
      </c>
      <c r="EC67">
        <v>2.24159333333333</v>
      </c>
      <c r="ED67">
        <v>2.23494333333333</v>
      </c>
      <c r="EE67">
        <v>19.2627333333333</v>
      </c>
      <c r="EF67">
        <v>19.215</v>
      </c>
      <c r="EG67">
        <v>0.00500016</v>
      </c>
      <c r="EH67">
        <v>0</v>
      </c>
      <c r="EI67">
        <v>0</v>
      </c>
      <c r="EJ67">
        <v>0</v>
      </c>
      <c r="EK67">
        <v>673.166666666667</v>
      </c>
      <c r="EL67">
        <v>0.00500016</v>
      </c>
      <c r="EM67">
        <v>-15.2666666666667</v>
      </c>
      <c r="EN67">
        <v>0.2</v>
      </c>
      <c r="EO67">
        <v>39.125</v>
      </c>
      <c r="EP67">
        <v>43.187</v>
      </c>
      <c r="EQ67">
        <v>41.2913333333333</v>
      </c>
      <c r="ER67">
        <v>43.312</v>
      </c>
      <c r="ES67">
        <v>42.375</v>
      </c>
      <c r="ET67">
        <v>0</v>
      </c>
      <c r="EU67">
        <v>0</v>
      </c>
      <c r="EV67">
        <v>0</v>
      </c>
      <c r="EW67">
        <v>1758584743.8</v>
      </c>
      <c r="EX67">
        <v>0</v>
      </c>
      <c r="EY67">
        <v>674.742307692308</v>
      </c>
      <c r="EZ67">
        <v>-13.5350427542909</v>
      </c>
      <c r="FA67">
        <v>19.3846157497412</v>
      </c>
      <c r="FB67">
        <v>-19.0538461538462</v>
      </c>
      <c r="FC67">
        <v>15</v>
      </c>
      <c r="FD67">
        <v>0</v>
      </c>
      <c r="FE67" t="s">
        <v>424</v>
      </c>
      <c r="FF67">
        <v>1747249705.1</v>
      </c>
      <c r="FG67">
        <v>1747249711.1</v>
      </c>
      <c r="FH67">
        <v>0</v>
      </c>
      <c r="FI67">
        <v>0.871</v>
      </c>
      <c r="FJ67">
        <v>0.066</v>
      </c>
      <c r="FK67">
        <v>5.486</v>
      </c>
      <c r="FL67">
        <v>0.145</v>
      </c>
      <c r="FM67">
        <v>420</v>
      </c>
      <c r="FN67">
        <v>16</v>
      </c>
      <c r="FO67">
        <v>0.27</v>
      </c>
      <c r="FP67">
        <v>0.16</v>
      </c>
      <c r="FQ67">
        <v>1.426421</v>
      </c>
      <c r="FR67">
        <v>1.41741203007519</v>
      </c>
      <c r="FS67">
        <v>0.234571586640411</v>
      </c>
      <c r="FT67">
        <v>0</v>
      </c>
      <c r="FU67">
        <v>673.4</v>
      </c>
      <c r="FV67">
        <v>13.7478992038633</v>
      </c>
      <c r="FW67">
        <v>4.8324272308206</v>
      </c>
      <c r="FX67">
        <v>-1</v>
      </c>
      <c r="FY67">
        <v>0.067594055</v>
      </c>
      <c r="FZ67">
        <v>0.0154955413533835</v>
      </c>
      <c r="GA67">
        <v>0.00789095722117887</v>
      </c>
      <c r="GB67">
        <v>1</v>
      </c>
      <c r="GC67">
        <v>1</v>
      </c>
      <c r="GD67">
        <v>2</v>
      </c>
      <c r="GE67" t="s">
        <v>433</v>
      </c>
      <c r="GF67">
        <v>3.12653</v>
      </c>
      <c r="GG67">
        <v>2.65874</v>
      </c>
      <c r="GH67">
        <v>0.0882806</v>
      </c>
      <c r="GI67">
        <v>0.0889406</v>
      </c>
      <c r="GJ67">
        <v>0.103488</v>
      </c>
      <c r="GK67">
        <v>0.103815</v>
      </c>
      <c r="GL67">
        <v>23476.8</v>
      </c>
      <c r="GM67">
        <v>22198.4</v>
      </c>
      <c r="GN67">
        <v>23029.4</v>
      </c>
      <c r="GO67">
        <v>23726.4</v>
      </c>
      <c r="GP67">
        <v>35186.6</v>
      </c>
      <c r="GQ67">
        <v>35191.5</v>
      </c>
      <c r="GR67">
        <v>41520.2</v>
      </c>
      <c r="GS67">
        <v>42306.5</v>
      </c>
      <c r="GT67">
        <v>1.89765</v>
      </c>
      <c r="GU67">
        <v>1.81008</v>
      </c>
      <c r="GV67">
        <v>0.0978038</v>
      </c>
      <c r="GW67">
        <v>0</v>
      </c>
      <c r="GX67">
        <v>28.4012</v>
      </c>
      <c r="GY67">
        <v>999.9</v>
      </c>
      <c r="GZ67">
        <v>61.403</v>
      </c>
      <c r="HA67">
        <v>29.608</v>
      </c>
      <c r="HB67">
        <v>28.5311</v>
      </c>
      <c r="HC67">
        <v>54.4298</v>
      </c>
      <c r="HD67">
        <v>39.1346</v>
      </c>
      <c r="HE67">
        <v>1</v>
      </c>
      <c r="HF67">
        <v>0.0738542</v>
      </c>
      <c r="HG67">
        <v>-1.4558</v>
      </c>
      <c r="HH67">
        <v>20.2308</v>
      </c>
      <c r="HI67">
        <v>5.23286</v>
      </c>
      <c r="HJ67">
        <v>11.992</v>
      </c>
      <c r="HK67">
        <v>4.9557</v>
      </c>
      <c r="HL67">
        <v>3.304</v>
      </c>
      <c r="HM67">
        <v>9999</v>
      </c>
      <c r="HN67">
        <v>999.9</v>
      </c>
      <c r="HO67">
        <v>9999</v>
      </c>
      <c r="HP67">
        <v>9999</v>
      </c>
      <c r="HQ67">
        <v>1.86846</v>
      </c>
      <c r="HR67">
        <v>1.86418</v>
      </c>
      <c r="HS67">
        <v>1.8718</v>
      </c>
      <c r="HT67">
        <v>1.86264</v>
      </c>
      <c r="HU67">
        <v>1.86203</v>
      </c>
      <c r="HV67">
        <v>1.86856</v>
      </c>
      <c r="HW67">
        <v>1.85867</v>
      </c>
      <c r="HX67">
        <v>1.86508</v>
      </c>
      <c r="HY67">
        <v>5</v>
      </c>
      <c r="HZ67">
        <v>0</v>
      </c>
      <c r="IA67">
        <v>0</v>
      </c>
      <c r="IB67">
        <v>0</v>
      </c>
      <c r="IC67" t="s">
        <v>426</v>
      </c>
      <c r="ID67" t="s">
        <v>427</v>
      </c>
      <c r="IE67" t="s">
        <v>428</v>
      </c>
      <c r="IF67" t="s">
        <v>428</v>
      </c>
      <c r="IG67" t="s">
        <v>428</v>
      </c>
      <c r="IH67" t="s">
        <v>428</v>
      </c>
      <c r="II67">
        <v>0</v>
      </c>
      <c r="IJ67">
        <v>100</v>
      </c>
      <c r="IK67">
        <v>100</v>
      </c>
      <c r="IL67">
        <v>5.897</v>
      </c>
      <c r="IM67">
        <v>0.4043</v>
      </c>
      <c r="IN67">
        <v>4.31971622866321</v>
      </c>
      <c r="IO67">
        <v>0.00442796603476172</v>
      </c>
      <c r="IP67">
        <v>-1.66160884727162e-06</v>
      </c>
      <c r="IQ67">
        <v>3.32470810967871e-10</v>
      </c>
      <c r="IR67">
        <v>0.0482981980719239</v>
      </c>
      <c r="IS67">
        <v>0.00830027014242151</v>
      </c>
      <c r="IT67">
        <v>2.88519397997672e-05</v>
      </c>
      <c r="IU67">
        <v>9.02036601750474e-06</v>
      </c>
      <c r="IV67">
        <v>-1</v>
      </c>
      <c r="IW67">
        <v>2043</v>
      </c>
      <c r="IX67">
        <v>1</v>
      </c>
      <c r="IY67">
        <v>28</v>
      </c>
      <c r="IZ67">
        <v>188917.3</v>
      </c>
      <c r="JA67">
        <v>188917.2</v>
      </c>
      <c r="JB67">
        <v>0.917969</v>
      </c>
      <c r="JC67">
        <v>2.39014</v>
      </c>
      <c r="JD67">
        <v>1.4978</v>
      </c>
      <c r="JE67">
        <v>2.33276</v>
      </c>
      <c r="JF67">
        <v>1.54419</v>
      </c>
      <c r="JG67">
        <v>2.38037</v>
      </c>
      <c r="JH67">
        <v>35.4754</v>
      </c>
      <c r="JI67">
        <v>24.2801</v>
      </c>
      <c r="JJ67">
        <v>18</v>
      </c>
      <c r="JK67">
        <v>546.032</v>
      </c>
      <c r="JL67">
        <v>432.675</v>
      </c>
      <c r="JM67">
        <v>31.1715</v>
      </c>
      <c r="JN67">
        <v>28.5925</v>
      </c>
      <c r="JO67">
        <v>30</v>
      </c>
      <c r="JP67">
        <v>28.4898</v>
      </c>
      <c r="JQ67">
        <v>28.5171</v>
      </c>
      <c r="JR67">
        <v>18.429</v>
      </c>
      <c r="JS67">
        <v>27.0587</v>
      </c>
      <c r="JT67">
        <v>100</v>
      </c>
      <c r="JU67">
        <v>31.166</v>
      </c>
      <c r="JV67">
        <v>420</v>
      </c>
      <c r="JW67">
        <v>25.0036</v>
      </c>
      <c r="JX67">
        <v>93.056</v>
      </c>
      <c r="JY67">
        <v>98.6019</v>
      </c>
    </row>
    <row r="68" spans="1:285">
      <c r="A68">
        <v>52</v>
      </c>
      <c r="B68">
        <v>1758584744.1</v>
      </c>
      <c r="C68">
        <v>731.099999904633</v>
      </c>
      <c r="D68" t="s">
        <v>531</v>
      </c>
      <c r="E68" t="s">
        <v>532</v>
      </c>
      <c r="F68">
        <v>5</v>
      </c>
      <c r="G68" t="s">
        <v>419</v>
      </c>
      <c r="H68" t="s">
        <v>420</v>
      </c>
      <c r="I68" t="s">
        <v>421</v>
      </c>
      <c r="J68">
        <v>1758584741.1</v>
      </c>
      <c r="K68">
        <f>(L68)/1000</f>
        <v>0</v>
      </c>
      <c r="L68">
        <f>1000*DL68*AJ68*(DH68-DI68)/(100*DA68*(1000-AJ68*DH68))</f>
        <v>0</v>
      </c>
      <c r="M68">
        <f>DL68*AJ68*(DG68-DF68*(1000-AJ68*DI68)/(1000-AJ68*DH68))/(100*DA68)</f>
        <v>0</v>
      </c>
      <c r="N68">
        <f>DF68 - IF(AJ68&gt;1, M68*DA68*100.0/(AL68), 0)</f>
        <v>0</v>
      </c>
      <c r="O68">
        <f>((U68-K68/2)*N68-M68)/(U68+K68/2)</f>
        <v>0</v>
      </c>
      <c r="P68">
        <f>O68*(DM68+DN68)/1000.0</f>
        <v>0</v>
      </c>
      <c r="Q68">
        <f>(DF68 - IF(AJ68&gt;1, M68*DA68*100.0/(AL68), 0))*(DM68+DN68)/1000.0</f>
        <v>0</v>
      </c>
      <c r="R68">
        <f>2.0/((1/T68-1/S68)+SIGN(T68)*SQRT((1/T68-1/S68)*(1/T68-1/S68) + 4*DB68/((DB68+1)*(DB68+1))*(2*1/T68*1/S68-1/S68*1/S68)))</f>
        <v>0</v>
      </c>
      <c r="S68">
        <f>IF(LEFT(DC68,1)&lt;&gt;"0",IF(LEFT(DC68,1)="1",3.0,DD68),$D$5+$E$5*(DT68*DM68/($K$5*1000))+$F$5*(DT68*DM68/($K$5*1000))*MAX(MIN(DA68,$J$5),$I$5)*MAX(MIN(DA68,$J$5),$I$5)+$G$5*MAX(MIN(DA68,$J$5),$I$5)*(DT68*DM68/($K$5*1000))+$H$5*(DT68*DM68/($K$5*1000))*(DT68*DM68/($K$5*1000)))</f>
        <v>0</v>
      </c>
      <c r="T68">
        <f>K68*(1000-(1000*0.61365*exp(17.502*X68/(240.97+X68))/(DM68+DN68)+DH68)/2)/(1000*0.61365*exp(17.502*X68/(240.97+X68))/(DM68+DN68)-DH68)</f>
        <v>0</v>
      </c>
      <c r="U68">
        <f>1/((DB68+1)/(R68/1.6)+1/(S68/1.37)) + DB68/((DB68+1)/(R68/1.6) + DB68/(S68/1.37))</f>
        <v>0</v>
      </c>
      <c r="V68">
        <f>(CW68*CZ68)</f>
        <v>0</v>
      </c>
      <c r="W68">
        <f>(DO68+(V68+2*0.95*5.67E-8*(((DO68+$B$7)+273)^4-(DO68+273)^4)-44100*K68)/(1.84*29.3*S68+8*0.95*5.67E-8*(DO68+273)^3))</f>
        <v>0</v>
      </c>
      <c r="X68">
        <f>($C$7*DP68+$D$7*DQ68+$E$7*W68)</f>
        <v>0</v>
      </c>
      <c r="Y68">
        <f>0.61365*exp(17.502*X68/(240.97+X68))</f>
        <v>0</v>
      </c>
      <c r="Z68">
        <f>(AA68/AB68*100)</f>
        <v>0</v>
      </c>
      <c r="AA68">
        <f>DH68*(DM68+DN68)/1000</f>
        <v>0</v>
      </c>
      <c r="AB68">
        <f>0.61365*exp(17.502*DO68/(240.97+DO68))</f>
        <v>0</v>
      </c>
      <c r="AC68">
        <f>(Y68-DH68*(DM68+DN68)/1000)</f>
        <v>0</v>
      </c>
      <c r="AD68">
        <f>(-K68*44100)</f>
        <v>0</v>
      </c>
      <c r="AE68">
        <f>2*29.3*S68*0.92*(DO68-X68)</f>
        <v>0</v>
      </c>
      <c r="AF68">
        <f>2*0.95*5.67E-8*(((DO68+$B$7)+273)^4-(X68+273)^4)</f>
        <v>0</v>
      </c>
      <c r="AG68">
        <f>V68+AF68+AD68+AE68</f>
        <v>0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MAX(0,($B$13+$C$13*DT68)/(1+$D$13*DT68)*DM68/(DO68+273)*$E$13)</f>
        <v>0</v>
      </c>
      <c r="AM68" t="s">
        <v>422</v>
      </c>
      <c r="AN68" t="s">
        <v>422</v>
      </c>
      <c r="AO68">
        <v>0</v>
      </c>
      <c r="AP68">
        <v>0</v>
      </c>
      <c r="AQ68">
        <f>1-AO68/AP68</f>
        <v>0</v>
      </c>
      <c r="AR68">
        <v>0</v>
      </c>
      <c r="AS68" t="s">
        <v>422</v>
      </c>
      <c r="AT68" t="s">
        <v>422</v>
      </c>
      <c r="AU68">
        <v>0</v>
      </c>
      <c r="AV68">
        <v>0</v>
      </c>
      <c r="AW68">
        <f>1-AU68/AV68</f>
        <v>0</v>
      </c>
      <c r="AX68">
        <v>0.5</v>
      </c>
      <c r="AY68">
        <f>CX68</f>
        <v>0</v>
      </c>
      <c r="AZ68">
        <f>M68</f>
        <v>0</v>
      </c>
      <c r="BA68">
        <f>AW68*AX68*AY68</f>
        <v>0</v>
      </c>
      <c r="BB68">
        <f>(AZ68-AR68)/AY68</f>
        <v>0</v>
      </c>
      <c r="BC68">
        <f>(AP68-AV68)/AV68</f>
        <v>0</v>
      </c>
      <c r="BD68">
        <f>AO68/(AQ68+AO68/AV68)</f>
        <v>0</v>
      </c>
      <c r="BE68" t="s">
        <v>422</v>
      </c>
      <c r="BF68">
        <v>0</v>
      </c>
      <c r="BG68">
        <f>IF(BF68&lt;&gt;0, BF68, BD68)</f>
        <v>0</v>
      </c>
      <c r="BH68">
        <f>1-BG68/AV68</f>
        <v>0</v>
      </c>
      <c r="BI68">
        <f>(AV68-AU68)/(AV68-BG68)</f>
        <v>0</v>
      </c>
      <c r="BJ68">
        <f>(AP68-AV68)/(AP68-BG68)</f>
        <v>0</v>
      </c>
      <c r="BK68">
        <f>(AV68-AU68)/(AV68-AO68)</f>
        <v>0</v>
      </c>
      <c r="BL68">
        <f>(AP68-AV68)/(AP68-AO68)</f>
        <v>0</v>
      </c>
      <c r="BM68">
        <f>(BI68*BG68/AU68)</f>
        <v>0</v>
      </c>
      <c r="BN68">
        <f>(1-BM68)</f>
        <v>0</v>
      </c>
      <c r="CW68">
        <f>$B$11*DU68+$C$11*DV68+$F$11*EG68*(1-EJ68)</f>
        <v>0</v>
      </c>
      <c r="CX68">
        <f>CW68*CY68</f>
        <v>0</v>
      </c>
      <c r="CY68">
        <f>($B$11*$D$9+$C$11*$D$9+$F$11*((ET68+EL68)/MAX(ET68+EL68+EU68, 0.1)*$I$9+EU68/MAX(ET68+EL68+EU68, 0.1)*$J$9))/($B$11+$C$11+$F$11)</f>
        <v>0</v>
      </c>
      <c r="CZ68">
        <f>($B$11*$K$9+$C$11*$K$9+$F$11*((ET68+EL68)/MAX(ET68+EL68+EU68, 0.1)*$P$9+EU68/MAX(ET68+EL68+EU68, 0.1)*$Q$9))/($B$11+$C$11+$F$11)</f>
        <v>0</v>
      </c>
      <c r="DA68">
        <v>4.8</v>
      </c>
      <c r="DB68">
        <v>0.5</v>
      </c>
      <c r="DC68" t="s">
        <v>423</v>
      </c>
      <c r="DD68">
        <v>2</v>
      </c>
      <c r="DE68">
        <v>1758584741.1</v>
      </c>
      <c r="DF68">
        <v>421.577</v>
      </c>
      <c r="DG68">
        <v>419.986</v>
      </c>
      <c r="DH68">
        <v>25.0071333333333</v>
      </c>
      <c r="DI68">
        <v>24.9317333333333</v>
      </c>
      <c r="DJ68">
        <v>415.679666666667</v>
      </c>
      <c r="DK68">
        <v>24.6028333333333</v>
      </c>
      <c r="DL68">
        <v>500.044333333333</v>
      </c>
      <c r="DM68">
        <v>89.6321666666667</v>
      </c>
      <c r="DN68">
        <v>0.0328501333333333</v>
      </c>
      <c r="DO68">
        <v>30.8682333333333</v>
      </c>
      <c r="DP68">
        <v>29.9941333333333</v>
      </c>
      <c r="DQ68">
        <v>999.9</v>
      </c>
      <c r="DR68">
        <v>0</v>
      </c>
      <c r="DS68">
        <v>0</v>
      </c>
      <c r="DT68">
        <v>10019.1666666667</v>
      </c>
      <c r="DU68">
        <v>0</v>
      </c>
      <c r="DV68">
        <v>0.723344</v>
      </c>
      <c r="DW68">
        <v>1.59055333333333</v>
      </c>
      <c r="DX68">
        <v>432.389666666667</v>
      </c>
      <c r="DY68">
        <v>430.725</v>
      </c>
      <c r="DZ68">
        <v>0.0753943333333333</v>
      </c>
      <c r="EA68">
        <v>419.986</v>
      </c>
      <c r="EB68">
        <v>24.9317333333333</v>
      </c>
      <c r="EC68">
        <v>2.24144666666667</v>
      </c>
      <c r="ED68">
        <v>2.23468666666667</v>
      </c>
      <c r="EE68">
        <v>19.2616666666667</v>
      </c>
      <c r="EF68">
        <v>19.2131666666667</v>
      </c>
      <c r="EG68">
        <v>0.00500016</v>
      </c>
      <c r="EH68">
        <v>0</v>
      </c>
      <c r="EI68">
        <v>0</v>
      </c>
      <c r="EJ68">
        <v>0</v>
      </c>
      <c r="EK68">
        <v>671.9</v>
      </c>
      <c r="EL68">
        <v>0.00500016</v>
      </c>
      <c r="EM68">
        <v>-12.8666666666667</v>
      </c>
      <c r="EN68">
        <v>0.166666666666667</v>
      </c>
      <c r="EO68">
        <v>39.125</v>
      </c>
      <c r="EP68">
        <v>43.187</v>
      </c>
      <c r="EQ68">
        <v>41.2706666666667</v>
      </c>
      <c r="ER68">
        <v>43.2913333333333</v>
      </c>
      <c r="ES68">
        <v>42.375</v>
      </c>
      <c r="ET68">
        <v>0</v>
      </c>
      <c r="EU68">
        <v>0</v>
      </c>
      <c r="EV68">
        <v>0</v>
      </c>
      <c r="EW68">
        <v>1758584746.2</v>
      </c>
      <c r="EX68">
        <v>0</v>
      </c>
      <c r="EY68">
        <v>673.803846153846</v>
      </c>
      <c r="EZ68">
        <v>-39.0324784583822</v>
      </c>
      <c r="FA68">
        <v>38.6564103850646</v>
      </c>
      <c r="FB68">
        <v>-18.6115384615385</v>
      </c>
      <c r="FC68">
        <v>15</v>
      </c>
      <c r="FD68">
        <v>0</v>
      </c>
      <c r="FE68" t="s">
        <v>424</v>
      </c>
      <c r="FF68">
        <v>1747249705.1</v>
      </c>
      <c r="FG68">
        <v>1747249711.1</v>
      </c>
      <c r="FH68">
        <v>0</v>
      </c>
      <c r="FI68">
        <v>0.871</v>
      </c>
      <c r="FJ68">
        <v>0.066</v>
      </c>
      <c r="FK68">
        <v>5.486</v>
      </c>
      <c r="FL68">
        <v>0.145</v>
      </c>
      <c r="FM68">
        <v>420</v>
      </c>
      <c r="FN68">
        <v>16</v>
      </c>
      <c r="FO68">
        <v>0.27</v>
      </c>
      <c r="FP68">
        <v>0.16</v>
      </c>
      <c r="FQ68">
        <v>1.442885</v>
      </c>
      <c r="FR68">
        <v>1.56755368421053</v>
      </c>
      <c r="FS68">
        <v>0.237763617685717</v>
      </c>
      <c r="FT68">
        <v>0</v>
      </c>
      <c r="FU68">
        <v>673.535294117647</v>
      </c>
      <c r="FV68">
        <v>11.6913674895139</v>
      </c>
      <c r="FW68">
        <v>5.16116051432924</v>
      </c>
      <c r="FX68">
        <v>-1</v>
      </c>
      <c r="FY68">
        <v>0.067194085</v>
      </c>
      <c r="FZ68">
        <v>0.0545644827067669</v>
      </c>
      <c r="GA68">
        <v>0.00731872613384836</v>
      </c>
      <c r="GB68">
        <v>1</v>
      </c>
      <c r="GC68">
        <v>1</v>
      </c>
      <c r="GD68">
        <v>2</v>
      </c>
      <c r="GE68" t="s">
        <v>433</v>
      </c>
      <c r="GF68">
        <v>3.12644</v>
      </c>
      <c r="GG68">
        <v>2.65863</v>
      </c>
      <c r="GH68">
        <v>0.0882865</v>
      </c>
      <c r="GI68">
        <v>0.0890517</v>
      </c>
      <c r="GJ68">
        <v>0.103481</v>
      </c>
      <c r="GK68">
        <v>0.103806</v>
      </c>
      <c r="GL68">
        <v>23476.8</v>
      </c>
      <c r="GM68">
        <v>22195.8</v>
      </c>
      <c r="GN68">
        <v>23029.6</v>
      </c>
      <c r="GO68">
        <v>23726.5</v>
      </c>
      <c r="GP68">
        <v>35186.9</v>
      </c>
      <c r="GQ68">
        <v>35191.9</v>
      </c>
      <c r="GR68">
        <v>41520.2</v>
      </c>
      <c r="GS68">
        <v>42306.6</v>
      </c>
      <c r="GT68">
        <v>1.89758</v>
      </c>
      <c r="GU68">
        <v>1.8102</v>
      </c>
      <c r="GV68">
        <v>0.0975132</v>
      </c>
      <c r="GW68">
        <v>0</v>
      </c>
      <c r="GX68">
        <v>28.403</v>
      </c>
      <c r="GY68">
        <v>999.9</v>
      </c>
      <c r="GZ68">
        <v>61.403</v>
      </c>
      <c r="HA68">
        <v>29.608</v>
      </c>
      <c r="HB68">
        <v>28.5335</v>
      </c>
      <c r="HC68">
        <v>54.2598</v>
      </c>
      <c r="HD68">
        <v>39.1627</v>
      </c>
      <c r="HE68">
        <v>1</v>
      </c>
      <c r="HF68">
        <v>0.0738872</v>
      </c>
      <c r="HG68">
        <v>-1.45261</v>
      </c>
      <c r="HH68">
        <v>20.2309</v>
      </c>
      <c r="HI68">
        <v>5.23316</v>
      </c>
      <c r="HJ68">
        <v>11.992</v>
      </c>
      <c r="HK68">
        <v>4.9558</v>
      </c>
      <c r="HL68">
        <v>3.304</v>
      </c>
      <c r="HM68">
        <v>9999</v>
      </c>
      <c r="HN68">
        <v>999.9</v>
      </c>
      <c r="HO68">
        <v>9999</v>
      </c>
      <c r="HP68">
        <v>9999</v>
      </c>
      <c r="HQ68">
        <v>1.86844</v>
      </c>
      <c r="HR68">
        <v>1.86418</v>
      </c>
      <c r="HS68">
        <v>1.8718</v>
      </c>
      <c r="HT68">
        <v>1.86264</v>
      </c>
      <c r="HU68">
        <v>1.86204</v>
      </c>
      <c r="HV68">
        <v>1.86856</v>
      </c>
      <c r="HW68">
        <v>1.85867</v>
      </c>
      <c r="HX68">
        <v>1.86508</v>
      </c>
      <c r="HY68">
        <v>5</v>
      </c>
      <c r="HZ68">
        <v>0</v>
      </c>
      <c r="IA68">
        <v>0</v>
      </c>
      <c r="IB68">
        <v>0</v>
      </c>
      <c r="IC68" t="s">
        <v>426</v>
      </c>
      <c r="ID68" t="s">
        <v>427</v>
      </c>
      <c r="IE68" t="s">
        <v>428</v>
      </c>
      <c r="IF68" t="s">
        <v>428</v>
      </c>
      <c r="IG68" t="s">
        <v>428</v>
      </c>
      <c r="IH68" t="s">
        <v>428</v>
      </c>
      <c r="II68">
        <v>0</v>
      </c>
      <c r="IJ68">
        <v>100</v>
      </c>
      <c r="IK68">
        <v>100</v>
      </c>
      <c r="IL68">
        <v>5.897</v>
      </c>
      <c r="IM68">
        <v>0.4042</v>
      </c>
      <c r="IN68">
        <v>4.31971622866321</v>
      </c>
      <c r="IO68">
        <v>0.00442796603476172</v>
      </c>
      <c r="IP68">
        <v>-1.66160884727162e-06</v>
      </c>
      <c r="IQ68">
        <v>3.32470810967871e-10</v>
      </c>
      <c r="IR68">
        <v>0.0482981980719239</v>
      </c>
      <c r="IS68">
        <v>0.00830027014242151</v>
      </c>
      <c r="IT68">
        <v>2.88519397997672e-05</v>
      </c>
      <c r="IU68">
        <v>9.02036601750474e-06</v>
      </c>
      <c r="IV68">
        <v>-1</v>
      </c>
      <c r="IW68">
        <v>2043</v>
      </c>
      <c r="IX68">
        <v>1</v>
      </c>
      <c r="IY68">
        <v>28</v>
      </c>
      <c r="IZ68">
        <v>188917.3</v>
      </c>
      <c r="JA68">
        <v>188917.2</v>
      </c>
      <c r="JB68">
        <v>0.916748</v>
      </c>
      <c r="JC68">
        <v>2.38525</v>
      </c>
      <c r="JD68">
        <v>1.4978</v>
      </c>
      <c r="JE68">
        <v>2.33276</v>
      </c>
      <c r="JF68">
        <v>1.54419</v>
      </c>
      <c r="JG68">
        <v>2.40356</v>
      </c>
      <c r="JH68">
        <v>35.4754</v>
      </c>
      <c r="JI68">
        <v>24.2801</v>
      </c>
      <c r="JJ68">
        <v>18</v>
      </c>
      <c r="JK68">
        <v>545.968</v>
      </c>
      <c r="JL68">
        <v>432.741</v>
      </c>
      <c r="JM68">
        <v>31.1701</v>
      </c>
      <c r="JN68">
        <v>28.5919</v>
      </c>
      <c r="JO68">
        <v>30</v>
      </c>
      <c r="JP68">
        <v>28.488</v>
      </c>
      <c r="JQ68">
        <v>28.5159</v>
      </c>
      <c r="JR68">
        <v>18.3919</v>
      </c>
      <c r="JS68">
        <v>26.779</v>
      </c>
      <c r="JT68">
        <v>100</v>
      </c>
      <c r="JU68">
        <v>31.1684</v>
      </c>
      <c r="JV68">
        <v>420</v>
      </c>
      <c r="JW68">
        <v>25.0036</v>
      </c>
      <c r="JX68">
        <v>93.0563</v>
      </c>
      <c r="JY68">
        <v>98.6022</v>
      </c>
    </row>
    <row r="69" spans="1:285">
      <c r="A69">
        <v>53</v>
      </c>
      <c r="B69">
        <v>1758584746.1</v>
      </c>
      <c r="C69">
        <v>733.099999904633</v>
      </c>
      <c r="D69" t="s">
        <v>533</v>
      </c>
      <c r="E69" t="s">
        <v>534</v>
      </c>
      <c r="F69">
        <v>5</v>
      </c>
      <c r="G69" t="s">
        <v>419</v>
      </c>
      <c r="H69" t="s">
        <v>420</v>
      </c>
      <c r="I69" t="s">
        <v>421</v>
      </c>
      <c r="J69">
        <v>1758584743.1</v>
      </c>
      <c r="K69">
        <f>(L69)/1000</f>
        <v>0</v>
      </c>
      <c r="L69">
        <f>1000*DL69*AJ69*(DH69-DI69)/(100*DA69*(1000-AJ69*DH69))</f>
        <v>0</v>
      </c>
      <c r="M69">
        <f>DL69*AJ69*(DG69-DF69*(1000-AJ69*DI69)/(1000-AJ69*DH69))/(100*DA69)</f>
        <v>0</v>
      </c>
      <c r="N69">
        <f>DF69 - IF(AJ69&gt;1, M69*DA69*100.0/(AL69), 0)</f>
        <v>0</v>
      </c>
      <c r="O69">
        <f>((U69-K69/2)*N69-M69)/(U69+K69/2)</f>
        <v>0</v>
      </c>
      <c r="P69">
        <f>O69*(DM69+DN69)/1000.0</f>
        <v>0</v>
      </c>
      <c r="Q69">
        <f>(DF69 - IF(AJ69&gt;1, M69*DA69*100.0/(AL69), 0))*(DM69+DN69)/1000.0</f>
        <v>0</v>
      </c>
      <c r="R69">
        <f>2.0/((1/T69-1/S69)+SIGN(T69)*SQRT((1/T69-1/S69)*(1/T69-1/S69) + 4*DB69/((DB69+1)*(DB69+1))*(2*1/T69*1/S69-1/S69*1/S69)))</f>
        <v>0</v>
      </c>
      <c r="S69">
        <f>IF(LEFT(DC69,1)&lt;&gt;"0",IF(LEFT(DC69,1)="1",3.0,DD69),$D$5+$E$5*(DT69*DM69/($K$5*1000))+$F$5*(DT69*DM69/($K$5*1000))*MAX(MIN(DA69,$J$5),$I$5)*MAX(MIN(DA69,$J$5),$I$5)+$G$5*MAX(MIN(DA69,$J$5),$I$5)*(DT69*DM69/($K$5*1000))+$H$5*(DT69*DM69/($K$5*1000))*(DT69*DM69/($K$5*1000)))</f>
        <v>0</v>
      </c>
      <c r="T69">
        <f>K69*(1000-(1000*0.61365*exp(17.502*X69/(240.97+X69))/(DM69+DN69)+DH69)/2)/(1000*0.61365*exp(17.502*X69/(240.97+X69))/(DM69+DN69)-DH69)</f>
        <v>0</v>
      </c>
      <c r="U69">
        <f>1/((DB69+1)/(R69/1.6)+1/(S69/1.37)) + DB69/((DB69+1)/(R69/1.6) + DB69/(S69/1.37))</f>
        <v>0</v>
      </c>
      <c r="V69">
        <f>(CW69*CZ69)</f>
        <v>0</v>
      </c>
      <c r="W69">
        <f>(DO69+(V69+2*0.95*5.67E-8*(((DO69+$B$7)+273)^4-(DO69+273)^4)-44100*K69)/(1.84*29.3*S69+8*0.95*5.67E-8*(DO69+273)^3))</f>
        <v>0</v>
      </c>
      <c r="X69">
        <f>($C$7*DP69+$D$7*DQ69+$E$7*W69)</f>
        <v>0</v>
      </c>
      <c r="Y69">
        <f>0.61365*exp(17.502*X69/(240.97+X69))</f>
        <v>0</v>
      </c>
      <c r="Z69">
        <f>(AA69/AB69*100)</f>
        <v>0</v>
      </c>
      <c r="AA69">
        <f>DH69*(DM69+DN69)/1000</f>
        <v>0</v>
      </c>
      <c r="AB69">
        <f>0.61365*exp(17.502*DO69/(240.97+DO69))</f>
        <v>0</v>
      </c>
      <c r="AC69">
        <f>(Y69-DH69*(DM69+DN69)/1000)</f>
        <v>0</v>
      </c>
      <c r="AD69">
        <f>(-K69*44100)</f>
        <v>0</v>
      </c>
      <c r="AE69">
        <f>2*29.3*S69*0.92*(DO69-X69)</f>
        <v>0</v>
      </c>
      <c r="AF69">
        <f>2*0.95*5.67E-8*(((DO69+$B$7)+273)^4-(X69+273)^4)</f>
        <v>0</v>
      </c>
      <c r="AG69">
        <f>V69+AF69+AD69+AE69</f>
        <v>0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MAX(0,($B$13+$C$13*DT69)/(1+$D$13*DT69)*DM69/(DO69+273)*$E$13)</f>
        <v>0</v>
      </c>
      <c r="AM69" t="s">
        <v>422</v>
      </c>
      <c r="AN69" t="s">
        <v>422</v>
      </c>
      <c r="AO69">
        <v>0</v>
      </c>
      <c r="AP69">
        <v>0</v>
      </c>
      <c r="AQ69">
        <f>1-AO69/AP69</f>
        <v>0</v>
      </c>
      <c r="AR69">
        <v>0</v>
      </c>
      <c r="AS69" t="s">
        <v>422</v>
      </c>
      <c r="AT69" t="s">
        <v>422</v>
      </c>
      <c r="AU69">
        <v>0</v>
      </c>
      <c r="AV69">
        <v>0</v>
      </c>
      <c r="AW69">
        <f>1-AU69/AV69</f>
        <v>0</v>
      </c>
      <c r="AX69">
        <v>0.5</v>
      </c>
      <c r="AY69">
        <f>CX69</f>
        <v>0</v>
      </c>
      <c r="AZ69">
        <f>M69</f>
        <v>0</v>
      </c>
      <c r="BA69">
        <f>AW69*AX69*AY69</f>
        <v>0</v>
      </c>
      <c r="BB69">
        <f>(AZ69-AR69)/AY69</f>
        <v>0</v>
      </c>
      <c r="BC69">
        <f>(AP69-AV69)/AV69</f>
        <v>0</v>
      </c>
      <c r="BD69">
        <f>AO69/(AQ69+AO69/AV69)</f>
        <v>0</v>
      </c>
      <c r="BE69" t="s">
        <v>422</v>
      </c>
      <c r="BF69">
        <v>0</v>
      </c>
      <c r="BG69">
        <f>IF(BF69&lt;&gt;0, BF69, BD69)</f>
        <v>0</v>
      </c>
      <c r="BH69">
        <f>1-BG69/AV69</f>
        <v>0</v>
      </c>
      <c r="BI69">
        <f>(AV69-AU69)/(AV69-BG69)</f>
        <v>0</v>
      </c>
      <c r="BJ69">
        <f>(AP69-AV69)/(AP69-BG69)</f>
        <v>0</v>
      </c>
      <c r="BK69">
        <f>(AV69-AU69)/(AV69-AO69)</f>
        <v>0</v>
      </c>
      <c r="BL69">
        <f>(AP69-AV69)/(AP69-AO69)</f>
        <v>0</v>
      </c>
      <c r="BM69">
        <f>(BI69*BG69/AU69)</f>
        <v>0</v>
      </c>
      <c r="BN69">
        <f>(1-BM69)</f>
        <v>0</v>
      </c>
      <c r="CW69">
        <f>$B$11*DU69+$C$11*DV69+$F$11*EG69*(1-EJ69)</f>
        <v>0</v>
      </c>
      <c r="CX69">
        <f>CW69*CY69</f>
        <v>0</v>
      </c>
      <c r="CY69">
        <f>($B$11*$D$9+$C$11*$D$9+$F$11*((ET69+EL69)/MAX(ET69+EL69+EU69, 0.1)*$I$9+EU69/MAX(ET69+EL69+EU69, 0.1)*$J$9))/($B$11+$C$11+$F$11)</f>
        <v>0</v>
      </c>
      <c r="CZ69">
        <f>($B$11*$K$9+$C$11*$K$9+$F$11*((ET69+EL69)/MAX(ET69+EL69+EU69, 0.1)*$P$9+EU69/MAX(ET69+EL69+EU69, 0.1)*$Q$9))/($B$11+$C$11+$F$11)</f>
        <v>0</v>
      </c>
      <c r="DA69">
        <v>4.8</v>
      </c>
      <c r="DB69">
        <v>0.5</v>
      </c>
      <c r="DC69" t="s">
        <v>423</v>
      </c>
      <c r="DD69">
        <v>2</v>
      </c>
      <c r="DE69">
        <v>1758584743.1</v>
      </c>
      <c r="DF69">
        <v>421.551666666667</v>
      </c>
      <c r="DG69">
        <v>420.52</v>
      </c>
      <c r="DH69">
        <v>25.0057333333333</v>
      </c>
      <c r="DI69">
        <v>24.9288333333333</v>
      </c>
      <c r="DJ69">
        <v>415.654666666667</v>
      </c>
      <c r="DK69">
        <v>24.6014666666667</v>
      </c>
      <c r="DL69">
        <v>499.995</v>
      </c>
      <c r="DM69">
        <v>89.6324666666667</v>
      </c>
      <c r="DN69">
        <v>0.0329663</v>
      </c>
      <c r="DO69">
        <v>30.8684</v>
      </c>
      <c r="DP69">
        <v>29.9945</v>
      </c>
      <c r="DQ69">
        <v>999.9</v>
      </c>
      <c r="DR69">
        <v>0</v>
      </c>
      <c r="DS69">
        <v>0</v>
      </c>
      <c r="DT69">
        <v>10007.9166666667</v>
      </c>
      <c r="DU69">
        <v>0</v>
      </c>
      <c r="DV69">
        <v>0.723344</v>
      </c>
      <c r="DW69">
        <v>1.03133</v>
      </c>
      <c r="DX69">
        <v>432.363</v>
      </c>
      <c r="DY69">
        <v>431.271333333333</v>
      </c>
      <c r="DZ69">
        <v>0.0768833333333333</v>
      </c>
      <c r="EA69">
        <v>420.52</v>
      </c>
      <c r="EB69">
        <v>24.9288333333333</v>
      </c>
      <c r="EC69">
        <v>2.24132666666667</v>
      </c>
      <c r="ED69">
        <v>2.23443333333333</v>
      </c>
      <c r="EE69">
        <v>19.2608</v>
      </c>
      <c r="EF69">
        <v>19.2113666666667</v>
      </c>
      <c r="EG69">
        <v>0.00500016</v>
      </c>
      <c r="EH69">
        <v>0</v>
      </c>
      <c r="EI69">
        <v>0</v>
      </c>
      <c r="EJ69">
        <v>0</v>
      </c>
      <c r="EK69">
        <v>671.533333333333</v>
      </c>
      <c r="EL69">
        <v>0.00500016</v>
      </c>
      <c r="EM69">
        <v>-13.7666666666667</v>
      </c>
      <c r="EN69">
        <v>-0.333333333333333</v>
      </c>
      <c r="EO69">
        <v>39.104</v>
      </c>
      <c r="EP69">
        <v>43.187</v>
      </c>
      <c r="EQ69">
        <v>41.25</v>
      </c>
      <c r="ER69">
        <v>43.2706666666667</v>
      </c>
      <c r="ES69">
        <v>42.354</v>
      </c>
      <c r="ET69">
        <v>0</v>
      </c>
      <c r="EU69">
        <v>0</v>
      </c>
      <c r="EV69">
        <v>0</v>
      </c>
      <c r="EW69">
        <v>1758584748</v>
      </c>
      <c r="EX69">
        <v>0</v>
      </c>
      <c r="EY69">
        <v>673.252</v>
      </c>
      <c r="EZ69">
        <v>-19.6076921591185</v>
      </c>
      <c r="FA69">
        <v>20.0230770330459</v>
      </c>
      <c r="FB69">
        <v>-18.004</v>
      </c>
      <c r="FC69">
        <v>15</v>
      </c>
      <c r="FD69">
        <v>0</v>
      </c>
      <c r="FE69" t="s">
        <v>424</v>
      </c>
      <c r="FF69">
        <v>1747249705.1</v>
      </c>
      <c r="FG69">
        <v>1747249711.1</v>
      </c>
      <c r="FH69">
        <v>0</v>
      </c>
      <c r="FI69">
        <v>0.871</v>
      </c>
      <c r="FJ69">
        <v>0.066</v>
      </c>
      <c r="FK69">
        <v>5.486</v>
      </c>
      <c r="FL69">
        <v>0.145</v>
      </c>
      <c r="FM69">
        <v>420</v>
      </c>
      <c r="FN69">
        <v>16</v>
      </c>
      <c r="FO69">
        <v>0.27</v>
      </c>
      <c r="FP69">
        <v>0.16</v>
      </c>
      <c r="FQ69">
        <v>1.41711425</v>
      </c>
      <c r="FR69">
        <v>0.912878571428571</v>
      </c>
      <c r="FS69">
        <v>0.268232885098355</v>
      </c>
      <c r="FT69">
        <v>0</v>
      </c>
      <c r="FU69">
        <v>673.567647058823</v>
      </c>
      <c r="FV69">
        <v>-14.2841863325408</v>
      </c>
      <c r="FW69">
        <v>5.38362006942383</v>
      </c>
      <c r="FX69">
        <v>-1</v>
      </c>
      <c r="FY69">
        <v>0.067883305</v>
      </c>
      <c r="FZ69">
        <v>0.0771579203007518</v>
      </c>
      <c r="GA69">
        <v>0.00775135207718466</v>
      </c>
      <c r="GB69">
        <v>1</v>
      </c>
      <c r="GC69">
        <v>1</v>
      </c>
      <c r="GD69">
        <v>2</v>
      </c>
      <c r="GE69" t="s">
        <v>433</v>
      </c>
      <c r="GF69">
        <v>3.12638</v>
      </c>
      <c r="GG69">
        <v>2.65852</v>
      </c>
      <c r="GH69">
        <v>0.0883116</v>
      </c>
      <c r="GI69">
        <v>0.0892698</v>
      </c>
      <c r="GJ69">
        <v>0.10348</v>
      </c>
      <c r="GK69">
        <v>0.103814</v>
      </c>
      <c r="GL69">
        <v>23475.9</v>
      </c>
      <c r="GM69">
        <v>22190.7</v>
      </c>
      <c r="GN69">
        <v>23029.4</v>
      </c>
      <c r="GO69">
        <v>23726.6</v>
      </c>
      <c r="GP69">
        <v>35187</v>
      </c>
      <c r="GQ69">
        <v>35191.9</v>
      </c>
      <c r="GR69">
        <v>41520.2</v>
      </c>
      <c r="GS69">
        <v>42306.9</v>
      </c>
      <c r="GT69">
        <v>1.8975</v>
      </c>
      <c r="GU69">
        <v>1.81035</v>
      </c>
      <c r="GV69">
        <v>0.0972822</v>
      </c>
      <c r="GW69">
        <v>0</v>
      </c>
      <c r="GX69">
        <v>28.4052</v>
      </c>
      <c r="GY69">
        <v>999.9</v>
      </c>
      <c r="GZ69">
        <v>61.403</v>
      </c>
      <c r="HA69">
        <v>29.608</v>
      </c>
      <c r="HB69">
        <v>28.5371</v>
      </c>
      <c r="HC69">
        <v>54.2998</v>
      </c>
      <c r="HD69">
        <v>39.3109</v>
      </c>
      <c r="HE69">
        <v>1</v>
      </c>
      <c r="HF69">
        <v>0.0738491</v>
      </c>
      <c r="HG69">
        <v>-1.45778</v>
      </c>
      <c r="HH69">
        <v>20.2307</v>
      </c>
      <c r="HI69">
        <v>5.23316</v>
      </c>
      <c r="HJ69">
        <v>11.992</v>
      </c>
      <c r="HK69">
        <v>4.95585</v>
      </c>
      <c r="HL69">
        <v>3.304</v>
      </c>
      <c r="HM69">
        <v>9999</v>
      </c>
      <c r="HN69">
        <v>999.9</v>
      </c>
      <c r="HO69">
        <v>9999</v>
      </c>
      <c r="HP69">
        <v>9999</v>
      </c>
      <c r="HQ69">
        <v>1.86846</v>
      </c>
      <c r="HR69">
        <v>1.86417</v>
      </c>
      <c r="HS69">
        <v>1.8718</v>
      </c>
      <c r="HT69">
        <v>1.86264</v>
      </c>
      <c r="HU69">
        <v>1.86204</v>
      </c>
      <c r="HV69">
        <v>1.86856</v>
      </c>
      <c r="HW69">
        <v>1.85867</v>
      </c>
      <c r="HX69">
        <v>1.86508</v>
      </c>
      <c r="HY69">
        <v>5</v>
      </c>
      <c r="HZ69">
        <v>0</v>
      </c>
      <c r="IA69">
        <v>0</v>
      </c>
      <c r="IB69">
        <v>0</v>
      </c>
      <c r="IC69" t="s">
        <v>426</v>
      </c>
      <c r="ID69" t="s">
        <v>427</v>
      </c>
      <c r="IE69" t="s">
        <v>428</v>
      </c>
      <c r="IF69" t="s">
        <v>428</v>
      </c>
      <c r="IG69" t="s">
        <v>428</v>
      </c>
      <c r="IH69" t="s">
        <v>428</v>
      </c>
      <c r="II69">
        <v>0</v>
      </c>
      <c r="IJ69">
        <v>100</v>
      </c>
      <c r="IK69">
        <v>100</v>
      </c>
      <c r="IL69">
        <v>5.897</v>
      </c>
      <c r="IM69">
        <v>0.4042</v>
      </c>
      <c r="IN69">
        <v>4.31971622866321</v>
      </c>
      <c r="IO69">
        <v>0.00442796603476172</v>
      </c>
      <c r="IP69">
        <v>-1.66160884727162e-06</v>
      </c>
      <c r="IQ69">
        <v>3.32470810967871e-10</v>
      </c>
      <c r="IR69">
        <v>0.0482981980719239</v>
      </c>
      <c r="IS69">
        <v>0.00830027014242151</v>
      </c>
      <c r="IT69">
        <v>2.88519397997672e-05</v>
      </c>
      <c r="IU69">
        <v>9.02036601750474e-06</v>
      </c>
      <c r="IV69">
        <v>-1</v>
      </c>
      <c r="IW69">
        <v>2043</v>
      </c>
      <c r="IX69">
        <v>1</v>
      </c>
      <c r="IY69">
        <v>28</v>
      </c>
      <c r="IZ69">
        <v>188917.4</v>
      </c>
      <c r="JA69">
        <v>188917.2</v>
      </c>
      <c r="JB69">
        <v>0.914307</v>
      </c>
      <c r="JC69">
        <v>2.38037</v>
      </c>
      <c r="JD69">
        <v>1.4978</v>
      </c>
      <c r="JE69">
        <v>2.33276</v>
      </c>
      <c r="JF69">
        <v>1.54419</v>
      </c>
      <c r="JG69">
        <v>2.38037</v>
      </c>
      <c r="JH69">
        <v>35.4754</v>
      </c>
      <c r="JI69">
        <v>24.2801</v>
      </c>
      <c r="JJ69">
        <v>18</v>
      </c>
      <c r="JK69">
        <v>545.909</v>
      </c>
      <c r="JL69">
        <v>432.821</v>
      </c>
      <c r="JM69">
        <v>31.169</v>
      </c>
      <c r="JN69">
        <v>28.5906</v>
      </c>
      <c r="JO69">
        <v>30</v>
      </c>
      <c r="JP69">
        <v>28.4868</v>
      </c>
      <c r="JQ69">
        <v>28.5147</v>
      </c>
      <c r="JR69">
        <v>18.347</v>
      </c>
      <c r="JS69">
        <v>26.779</v>
      </c>
      <c r="JT69">
        <v>100</v>
      </c>
      <c r="JU69">
        <v>31.1684</v>
      </c>
      <c r="JV69">
        <v>420</v>
      </c>
      <c r="JW69">
        <v>25.0036</v>
      </c>
      <c r="JX69">
        <v>93.0561</v>
      </c>
      <c r="JY69">
        <v>98.6029</v>
      </c>
    </row>
    <row r="70" spans="1:285">
      <c r="A70">
        <v>54</v>
      </c>
      <c r="B70">
        <v>1758584749.1</v>
      </c>
      <c r="C70">
        <v>736.099999904633</v>
      </c>
      <c r="D70" t="s">
        <v>535</v>
      </c>
      <c r="E70" t="s">
        <v>536</v>
      </c>
      <c r="F70">
        <v>5</v>
      </c>
      <c r="G70" t="s">
        <v>419</v>
      </c>
      <c r="H70" t="s">
        <v>420</v>
      </c>
      <c r="I70" t="s">
        <v>421</v>
      </c>
      <c r="J70">
        <v>1758584745.85</v>
      </c>
      <c r="K70">
        <f>(L70)/1000</f>
        <v>0</v>
      </c>
      <c r="L70">
        <f>1000*DL70*AJ70*(DH70-DI70)/(100*DA70*(1000-AJ70*DH70))</f>
        <v>0</v>
      </c>
      <c r="M70">
        <f>DL70*AJ70*(DG70-DF70*(1000-AJ70*DI70)/(1000-AJ70*DH70))/(100*DA70)</f>
        <v>0</v>
      </c>
      <c r="N70">
        <f>DF70 - IF(AJ70&gt;1, M70*DA70*100.0/(AL70), 0)</f>
        <v>0</v>
      </c>
      <c r="O70">
        <f>((U70-K70/2)*N70-M70)/(U70+K70/2)</f>
        <v>0</v>
      </c>
      <c r="P70">
        <f>O70*(DM70+DN70)/1000.0</f>
        <v>0</v>
      </c>
      <c r="Q70">
        <f>(DF70 - IF(AJ70&gt;1, M70*DA70*100.0/(AL70), 0))*(DM70+DN70)/1000.0</f>
        <v>0</v>
      </c>
      <c r="R70">
        <f>2.0/((1/T70-1/S70)+SIGN(T70)*SQRT((1/T70-1/S70)*(1/T70-1/S70) + 4*DB70/((DB70+1)*(DB70+1))*(2*1/T70*1/S70-1/S70*1/S70)))</f>
        <v>0</v>
      </c>
      <c r="S70">
        <f>IF(LEFT(DC70,1)&lt;&gt;"0",IF(LEFT(DC70,1)="1",3.0,DD70),$D$5+$E$5*(DT70*DM70/($K$5*1000))+$F$5*(DT70*DM70/($K$5*1000))*MAX(MIN(DA70,$J$5),$I$5)*MAX(MIN(DA70,$J$5),$I$5)+$G$5*MAX(MIN(DA70,$J$5),$I$5)*(DT70*DM70/($K$5*1000))+$H$5*(DT70*DM70/($K$5*1000))*(DT70*DM70/($K$5*1000)))</f>
        <v>0</v>
      </c>
      <c r="T70">
        <f>K70*(1000-(1000*0.61365*exp(17.502*X70/(240.97+X70))/(DM70+DN70)+DH70)/2)/(1000*0.61365*exp(17.502*X70/(240.97+X70))/(DM70+DN70)-DH70)</f>
        <v>0</v>
      </c>
      <c r="U70">
        <f>1/((DB70+1)/(R70/1.6)+1/(S70/1.37)) + DB70/((DB70+1)/(R70/1.6) + DB70/(S70/1.37))</f>
        <v>0</v>
      </c>
      <c r="V70">
        <f>(CW70*CZ70)</f>
        <v>0</v>
      </c>
      <c r="W70">
        <f>(DO70+(V70+2*0.95*5.67E-8*(((DO70+$B$7)+273)^4-(DO70+273)^4)-44100*K70)/(1.84*29.3*S70+8*0.95*5.67E-8*(DO70+273)^3))</f>
        <v>0</v>
      </c>
      <c r="X70">
        <f>($C$7*DP70+$D$7*DQ70+$E$7*W70)</f>
        <v>0</v>
      </c>
      <c r="Y70">
        <f>0.61365*exp(17.502*X70/(240.97+X70))</f>
        <v>0</v>
      </c>
      <c r="Z70">
        <f>(AA70/AB70*100)</f>
        <v>0</v>
      </c>
      <c r="AA70">
        <f>DH70*(DM70+DN70)/1000</f>
        <v>0</v>
      </c>
      <c r="AB70">
        <f>0.61365*exp(17.502*DO70/(240.97+DO70))</f>
        <v>0</v>
      </c>
      <c r="AC70">
        <f>(Y70-DH70*(DM70+DN70)/1000)</f>
        <v>0</v>
      </c>
      <c r="AD70">
        <f>(-K70*44100)</f>
        <v>0</v>
      </c>
      <c r="AE70">
        <f>2*29.3*S70*0.92*(DO70-X70)</f>
        <v>0</v>
      </c>
      <c r="AF70">
        <f>2*0.95*5.67E-8*(((DO70+$B$7)+273)^4-(X70+273)^4)</f>
        <v>0</v>
      </c>
      <c r="AG70">
        <f>V70+AF70+AD70+AE70</f>
        <v>0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MAX(0,($B$13+$C$13*DT70)/(1+$D$13*DT70)*DM70/(DO70+273)*$E$13)</f>
        <v>0</v>
      </c>
      <c r="AM70" t="s">
        <v>422</v>
      </c>
      <c r="AN70" t="s">
        <v>422</v>
      </c>
      <c r="AO70">
        <v>0</v>
      </c>
      <c r="AP70">
        <v>0</v>
      </c>
      <c r="AQ70">
        <f>1-AO70/AP70</f>
        <v>0</v>
      </c>
      <c r="AR70">
        <v>0</v>
      </c>
      <c r="AS70" t="s">
        <v>422</v>
      </c>
      <c r="AT70" t="s">
        <v>422</v>
      </c>
      <c r="AU70">
        <v>0</v>
      </c>
      <c r="AV70">
        <v>0</v>
      </c>
      <c r="AW70">
        <f>1-AU70/AV70</f>
        <v>0</v>
      </c>
      <c r="AX70">
        <v>0.5</v>
      </c>
      <c r="AY70">
        <f>CX70</f>
        <v>0</v>
      </c>
      <c r="AZ70">
        <f>M70</f>
        <v>0</v>
      </c>
      <c r="BA70">
        <f>AW70*AX70*AY70</f>
        <v>0</v>
      </c>
      <c r="BB70">
        <f>(AZ70-AR70)/AY70</f>
        <v>0</v>
      </c>
      <c r="BC70">
        <f>(AP70-AV70)/AV70</f>
        <v>0</v>
      </c>
      <c r="BD70">
        <f>AO70/(AQ70+AO70/AV70)</f>
        <v>0</v>
      </c>
      <c r="BE70" t="s">
        <v>422</v>
      </c>
      <c r="BF70">
        <v>0</v>
      </c>
      <c r="BG70">
        <f>IF(BF70&lt;&gt;0, BF70, BD70)</f>
        <v>0</v>
      </c>
      <c r="BH70">
        <f>1-BG70/AV70</f>
        <v>0</v>
      </c>
      <c r="BI70">
        <f>(AV70-AU70)/(AV70-BG70)</f>
        <v>0</v>
      </c>
      <c r="BJ70">
        <f>(AP70-AV70)/(AP70-BG70)</f>
        <v>0</v>
      </c>
      <c r="BK70">
        <f>(AV70-AU70)/(AV70-AO70)</f>
        <v>0</v>
      </c>
      <c r="BL70">
        <f>(AP70-AV70)/(AP70-AO70)</f>
        <v>0</v>
      </c>
      <c r="BM70">
        <f>(BI70*BG70/AU70)</f>
        <v>0</v>
      </c>
      <c r="BN70">
        <f>(1-BM70)</f>
        <v>0</v>
      </c>
      <c r="CW70">
        <f>$B$11*DU70+$C$11*DV70+$F$11*EG70*(1-EJ70)</f>
        <v>0</v>
      </c>
      <c r="CX70">
        <f>CW70*CY70</f>
        <v>0</v>
      </c>
      <c r="CY70">
        <f>($B$11*$D$9+$C$11*$D$9+$F$11*((ET70+EL70)/MAX(ET70+EL70+EU70, 0.1)*$I$9+EU70/MAX(ET70+EL70+EU70, 0.1)*$J$9))/($B$11+$C$11+$F$11)</f>
        <v>0</v>
      </c>
      <c r="CZ70">
        <f>($B$11*$K$9+$C$11*$K$9+$F$11*((ET70+EL70)/MAX(ET70+EL70+EU70, 0.1)*$P$9+EU70/MAX(ET70+EL70+EU70, 0.1)*$Q$9))/($B$11+$C$11+$F$11)</f>
        <v>0</v>
      </c>
      <c r="DA70">
        <v>4.8</v>
      </c>
      <c r="DB70">
        <v>0.5</v>
      </c>
      <c r="DC70" t="s">
        <v>423</v>
      </c>
      <c r="DD70">
        <v>2</v>
      </c>
      <c r="DE70">
        <v>1758584745.85</v>
      </c>
      <c r="DF70">
        <v>421.8285</v>
      </c>
      <c r="DG70">
        <v>421.3535</v>
      </c>
      <c r="DH70">
        <v>25.004075</v>
      </c>
      <c r="DI70">
        <v>24.9366</v>
      </c>
      <c r="DJ70">
        <v>415.93075</v>
      </c>
      <c r="DK70">
        <v>24.59985</v>
      </c>
      <c r="DL70">
        <v>499.984</v>
      </c>
      <c r="DM70">
        <v>89.63275</v>
      </c>
      <c r="DN70">
        <v>0.0331164</v>
      </c>
      <c r="DO70">
        <v>30.869275</v>
      </c>
      <c r="DP70">
        <v>29.988125</v>
      </c>
      <c r="DQ70">
        <v>999.9</v>
      </c>
      <c r="DR70">
        <v>0</v>
      </c>
      <c r="DS70">
        <v>0</v>
      </c>
      <c r="DT70">
        <v>9981.5625</v>
      </c>
      <c r="DU70">
        <v>0</v>
      </c>
      <c r="DV70">
        <v>0.723344</v>
      </c>
      <c r="DW70">
        <v>0.47496</v>
      </c>
      <c r="DX70">
        <v>432.646</v>
      </c>
      <c r="DY70">
        <v>432.12925</v>
      </c>
      <c r="DZ70">
        <v>0.0674634</v>
      </c>
      <c r="EA70">
        <v>421.3535</v>
      </c>
      <c r="EB70">
        <v>24.9366</v>
      </c>
      <c r="EC70">
        <v>2.241185</v>
      </c>
      <c r="ED70">
        <v>2.2351375</v>
      </c>
      <c r="EE70">
        <v>19.259775</v>
      </c>
      <c r="EF70">
        <v>19.216425</v>
      </c>
      <c r="EG70">
        <v>0.00500016</v>
      </c>
      <c r="EH70">
        <v>0</v>
      </c>
      <c r="EI70">
        <v>0</v>
      </c>
      <c r="EJ70">
        <v>0</v>
      </c>
      <c r="EK70">
        <v>673.05</v>
      </c>
      <c r="EL70">
        <v>0.00500016</v>
      </c>
      <c r="EM70">
        <v>-18</v>
      </c>
      <c r="EN70">
        <v>-0.9</v>
      </c>
      <c r="EO70">
        <v>39.10925</v>
      </c>
      <c r="EP70">
        <v>43.187</v>
      </c>
      <c r="EQ70">
        <v>41.25</v>
      </c>
      <c r="ER70">
        <v>43.281</v>
      </c>
      <c r="ES70">
        <v>42.32775</v>
      </c>
      <c r="ET70">
        <v>0</v>
      </c>
      <c r="EU70">
        <v>0</v>
      </c>
      <c r="EV70">
        <v>0</v>
      </c>
      <c r="EW70">
        <v>1758584751</v>
      </c>
      <c r="EX70">
        <v>0</v>
      </c>
      <c r="EY70">
        <v>673.623076923077</v>
      </c>
      <c r="EZ70">
        <v>8.21196577226584</v>
      </c>
      <c r="FA70">
        <v>-11.4632476239782</v>
      </c>
      <c r="FB70">
        <v>-18.7807692307692</v>
      </c>
      <c r="FC70">
        <v>15</v>
      </c>
      <c r="FD70">
        <v>0</v>
      </c>
      <c r="FE70" t="s">
        <v>424</v>
      </c>
      <c r="FF70">
        <v>1747249705.1</v>
      </c>
      <c r="FG70">
        <v>1747249711.1</v>
      </c>
      <c r="FH70">
        <v>0</v>
      </c>
      <c r="FI70">
        <v>0.871</v>
      </c>
      <c r="FJ70">
        <v>0.066</v>
      </c>
      <c r="FK70">
        <v>5.486</v>
      </c>
      <c r="FL70">
        <v>0.145</v>
      </c>
      <c r="FM70">
        <v>420</v>
      </c>
      <c r="FN70">
        <v>16</v>
      </c>
      <c r="FO70">
        <v>0.27</v>
      </c>
      <c r="FP70">
        <v>0.16</v>
      </c>
      <c r="FQ70">
        <v>1.2755848</v>
      </c>
      <c r="FR70">
        <v>-1.77644824060151</v>
      </c>
      <c r="FS70">
        <v>0.534926764359627</v>
      </c>
      <c r="FT70">
        <v>0</v>
      </c>
      <c r="FU70">
        <v>673.732352941176</v>
      </c>
      <c r="FV70">
        <v>-12.6187929155469</v>
      </c>
      <c r="FW70">
        <v>5.68722617120959</v>
      </c>
      <c r="FX70">
        <v>-1</v>
      </c>
      <c r="FY70">
        <v>0.069859985</v>
      </c>
      <c r="FZ70">
        <v>0.0688167383458647</v>
      </c>
      <c r="GA70">
        <v>0.00712809129236397</v>
      </c>
      <c r="GB70">
        <v>1</v>
      </c>
      <c r="GC70">
        <v>1</v>
      </c>
      <c r="GD70">
        <v>2</v>
      </c>
      <c r="GE70" t="s">
        <v>433</v>
      </c>
      <c r="GF70">
        <v>3.12643</v>
      </c>
      <c r="GG70">
        <v>2.6587</v>
      </c>
      <c r="GH70">
        <v>0.0884299</v>
      </c>
      <c r="GI70">
        <v>0.0890516</v>
      </c>
      <c r="GJ70">
        <v>0.103477</v>
      </c>
      <c r="GK70">
        <v>0.103918</v>
      </c>
      <c r="GL70">
        <v>23473.3</v>
      </c>
      <c r="GM70">
        <v>22195.9</v>
      </c>
      <c r="GN70">
        <v>23029.8</v>
      </c>
      <c r="GO70">
        <v>23726.5</v>
      </c>
      <c r="GP70">
        <v>35187.2</v>
      </c>
      <c r="GQ70">
        <v>35187.7</v>
      </c>
      <c r="GR70">
        <v>41520.3</v>
      </c>
      <c r="GS70">
        <v>42306.8</v>
      </c>
      <c r="GT70">
        <v>1.89753</v>
      </c>
      <c r="GU70">
        <v>1.81033</v>
      </c>
      <c r="GV70">
        <v>0.0964999</v>
      </c>
      <c r="GW70">
        <v>0</v>
      </c>
      <c r="GX70">
        <v>28.4079</v>
      </c>
      <c r="GY70">
        <v>999.9</v>
      </c>
      <c r="GZ70">
        <v>61.378</v>
      </c>
      <c r="HA70">
        <v>29.608</v>
      </c>
      <c r="HB70">
        <v>28.5252</v>
      </c>
      <c r="HC70">
        <v>54.1498</v>
      </c>
      <c r="HD70">
        <v>39.2228</v>
      </c>
      <c r="HE70">
        <v>1</v>
      </c>
      <c r="HF70">
        <v>0.0737754</v>
      </c>
      <c r="HG70">
        <v>-1.4591</v>
      </c>
      <c r="HH70">
        <v>20.2306</v>
      </c>
      <c r="HI70">
        <v>5.23331</v>
      </c>
      <c r="HJ70">
        <v>11.992</v>
      </c>
      <c r="HK70">
        <v>4.95585</v>
      </c>
      <c r="HL70">
        <v>3.304</v>
      </c>
      <c r="HM70">
        <v>9999</v>
      </c>
      <c r="HN70">
        <v>999.9</v>
      </c>
      <c r="HO70">
        <v>9999</v>
      </c>
      <c r="HP70">
        <v>9999</v>
      </c>
      <c r="HQ70">
        <v>1.86847</v>
      </c>
      <c r="HR70">
        <v>1.86418</v>
      </c>
      <c r="HS70">
        <v>1.8718</v>
      </c>
      <c r="HT70">
        <v>1.86264</v>
      </c>
      <c r="HU70">
        <v>1.86203</v>
      </c>
      <c r="HV70">
        <v>1.86856</v>
      </c>
      <c r="HW70">
        <v>1.85867</v>
      </c>
      <c r="HX70">
        <v>1.86508</v>
      </c>
      <c r="HY70">
        <v>5</v>
      </c>
      <c r="HZ70">
        <v>0</v>
      </c>
      <c r="IA70">
        <v>0</v>
      </c>
      <c r="IB70">
        <v>0</v>
      </c>
      <c r="IC70" t="s">
        <v>426</v>
      </c>
      <c r="ID70" t="s">
        <v>427</v>
      </c>
      <c r="IE70" t="s">
        <v>428</v>
      </c>
      <c r="IF70" t="s">
        <v>428</v>
      </c>
      <c r="IG70" t="s">
        <v>428</v>
      </c>
      <c r="IH70" t="s">
        <v>428</v>
      </c>
      <c r="II70">
        <v>0</v>
      </c>
      <c r="IJ70">
        <v>100</v>
      </c>
      <c r="IK70">
        <v>100</v>
      </c>
      <c r="IL70">
        <v>5.9</v>
      </c>
      <c r="IM70">
        <v>0.4042</v>
      </c>
      <c r="IN70">
        <v>4.31971622866321</v>
      </c>
      <c r="IO70">
        <v>0.00442796603476172</v>
      </c>
      <c r="IP70">
        <v>-1.66160884727162e-06</v>
      </c>
      <c r="IQ70">
        <v>3.32470810967871e-10</v>
      </c>
      <c r="IR70">
        <v>0.0482981980719239</v>
      </c>
      <c r="IS70">
        <v>0.00830027014242151</v>
      </c>
      <c r="IT70">
        <v>2.88519397997672e-05</v>
      </c>
      <c r="IU70">
        <v>9.02036601750474e-06</v>
      </c>
      <c r="IV70">
        <v>-1</v>
      </c>
      <c r="IW70">
        <v>2043</v>
      </c>
      <c r="IX70">
        <v>1</v>
      </c>
      <c r="IY70">
        <v>28</v>
      </c>
      <c r="IZ70">
        <v>188917.4</v>
      </c>
      <c r="JA70">
        <v>188917.3</v>
      </c>
      <c r="JB70">
        <v>0.914307</v>
      </c>
      <c r="JC70">
        <v>2.37915</v>
      </c>
      <c r="JD70">
        <v>1.4978</v>
      </c>
      <c r="JE70">
        <v>2.33276</v>
      </c>
      <c r="JF70">
        <v>1.54419</v>
      </c>
      <c r="JG70">
        <v>2.38892</v>
      </c>
      <c r="JH70">
        <v>35.4754</v>
      </c>
      <c r="JI70">
        <v>24.2801</v>
      </c>
      <c r="JJ70">
        <v>18</v>
      </c>
      <c r="JK70">
        <v>545.91</v>
      </c>
      <c r="JL70">
        <v>432.793</v>
      </c>
      <c r="JM70">
        <v>31.1693</v>
      </c>
      <c r="JN70">
        <v>28.5888</v>
      </c>
      <c r="JO70">
        <v>29.9999</v>
      </c>
      <c r="JP70">
        <v>28.485</v>
      </c>
      <c r="JQ70">
        <v>28.5129</v>
      </c>
      <c r="JR70">
        <v>18.3682</v>
      </c>
      <c r="JS70">
        <v>26.779</v>
      </c>
      <c r="JT70">
        <v>100</v>
      </c>
      <c r="JU70">
        <v>31.179</v>
      </c>
      <c r="JV70">
        <v>420</v>
      </c>
      <c r="JW70">
        <v>25.0037</v>
      </c>
      <c r="JX70">
        <v>93.0567</v>
      </c>
      <c r="JY70">
        <v>98.6026</v>
      </c>
    </row>
    <row r="71" spans="1:285">
      <c r="A71">
        <v>55</v>
      </c>
      <c r="B71">
        <v>1758584751.1</v>
      </c>
      <c r="C71">
        <v>738.099999904633</v>
      </c>
      <c r="D71" t="s">
        <v>537</v>
      </c>
      <c r="E71" t="s">
        <v>538</v>
      </c>
      <c r="F71">
        <v>5</v>
      </c>
      <c r="G71" t="s">
        <v>419</v>
      </c>
      <c r="H71" t="s">
        <v>420</v>
      </c>
      <c r="I71" t="s">
        <v>421</v>
      </c>
      <c r="J71">
        <v>1758584748.43333</v>
      </c>
      <c r="K71">
        <f>(L71)/1000</f>
        <v>0</v>
      </c>
      <c r="L71">
        <f>1000*DL71*AJ71*(DH71-DI71)/(100*DA71*(1000-AJ71*DH71))</f>
        <v>0</v>
      </c>
      <c r="M71">
        <f>DL71*AJ71*(DG71-DF71*(1000-AJ71*DI71)/(1000-AJ71*DH71))/(100*DA71)</f>
        <v>0</v>
      </c>
      <c r="N71">
        <f>DF71 - IF(AJ71&gt;1, M71*DA71*100.0/(AL71), 0)</f>
        <v>0</v>
      </c>
      <c r="O71">
        <f>((U71-K71/2)*N71-M71)/(U71+K71/2)</f>
        <v>0</v>
      </c>
      <c r="P71">
        <f>O71*(DM71+DN71)/1000.0</f>
        <v>0</v>
      </c>
      <c r="Q71">
        <f>(DF71 - IF(AJ71&gt;1, M71*DA71*100.0/(AL71), 0))*(DM71+DN71)/1000.0</f>
        <v>0</v>
      </c>
      <c r="R71">
        <f>2.0/((1/T71-1/S71)+SIGN(T71)*SQRT((1/T71-1/S71)*(1/T71-1/S71) + 4*DB71/((DB71+1)*(DB71+1))*(2*1/T71*1/S71-1/S71*1/S71)))</f>
        <v>0</v>
      </c>
      <c r="S71">
        <f>IF(LEFT(DC71,1)&lt;&gt;"0",IF(LEFT(DC71,1)="1",3.0,DD71),$D$5+$E$5*(DT71*DM71/($K$5*1000))+$F$5*(DT71*DM71/($K$5*1000))*MAX(MIN(DA71,$J$5),$I$5)*MAX(MIN(DA71,$J$5),$I$5)+$G$5*MAX(MIN(DA71,$J$5),$I$5)*(DT71*DM71/($K$5*1000))+$H$5*(DT71*DM71/($K$5*1000))*(DT71*DM71/($K$5*1000)))</f>
        <v>0</v>
      </c>
      <c r="T71">
        <f>K71*(1000-(1000*0.61365*exp(17.502*X71/(240.97+X71))/(DM71+DN71)+DH71)/2)/(1000*0.61365*exp(17.502*X71/(240.97+X71))/(DM71+DN71)-DH71)</f>
        <v>0</v>
      </c>
      <c r="U71">
        <f>1/((DB71+1)/(R71/1.6)+1/(S71/1.37)) + DB71/((DB71+1)/(R71/1.6) + DB71/(S71/1.37))</f>
        <v>0</v>
      </c>
      <c r="V71">
        <f>(CW71*CZ71)</f>
        <v>0</v>
      </c>
      <c r="W71">
        <f>(DO71+(V71+2*0.95*5.67E-8*(((DO71+$B$7)+273)^4-(DO71+273)^4)-44100*K71)/(1.84*29.3*S71+8*0.95*5.67E-8*(DO71+273)^3))</f>
        <v>0</v>
      </c>
      <c r="X71">
        <f>($C$7*DP71+$D$7*DQ71+$E$7*W71)</f>
        <v>0</v>
      </c>
      <c r="Y71">
        <f>0.61365*exp(17.502*X71/(240.97+X71))</f>
        <v>0</v>
      </c>
      <c r="Z71">
        <f>(AA71/AB71*100)</f>
        <v>0</v>
      </c>
      <c r="AA71">
        <f>DH71*(DM71+DN71)/1000</f>
        <v>0</v>
      </c>
      <c r="AB71">
        <f>0.61365*exp(17.502*DO71/(240.97+DO71))</f>
        <v>0</v>
      </c>
      <c r="AC71">
        <f>(Y71-DH71*(DM71+DN71)/1000)</f>
        <v>0</v>
      </c>
      <c r="AD71">
        <f>(-K71*44100)</f>
        <v>0</v>
      </c>
      <c r="AE71">
        <f>2*29.3*S71*0.92*(DO71-X71)</f>
        <v>0</v>
      </c>
      <c r="AF71">
        <f>2*0.95*5.67E-8*(((DO71+$B$7)+273)^4-(X71+273)^4)</f>
        <v>0</v>
      </c>
      <c r="AG71">
        <f>V71+AF71+AD71+AE71</f>
        <v>0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MAX(0,($B$13+$C$13*DT71)/(1+$D$13*DT71)*DM71/(DO71+273)*$E$13)</f>
        <v>0</v>
      </c>
      <c r="AM71" t="s">
        <v>422</v>
      </c>
      <c r="AN71" t="s">
        <v>422</v>
      </c>
      <c r="AO71">
        <v>0</v>
      </c>
      <c r="AP71">
        <v>0</v>
      </c>
      <c r="AQ71">
        <f>1-AO71/AP71</f>
        <v>0</v>
      </c>
      <c r="AR71">
        <v>0</v>
      </c>
      <c r="AS71" t="s">
        <v>422</v>
      </c>
      <c r="AT71" t="s">
        <v>422</v>
      </c>
      <c r="AU71">
        <v>0</v>
      </c>
      <c r="AV71">
        <v>0</v>
      </c>
      <c r="AW71">
        <f>1-AU71/AV71</f>
        <v>0</v>
      </c>
      <c r="AX71">
        <v>0.5</v>
      </c>
      <c r="AY71">
        <f>CX71</f>
        <v>0</v>
      </c>
      <c r="AZ71">
        <f>M71</f>
        <v>0</v>
      </c>
      <c r="BA71">
        <f>AW71*AX71*AY71</f>
        <v>0</v>
      </c>
      <c r="BB71">
        <f>(AZ71-AR71)/AY71</f>
        <v>0</v>
      </c>
      <c r="BC71">
        <f>(AP71-AV71)/AV71</f>
        <v>0</v>
      </c>
      <c r="BD71">
        <f>AO71/(AQ71+AO71/AV71)</f>
        <v>0</v>
      </c>
      <c r="BE71" t="s">
        <v>422</v>
      </c>
      <c r="BF71">
        <v>0</v>
      </c>
      <c r="BG71">
        <f>IF(BF71&lt;&gt;0, BF71, BD71)</f>
        <v>0</v>
      </c>
      <c r="BH71">
        <f>1-BG71/AV71</f>
        <v>0</v>
      </c>
      <c r="BI71">
        <f>(AV71-AU71)/(AV71-BG71)</f>
        <v>0</v>
      </c>
      <c r="BJ71">
        <f>(AP71-AV71)/(AP71-BG71)</f>
        <v>0</v>
      </c>
      <c r="BK71">
        <f>(AV71-AU71)/(AV71-AO71)</f>
        <v>0</v>
      </c>
      <c r="BL71">
        <f>(AP71-AV71)/(AP71-AO71)</f>
        <v>0</v>
      </c>
      <c r="BM71">
        <f>(BI71*BG71/AU71)</f>
        <v>0</v>
      </c>
      <c r="BN71">
        <f>(1-BM71)</f>
        <v>0</v>
      </c>
      <c r="CW71">
        <f>$B$11*DU71+$C$11*DV71+$F$11*EG71*(1-EJ71)</f>
        <v>0</v>
      </c>
      <c r="CX71">
        <f>CW71*CY71</f>
        <v>0</v>
      </c>
      <c r="CY71">
        <f>($B$11*$D$9+$C$11*$D$9+$F$11*((ET71+EL71)/MAX(ET71+EL71+EU71, 0.1)*$I$9+EU71/MAX(ET71+EL71+EU71, 0.1)*$J$9))/($B$11+$C$11+$F$11)</f>
        <v>0</v>
      </c>
      <c r="CZ71">
        <f>($B$11*$K$9+$C$11*$K$9+$F$11*((ET71+EL71)/MAX(ET71+EL71+EU71, 0.1)*$P$9+EU71/MAX(ET71+EL71+EU71, 0.1)*$Q$9))/($B$11+$C$11+$F$11)</f>
        <v>0</v>
      </c>
      <c r="DA71">
        <v>4.8</v>
      </c>
      <c r="DB71">
        <v>0.5</v>
      </c>
      <c r="DC71" t="s">
        <v>423</v>
      </c>
      <c r="DD71">
        <v>2</v>
      </c>
      <c r="DE71">
        <v>1758584748.43333</v>
      </c>
      <c r="DF71">
        <v>422.206</v>
      </c>
      <c r="DG71">
        <v>421.213</v>
      </c>
      <c r="DH71">
        <v>25.0036666666667</v>
      </c>
      <c r="DI71">
        <v>24.9552333333333</v>
      </c>
      <c r="DJ71">
        <v>416.307</v>
      </c>
      <c r="DK71">
        <v>24.5994333333333</v>
      </c>
      <c r="DL71">
        <v>499.969</v>
      </c>
      <c r="DM71">
        <v>89.6324666666666</v>
      </c>
      <c r="DN71">
        <v>0.0332139333333333</v>
      </c>
      <c r="DO71">
        <v>30.8698666666667</v>
      </c>
      <c r="DP71">
        <v>29.9810333333333</v>
      </c>
      <c r="DQ71">
        <v>999.9</v>
      </c>
      <c r="DR71">
        <v>0</v>
      </c>
      <c r="DS71">
        <v>0</v>
      </c>
      <c r="DT71">
        <v>9973.33333333333</v>
      </c>
      <c r="DU71">
        <v>0</v>
      </c>
      <c r="DV71">
        <v>0.723344</v>
      </c>
      <c r="DW71">
        <v>0.993123333333333</v>
      </c>
      <c r="DX71">
        <v>433.033333333333</v>
      </c>
      <c r="DY71">
        <v>431.993333333333</v>
      </c>
      <c r="DZ71">
        <v>0.0484275666666667</v>
      </c>
      <c r="EA71">
        <v>421.213</v>
      </c>
      <c r="EB71">
        <v>24.9552333333333</v>
      </c>
      <c r="EC71">
        <v>2.24114333333333</v>
      </c>
      <c r="ED71">
        <v>2.23680333333333</v>
      </c>
      <c r="EE71">
        <v>19.2594666666667</v>
      </c>
      <c r="EF71">
        <v>19.2283333333333</v>
      </c>
      <c r="EG71">
        <v>0.00500016</v>
      </c>
      <c r="EH71">
        <v>0</v>
      </c>
      <c r="EI71">
        <v>0</v>
      </c>
      <c r="EJ71">
        <v>0</v>
      </c>
      <c r="EK71">
        <v>675.166666666667</v>
      </c>
      <c r="EL71">
        <v>0.00500016</v>
      </c>
      <c r="EM71">
        <v>-25.3333333333333</v>
      </c>
      <c r="EN71">
        <v>-2</v>
      </c>
      <c r="EO71">
        <v>39.125</v>
      </c>
      <c r="EP71">
        <v>43.187</v>
      </c>
      <c r="EQ71">
        <v>41.25</v>
      </c>
      <c r="ER71">
        <v>43.2913333333333</v>
      </c>
      <c r="ES71">
        <v>42.312</v>
      </c>
      <c r="ET71">
        <v>0</v>
      </c>
      <c r="EU71">
        <v>0</v>
      </c>
      <c r="EV71">
        <v>0</v>
      </c>
      <c r="EW71">
        <v>1758584752.8</v>
      </c>
      <c r="EX71">
        <v>0</v>
      </c>
      <c r="EY71">
        <v>673.332</v>
      </c>
      <c r="EZ71">
        <v>15.6923076693564</v>
      </c>
      <c r="FA71">
        <v>-37.2923076919785</v>
      </c>
      <c r="FB71">
        <v>-18.352</v>
      </c>
      <c r="FC71">
        <v>15</v>
      </c>
      <c r="FD71">
        <v>0</v>
      </c>
      <c r="FE71" t="s">
        <v>424</v>
      </c>
      <c r="FF71">
        <v>1747249705.1</v>
      </c>
      <c r="FG71">
        <v>1747249711.1</v>
      </c>
      <c r="FH71">
        <v>0</v>
      </c>
      <c r="FI71">
        <v>0.871</v>
      </c>
      <c r="FJ71">
        <v>0.066</v>
      </c>
      <c r="FK71">
        <v>5.486</v>
      </c>
      <c r="FL71">
        <v>0.145</v>
      </c>
      <c r="FM71">
        <v>420</v>
      </c>
      <c r="FN71">
        <v>16</v>
      </c>
      <c r="FO71">
        <v>0.27</v>
      </c>
      <c r="FP71">
        <v>0.16</v>
      </c>
      <c r="FQ71">
        <v>1.19689219047619</v>
      </c>
      <c r="FR71">
        <v>-2.561874</v>
      </c>
      <c r="FS71">
        <v>0.636976448905117</v>
      </c>
      <c r="FT71">
        <v>0</v>
      </c>
      <c r="FU71">
        <v>674.411764705882</v>
      </c>
      <c r="FV71">
        <v>-8.07028260660353</v>
      </c>
      <c r="FW71">
        <v>5.80186403646085</v>
      </c>
      <c r="FX71">
        <v>-1</v>
      </c>
      <c r="FY71">
        <v>0.0685778095238095</v>
      </c>
      <c r="FZ71">
        <v>-0.00960818961038943</v>
      </c>
      <c r="GA71">
        <v>0.00966157397277161</v>
      </c>
      <c r="GB71">
        <v>1</v>
      </c>
      <c r="GC71">
        <v>1</v>
      </c>
      <c r="GD71">
        <v>2</v>
      </c>
      <c r="GE71" t="s">
        <v>433</v>
      </c>
      <c r="GF71">
        <v>3.12636</v>
      </c>
      <c r="GG71">
        <v>2.65883</v>
      </c>
      <c r="GH71">
        <v>0.0884044</v>
      </c>
      <c r="GI71">
        <v>0.0888615</v>
      </c>
      <c r="GJ71">
        <v>0.103496</v>
      </c>
      <c r="GK71">
        <v>0.103951</v>
      </c>
      <c r="GL71">
        <v>23473.9</v>
      </c>
      <c r="GM71">
        <v>22200.4</v>
      </c>
      <c r="GN71">
        <v>23029.7</v>
      </c>
      <c r="GO71">
        <v>23726.4</v>
      </c>
      <c r="GP71">
        <v>35186.5</v>
      </c>
      <c r="GQ71">
        <v>35186.2</v>
      </c>
      <c r="GR71">
        <v>41520.3</v>
      </c>
      <c r="GS71">
        <v>42306.6</v>
      </c>
      <c r="GT71">
        <v>1.89737</v>
      </c>
      <c r="GU71">
        <v>1.81045</v>
      </c>
      <c r="GV71">
        <v>0.0970662</v>
      </c>
      <c r="GW71">
        <v>0</v>
      </c>
      <c r="GX71">
        <v>28.4101</v>
      </c>
      <c r="GY71">
        <v>999.9</v>
      </c>
      <c r="GZ71">
        <v>61.378</v>
      </c>
      <c r="HA71">
        <v>29.608</v>
      </c>
      <c r="HB71">
        <v>28.5232</v>
      </c>
      <c r="HC71">
        <v>54.9398</v>
      </c>
      <c r="HD71">
        <v>39.2508</v>
      </c>
      <c r="HE71">
        <v>1</v>
      </c>
      <c r="HF71">
        <v>0.0737322</v>
      </c>
      <c r="HG71">
        <v>-1.48212</v>
      </c>
      <c r="HH71">
        <v>20.2305</v>
      </c>
      <c r="HI71">
        <v>5.23331</v>
      </c>
      <c r="HJ71">
        <v>11.992</v>
      </c>
      <c r="HK71">
        <v>4.9558</v>
      </c>
      <c r="HL71">
        <v>3.304</v>
      </c>
      <c r="HM71">
        <v>9999</v>
      </c>
      <c r="HN71">
        <v>999.9</v>
      </c>
      <c r="HO71">
        <v>9999</v>
      </c>
      <c r="HP71">
        <v>9999</v>
      </c>
      <c r="HQ71">
        <v>1.86845</v>
      </c>
      <c r="HR71">
        <v>1.86418</v>
      </c>
      <c r="HS71">
        <v>1.8718</v>
      </c>
      <c r="HT71">
        <v>1.86264</v>
      </c>
      <c r="HU71">
        <v>1.86203</v>
      </c>
      <c r="HV71">
        <v>1.86856</v>
      </c>
      <c r="HW71">
        <v>1.85867</v>
      </c>
      <c r="HX71">
        <v>1.86508</v>
      </c>
      <c r="HY71">
        <v>5</v>
      </c>
      <c r="HZ71">
        <v>0</v>
      </c>
      <c r="IA71">
        <v>0</v>
      </c>
      <c r="IB71">
        <v>0</v>
      </c>
      <c r="IC71" t="s">
        <v>426</v>
      </c>
      <c r="ID71" t="s">
        <v>427</v>
      </c>
      <c r="IE71" t="s">
        <v>428</v>
      </c>
      <c r="IF71" t="s">
        <v>428</v>
      </c>
      <c r="IG71" t="s">
        <v>428</v>
      </c>
      <c r="IH71" t="s">
        <v>428</v>
      </c>
      <c r="II71">
        <v>0</v>
      </c>
      <c r="IJ71">
        <v>100</v>
      </c>
      <c r="IK71">
        <v>100</v>
      </c>
      <c r="IL71">
        <v>5.9</v>
      </c>
      <c r="IM71">
        <v>0.4044</v>
      </c>
      <c r="IN71">
        <v>4.31971622866321</v>
      </c>
      <c r="IO71">
        <v>0.00442796603476172</v>
      </c>
      <c r="IP71">
        <v>-1.66160884727162e-06</v>
      </c>
      <c r="IQ71">
        <v>3.32470810967871e-10</v>
      </c>
      <c r="IR71">
        <v>0.0482981980719239</v>
      </c>
      <c r="IS71">
        <v>0.00830027014242151</v>
      </c>
      <c r="IT71">
        <v>2.88519397997672e-05</v>
      </c>
      <c r="IU71">
        <v>9.02036601750474e-06</v>
      </c>
      <c r="IV71">
        <v>-1</v>
      </c>
      <c r="IW71">
        <v>2043</v>
      </c>
      <c r="IX71">
        <v>1</v>
      </c>
      <c r="IY71">
        <v>28</v>
      </c>
      <c r="IZ71">
        <v>188917.4</v>
      </c>
      <c r="JA71">
        <v>188917.3</v>
      </c>
      <c r="JB71">
        <v>0.915527</v>
      </c>
      <c r="JC71">
        <v>2.37915</v>
      </c>
      <c r="JD71">
        <v>1.4978</v>
      </c>
      <c r="JE71">
        <v>2.33276</v>
      </c>
      <c r="JF71">
        <v>1.54419</v>
      </c>
      <c r="JG71">
        <v>2.37671</v>
      </c>
      <c r="JH71">
        <v>35.4754</v>
      </c>
      <c r="JI71">
        <v>24.2801</v>
      </c>
      <c r="JJ71">
        <v>18</v>
      </c>
      <c r="JK71">
        <v>545.802</v>
      </c>
      <c r="JL71">
        <v>432.858</v>
      </c>
      <c r="JM71">
        <v>31.17</v>
      </c>
      <c r="JN71">
        <v>28.5876</v>
      </c>
      <c r="JO71">
        <v>29.9999</v>
      </c>
      <c r="JP71">
        <v>28.4838</v>
      </c>
      <c r="JQ71">
        <v>28.5117</v>
      </c>
      <c r="JR71">
        <v>18.373</v>
      </c>
      <c r="JS71">
        <v>26.779</v>
      </c>
      <c r="JT71">
        <v>100</v>
      </c>
      <c r="JU71">
        <v>31.179</v>
      </c>
      <c r="JV71">
        <v>420</v>
      </c>
      <c r="JW71">
        <v>25.0037</v>
      </c>
      <c r="JX71">
        <v>93.0567</v>
      </c>
      <c r="JY71">
        <v>98.602</v>
      </c>
    </row>
    <row r="72" spans="1:285">
      <c r="A72">
        <v>56</v>
      </c>
      <c r="B72">
        <v>1758584753.1</v>
      </c>
      <c r="C72">
        <v>740.099999904633</v>
      </c>
      <c r="D72" t="s">
        <v>539</v>
      </c>
      <c r="E72" t="s">
        <v>540</v>
      </c>
      <c r="F72">
        <v>5</v>
      </c>
      <c r="G72" t="s">
        <v>419</v>
      </c>
      <c r="H72" t="s">
        <v>420</v>
      </c>
      <c r="I72" t="s">
        <v>421</v>
      </c>
      <c r="J72">
        <v>1758584749.35</v>
      </c>
      <c r="K72">
        <f>(L72)/1000</f>
        <v>0</v>
      </c>
      <c r="L72">
        <f>1000*DL72*AJ72*(DH72-DI72)/(100*DA72*(1000-AJ72*DH72))</f>
        <v>0</v>
      </c>
      <c r="M72">
        <f>DL72*AJ72*(DG72-DF72*(1000-AJ72*DI72)/(1000-AJ72*DH72))/(100*DA72)</f>
        <v>0</v>
      </c>
      <c r="N72">
        <f>DF72 - IF(AJ72&gt;1, M72*DA72*100.0/(AL72), 0)</f>
        <v>0</v>
      </c>
      <c r="O72">
        <f>((U72-K72/2)*N72-M72)/(U72+K72/2)</f>
        <v>0</v>
      </c>
      <c r="P72">
        <f>O72*(DM72+DN72)/1000.0</f>
        <v>0</v>
      </c>
      <c r="Q72">
        <f>(DF72 - IF(AJ72&gt;1, M72*DA72*100.0/(AL72), 0))*(DM72+DN72)/1000.0</f>
        <v>0</v>
      </c>
      <c r="R72">
        <f>2.0/((1/T72-1/S72)+SIGN(T72)*SQRT((1/T72-1/S72)*(1/T72-1/S72) + 4*DB72/((DB72+1)*(DB72+1))*(2*1/T72*1/S72-1/S72*1/S72)))</f>
        <v>0</v>
      </c>
      <c r="S72">
        <f>IF(LEFT(DC72,1)&lt;&gt;"0",IF(LEFT(DC72,1)="1",3.0,DD72),$D$5+$E$5*(DT72*DM72/($K$5*1000))+$F$5*(DT72*DM72/($K$5*1000))*MAX(MIN(DA72,$J$5),$I$5)*MAX(MIN(DA72,$J$5),$I$5)+$G$5*MAX(MIN(DA72,$J$5),$I$5)*(DT72*DM72/($K$5*1000))+$H$5*(DT72*DM72/($K$5*1000))*(DT72*DM72/($K$5*1000)))</f>
        <v>0</v>
      </c>
      <c r="T72">
        <f>K72*(1000-(1000*0.61365*exp(17.502*X72/(240.97+X72))/(DM72+DN72)+DH72)/2)/(1000*0.61365*exp(17.502*X72/(240.97+X72))/(DM72+DN72)-DH72)</f>
        <v>0</v>
      </c>
      <c r="U72">
        <f>1/((DB72+1)/(R72/1.6)+1/(S72/1.37)) + DB72/((DB72+1)/(R72/1.6) + DB72/(S72/1.37))</f>
        <v>0</v>
      </c>
      <c r="V72">
        <f>(CW72*CZ72)</f>
        <v>0</v>
      </c>
      <c r="W72">
        <f>(DO72+(V72+2*0.95*5.67E-8*(((DO72+$B$7)+273)^4-(DO72+273)^4)-44100*K72)/(1.84*29.3*S72+8*0.95*5.67E-8*(DO72+273)^3))</f>
        <v>0</v>
      </c>
      <c r="X72">
        <f>($C$7*DP72+$D$7*DQ72+$E$7*W72)</f>
        <v>0</v>
      </c>
      <c r="Y72">
        <f>0.61365*exp(17.502*X72/(240.97+X72))</f>
        <v>0</v>
      </c>
      <c r="Z72">
        <f>(AA72/AB72*100)</f>
        <v>0</v>
      </c>
      <c r="AA72">
        <f>DH72*(DM72+DN72)/1000</f>
        <v>0</v>
      </c>
      <c r="AB72">
        <f>0.61365*exp(17.502*DO72/(240.97+DO72))</f>
        <v>0</v>
      </c>
      <c r="AC72">
        <f>(Y72-DH72*(DM72+DN72)/1000)</f>
        <v>0</v>
      </c>
      <c r="AD72">
        <f>(-K72*44100)</f>
        <v>0</v>
      </c>
      <c r="AE72">
        <f>2*29.3*S72*0.92*(DO72-X72)</f>
        <v>0</v>
      </c>
      <c r="AF72">
        <f>2*0.95*5.67E-8*(((DO72+$B$7)+273)^4-(X72+273)^4)</f>
        <v>0</v>
      </c>
      <c r="AG72">
        <f>V72+AF72+AD72+AE72</f>
        <v>0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MAX(0,($B$13+$C$13*DT72)/(1+$D$13*DT72)*DM72/(DO72+273)*$E$13)</f>
        <v>0</v>
      </c>
      <c r="AM72" t="s">
        <v>422</v>
      </c>
      <c r="AN72" t="s">
        <v>422</v>
      </c>
      <c r="AO72">
        <v>0</v>
      </c>
      <c r="AP72">
        <v>0</v>
      </c>
      <c r="AQ72">
        <f>1-AO72/AP72</f>
        <v>0</v>
      </c>
      <c r="AR72">
        <v>0</v>
      </c>
      <c r="AS72" t="s">
        <v>422</v>
      </c>
      <c r="AT72" t="s">
        <v>422</v>
      </c>
      <c r="AU72">
        <v>0</v>
      </c>
      <c r="AV72">
        <v>0</v>
      </c>
      <c r="AW72">
        <f>1-AU72/AV72</f>
        <v>0</v>
      </c>
      <c r="AX72">
        <v>0.5</v>
      </c>
      <c r="AY72">
        <f>CX72</f>
        <v>0</v>
      </c>
      <c r="AZ72">
        <f>M72</f>
        <v>0</v>
      </c>
      <c r="BA72">
        <f>AW72*AX72*AY72</f>
        <v>0</v>
      </c>
      <c r="BB72">
        <f>(AZ72-AR72)/AY72</f>
        <v>0</v>
      </c>
      <c r="BC72">
        <f>(AP72-AV72)/AV72</f>
        <v>0</v>
      </c>
      <c r="BD72">
        <f>AO72/(AQ72+AO72/AV72)</f>
        <v>0</v>
      </c>
      <c r="BE72" t="s">
        <v>422</v>
      </c>
      <c r="BF72">
        <v>0</v>
      </c>
      <c r="BG72">
        <f>IF(BF72&lt;&gt;0, BF72, BD72)</f>
        <v>0</v>
      </c>
      <c r="BH72">
        <f>1-BG72/AV72</f>
        <v>0</v>
      </c>
      <c r="BI72">
        <f>(AV72-AU72)/(AV72-BG72)</f>
        <v>0</v>
      </c>
      <c r="BJ72">
        <f>(AP72-AV72)/(AP72-BG72)</f>
        <v>0</v>
      </c>
      <c r="BK72">
        <f>(AV72-AU72)/(AV72-AO72)</f>
        <v>0</v>
      </c>
      <c r="BL72">
        <f>(AP72-AV72)/(AP72-AO72)</f>
        <v>0</v>
      </c>
      <c r="BM72">
        <f>(BI72*BG72/AU72)</f>
        <v>0</v>
      </c>
      <c r="BN72">
        <f>(1-BM72)</f>
        <v>0</v>
      </c>
      <c r="CW72">
        <f>$B$11*DU72+$C$11*DV72+$F$11*EG72*(1-EJ72)</f>
        <v>0</v>
      </c>
      <c r="CX72">
        <f>CW72*CY72</f>
        <v>0</v>
      </c>
      <c r="CY72">
        <f>($B$11*$D$9+$C$11*$D$9+$F$11*((ET72+EL72)/MAX(ET72+EL72+EU72, 0.1)*$I$9+EU72/MAX(ET72+EL72+EU72, 0.1)*$J$9))/($B$11+$C$11+$F$11)</f>
        <v>0</v>
      </c>
      <c r="CZ72">
        <f>($B$11*$K$9+$C$11*$K$9+$F$11*((ET72+EL72)/MAX(ET72+EL72+EU72, 0.1)*$P$9+EU72/MAX(ET72+EL72+EU72, 0.1)*$Q$9))/($B$11+$C$11+$F$11)</f>
        <v>0</v>
      </c>
      <c r="DA72">
        <v>4.8</v>
      </c>
      <c r="DB72">
        <v>0.5</v>
      </c>
      <c r="DC72" t="s">
        <v>423</v>
      </c>
      <c r="DD72">
        <v>2</v>
      </c>
      <c r="DE72">
        <v>1758584749.35</v>
      </c>
      <c r="DF72">
        <v>422.15775</v>
      </c>
      <c r="DG72">
        <v>420.84025</v>
      </c>
      <c r="DH72">
        <v>25.00655</v>
      </c>
      <c r="DI72">
        <v>24.96055</v>
      </c>
      <c r="DJ72">
        <v>416.259</v>
      </c>
      <c r="DK72">
        <v>24.60225</v>
      </c>
      <c r="DL72">
        <v>499.95775</v>
      </c>
      <c r="DM72">
        <v>89.632475</v>
      </c>
      <c r="DN72">
        <v>0.033261725</v>
      </c>
      <c r="DO72">
        <v>30.86945</v>
      </c>
      <c r="DP72">
        <v>29.9848</v>
      </c>
      <c r="DQ72">
        <v>999.9</v>
      </c>
      <c r="DR72">
        <v>0</v>
      </c>
      <c r="DS72">
        <v>0</v>
      </c>
      <c r="DT72">
        <v>9977.1875</v>
      </c>
      <c r="DU72">
        <v>0</v>
      </c>
      <c r="DV72">
        <v>0.723344</v>
      </c>
      <c r="DW72">
        <v>1.3176875</v>
      </c>
      <c r="DX72">
        <v>432.98525</v>
      </c>
      <c r="DY72">
        <v>431.6135</v>
      </c>
      <c r="DZ72">
        <v>0.0459976</v>
      </c>
      <c r="EA72">
        <v>420.84025</v>
      </c>
      <c r="EB72">
        <v>24.96055</v>
      </c>
      <c r="EC72">
        <v>2.2414</v>
      </c>
      <c r="ED72">
        <v>2.2372775</v>
      </c>
      <c r="EE72">
        <v>19.261325</v>
      </c>
      <c r="EF72">
        <v>19.23175</v>
      </c>
      <c r="EG72">
        <v>0.00500016</v>
      </c>
      <c r="EH72">
        <v>0</v>
      </c>
      <c r="EI72">
        <v>0</v>
      </c>
      <c r="EJ72">
        <v>0</v>
      </c>
      <c r="EK72">
        <v>674.575</v>
      </c>
      <c r="EL72">
        <v>0.00500016</v>
      </c>
      <c r="EM72">
        <v>-24.025</v>
      </c>
      <c r="EN72">
        <v>-1.975</v>
      </c>
      <c r="EO72">
        <v>39.10925</v>
      </c>
      <c r="EP72">
        <v>43.187</v>
      </c>
      <c r="EQ72">
        <v>41.25</v>
      </c>
      <c r="ER72">
        <v>43.281</v>
      </c>
      <c r="ES72">
        <v>42.312</v>
      </c>
      <c r="ET72">
        <v>0</v>
      </c>
      <c r="EU72">
        <v>0</v>
      </c>
      <c r="EV72">
        <v>0</v>
      </c>
      <c r="EW72">
        <v>1758584755.2</v>
      </c>
      <c r="EX72">
        <v>0</v>
      </c>
      <c r="EY72">
        <v>673.468</v>
      </c>
      <c r="EZ72">
        <v>1.399999927251</v>
      </c>
      <c r="FA72">
        <v>-28.715384721756</v>
      </c>
      <c r="FB72">
        <v>-19.092</v>
      </c>
      <c r="FC72">
        <v>15</v>
      </c>
      <c r="FD72">
        <v>0</v>
      </c>
      <c r="FE72" t="s">
        <v>424</v>
      </c>
      <c r="FF72">
        <v>1747249705.1</v>
      </c>
      <c r="FG72">
        <v>1747249711.1</v>
      </c>
      <c r="FH72">
        <v>0</v>
      </c>
      <c r="FI72">
        <v>0.871</v>
      </c>
      <c r="FJ72">
        <v>0.066</v>
      </c>
      <c r="FK72">
        <v>5.486</v>
      </c>
      <c r="FL72">
        <v>0.145</v>
      </c>
      <c r="FM72">
        <v>420</v>
      </c>
      <c r="FN72">
        <v>16</v>
      </c>
      <c r="FO72">
        <v>0.27</v>
      </c>
      <c r="FP72">
        <v>0.16</v>
      </c>
      <c r="FQ72">
        <v>1.33063695238095</v>
      </c>
      <c r="FR72">
        <v>-0.21127753246753</v>
      </c>
      <c r="FS72">
        <v>0.773167893239389</v>
      </c>
      <c r="FT72">
        <v>1</v>
      </c>
      <c r="FU72">
        <v>673.864705882353</v>
      </c>
      <c r="FV72">
        <v>-0.204736441416755</v>
      </c>
      <c r="FW72">
        <v>5.63836033492326</v>
      </c>
      <c r="FX72">
        <v>-1</v>
      </c>
      <c r="FY72">
        <v>0.0658294095238095</v>
      </c>
      <c r="FZ72">
        <v>-0.0785659948051948</v>
      </c>
      <c r="GA72">
        <v>0.0144522663010373</v>
      </c>
      <c r="GB72">
        <v>1</v>
      </c>
      <c r="GC72">
        <v>2</v>
      </c>
      <c r="GD72">
        <v>2</v>
      </c>
      <c r="GE72" t="s">
        <v>476</v>
      </c>
      <c r="GF72">
        <v>3.12635</v>
      </c>
      <c r="GG72">
        <v>2.65895</v>
      </c>
      <c r="GH72">
        <v>0.0883325</v>
      </c>
      <c r="GI72">
        <v>0.0889816</v>
      </c>
      <c r="GJ72">
        <v>0.103526</v>
      </c>
      <c r="GK72">
        <v>0.103949</v>
      </c>
      <c r="GL72">
        <v>23475.6</v>
      </c>
      <c r="GM72">
        <v>22197.5</v>
      </c>
      <c r="GN72">
        <v>23029.6</v>
      </c>
      <c r="GO72">
        <v>23726.4</v>
      </c>
      <c r="GP72">
        <v>35185.5</v>
      </c>
      <c r="GQ72">
        <v>35186.1</v>
      </c>
      <c r="GR72">
        <v>41520.6</v>
      </c>
      <c r="GS72">
        <v>42306.3</v>
      </c>
      <c r="GT72">
        <v>1.8974</v>
      </c>
      <c r="GU72">
        <v>1.8106</v>
      </c>
      <c r="GV72">
        <v>0.0970662</v>
      </c>
      <c r="GW72">
        <v>0</v>
      </c>
      <c r="GX72">
        <v>28.4119</v>
      </c>
      <c r="GY72">
        <v>999.9</v>
      </c>
      <c r="GZ72">
        <v>61.378</v>
      </c>
      <c r="HA72">
        <v>29.608</v>
      </c>
      <c r="HB72">
        <v>28.5231</v>
      </c>
      <c r="HC72">
        <v>53.6598</v>
      </c>
      <c r="HD72">
        <v>39.2909</v>
      </c>
      <c r="HE72">
        <v>1</v>
      </c>
      <c r="HF72">
        <v>0.0735772</v>
      </c>
      <c r="HG72">
        <v>-1.49984</v>
      </c>
      <c r="HH72">
        <v>20.2304</v>
      </c>
      <c r="HI72">
        <v>5.23316</v>
      </c>
      <c r="HJ72">
        <v>11.992</v>
      </c>
      <c r="HK72">
        <v>4.95575</v>
      </c>
      <c r="HL72">
        <v>3.304</v>
      </c>
      <c r="HM72">
        <v>9999</v>
      </c>
      <c r="HN72">
        <v>999.9</v>
      </c>
      <c r="HO72">
        <v>9999</v>
      </c>
      <c r="HP72">
        <v>9999</v>
      </c>
      <c r="HQ72">
        <v>1.86845</v>
      </c>
      <c r="HR72">
        <v>1.86418</v>
      </c>
      <c r="HS72">
        <v>1.8718</v>
      </c>
      <c r="HT72">
        <v>1.86264</v>
      </c>
      <c r="HU72">
        <v>1.86203</v>
      </c>
      <c r="HV72">
        <v>1.86855</v>
      </c>
      <c r="HW72">
        <v>1.85867</v>
      </c>
      <c r="HX72">
        <v>1.86508</v>
      </c>
      <c r="HY72">
        <v>5</v>
      </c>
      <c r="HZ72">
        <v>0</v>
      </c>
      <c r="IA72">
        <v>0</v>
      </c>
      <c r="IB72">
        <v>0</v>
      </c>
      <c r="IC72" t="s">
        <v>426</v>
      </c>
      <c r="ID72" t="s">
        <v>427</v>
      </c>
      <c r="IE72" t="s">
        <v>428</v>
      </c>
      <c r="IF72" t="s">
        <v>428</v>
      </c>
      <c r="IG72" t="s">
        <v>428</v>
      </c>
      <c r="IH72" t="s">
        <v>428</v>
      </c>
      <c r="II72">
        <v>0</v>
      </c>
      <c r="IJ72">
        <v>100</v>
      </c>
      <c r="IK72">
        <v>100</v>
      </c>
      <c r="IL72">
        <v>5.898</v>
      </c>
      <c r="IM72">
        <v>0.4046</v>
      </c>
      <c r="IN72">
        <v>4.31971622866321</v>
      </c>
      <c r="IO72">
        <v>0.00442796603476172</v>
      </c>
      <c r="IP72">
        <v>-1.66160884727162e-06</v>
      </c>
      <c r="IQ72">
        <v>3.32470810967871e-10</v>
      </c>
      <c r="IR72">
        <v>0.0482981980719239</v>
      </c>
      <c r="IS72">
        <v>0.00830027014242151</v>
      </c>
      <c r="IT72">
        <v>2.88519397997672e-05</v>
      </c>
      <c r="IU72">
        <v>9.02036601750474e-06</v>
      </c>
      <c r="IV72">
        <v>-1</v>
      </c>
      <c r="IW72">
        <v>2043</v>
      </c>
      <c r="IX72">
        <v>1</v>
      </c>
      <c r="IY72">
        <v>28</v>
      </c>
      <c r="IZ72">
        <v>188917.5</v>
      </c>
      <c r="JA72">
        <v>188917.4</v>
      </c>
      <c r="JB72">
        <v>0.914307</v>
      </c>
      <c r="JC72">
        <v>2.37793</v>
      </c>
      <c r="JD72">
        <v>1.4978</v>
      </c>
      <c r="JE72">
        <v>2.33276</v>
      </c>
      <c r="JF72">
        <v>1.54419</v>
      </c>
      <c r="JG72">
        <v>2.36694</v>
      </c>
      <c r="JH72">
        <v>35.4754</v>
      </c>
      <c r="JI72">
        <v>24.2801</v>
      </c>
      <c r="JJ72">
        <v>18</v>
      </c>
      <c r="JK72">
        <v>545.808</v>
      </c>
      <c r="JL72">
        <v>432.939</v>
      </c>
      <c r="JM72">
        <v>31.1732</v>
      </c>
      <c r="JN72">
        <v>28.5864</v>
      </c>
      <c r="JO72">
        <v>29.9998</v>
      </c>
      <c r="JP72">
        <v>28.4825</v>
      </c>
      <c r="JQ72">
        <v>28.5105</v>
      </c>
      <c r="JR72">
        <v>18.3447</v>
      </c>
      <c r="JS72">
        <v>26.779</v>
      </c>
      <c r="JT72">
        <v>100</v>
      </c>
      <c r="JU72">
        <v>31.179</v>
      </c>
      <c r="JV72">
        <v>420</v>
      </c>
      <c r="JW72">
        <v>25.0037</v>
      </c>
      <c r="JX72">
        <v>93.0568</v>
      </c>
      <c r="JY72">
        <v>98.6016</v>
      </c>
    </row>
    <row r="73" spans="1:285">
      <c r="A73">
        <v>57</v>
      </c>
      <c r="B73">
        <v>1758584755.1</v>
      </c>
      <c r="C73">
        <v>742.099999904633</v>
      </c>
      <c r="D73" t="s">
        <v>541</v>
      </c>
      <c r="E73" t="s">
        <v>542</v>
      </c>
      <c r="F73">
        <v>5</v>
      </c>
      <c r="G73" t="s">
        <v>419</v>
      </c>
      <c r="H73" t="s">
        <v>420</v>
      </c>
      <c r="I73" t="s">
        <v>421</v>
      </c>
      <c r="J73">
        <v>1758584752.1</v>
      </c>
      <c r="K73">
        <f>(L73)/1000</f>
        <v>0</v>
      </c>
      <c r="L73">
        <f>1000*DL73*AJ73*(DH73-DI73)/(100*DA73*(1000-AJ73*DH73))</f>
        <v>0</v>
      </c>
      <c r="M73">
        <f>DL73*AJ73*(DG73-DF73*(1000-AJ73*DI73)/(1000-AJ73*DH73))/(100*DA73)</f>
        <v>0</v>
      </c>
      <c r="N73">
        <f>DF73 - IF(AJ73&gt;1, M73*DA73*100.0/(AL73), 0)</f>
        <v>0</v>
      </c>
      <c r="O73">
        <f>((U73-K73/2)*N73-M73)/(U73+K73/2)</f>
        <v>0</v>
      </c>
      <c r="P73">
        <f>O73*(DM73+DN73)/1000.0</f>
        <v>0</v>
      </c>
      <c r="Q73">
        <f>(DF73 - IF(AJ73&gt;1, M73*DA73*100.0/(AL73), 0))*(DM73+DN73)/1000.0</f>
        <v>0</v>
      </c>
      <c r="R73">
        <f>2.0/((1/T73-1/S73)+SIGN(T73)*SQRT((1/T73-1/S73)*(1/T73-1/S73) + 4*DB73/((DB73+1)*(DB73+1))*(2*1/T73*1/S73-1/S73*1/S73)))</f>
        <v>0</v>
      </c>
      <c r="S73">
        <f>IF(LEFT(DC73,1)&lt;&gt;"0",IF(LEFT(DC73,1)="1",3.0,DD73),$D$5+$E$5*(DT73*DM73/($K$5*1000))+$F$5*(DT73*DM73/($K$5*1000))*MAX(MIN(DA73,$J$5),$I$5)*MAX(MIN(DA73,$J$5),$I$5)+$G$5*MAX(MIN(DA73,$J$5),$I$5)*(DT73*DM73/($K$5*1000))+$H$5*(DT73*DM73/($K$5*1000))*(DT73*DM73/($K$5*1000)))</f>
        <v>0</v>
      </c>
      <c r="T73">
        <f>K73*(1000-(1000*0.61365*exp(17.502*X73/(240.97+X73))/(DM73+DN73)+DH73)/2)/(1000*0.61365*exp(17.502*X73/(240.97+X73))/(DM73+DN73)-DH73)</f>
        <v>0</v>
      </c>
      <c r="U73">
        <f>1/((DB73+1)/(R73/1.6)+1/(S73/1.37)) + DB73/((DB73+1)/(R73/1.6) + DB73/(S73/1.37))</f>
        <v>0</v>
      </c>
      <c r="V73">
        <f>(CW73*CZ73)</f>
        <v>0</v>
      </c>
      <c r="W73">
        <f>(DO73+(V73+2*0.95*5.67E-8*(((DO73+$B$7)+273)^4-(DO73+273)^4)-44100*K73)/(1.84*29.3*S73+8*0.95*5.67E-8*(DO73+273)^3))</f>
        <v>0</v>
      </c>
      <c r="X73">
        <f>($C$7*DP73+$D$7*DQ73+$E$7*W73)</f>
        <v>0</v>
      </c>
      <c r="Y73">
        <f>0.61365*exp(17.502*X73/(240.97+X73))</f>
        <v>0</v>
      </c>
      <c r="Z73">
        <f>(AA73/AB73*100)</f>
        <v>0</v>
      </c>
      <c r="AA73">
        <f>DH73*(DM73+DN73)/1000</f>
        <v>0</v>
      </c>
      <c r="AB73">
        <f>0.61365*exp(17.502*DO73/(240.97+DO73))</f>
        <v>0</v>
      </c>
      <c r="AC73">
        <f>(Y73-DH73*(DM73+DN73)/1000)</f>
        <v>0</v>
      </c>
      <c r="AD73">
        <f>(-K73*44100)</f>
        <v>0</v>
      </c>
      <c r="AE73">
        <f>2*29.3*S73*0.92*(DO73-X73)</f>
        <v>0</v>
      </c>
      <c r="AF73">
        <f>2*0.95*5.67E-8*(((DO73+$B$7)+273)^4-(X73+273)^4)</f>
        <v>0</v>
      </c>
      <c r="AG73">
        <f>V73+AF73+AD73+AE73</f>
        <v>0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MAX(0,($B$13+$C$13*DT73)/(1+$D$13*DT73)*DM73/(DO73+273)*$E$13)</f>
        <v>0</v>
      </c>
      <c r="AM73" t="s">
        <v>422</v>
      </c>
      <c r="AN73" t="s">
        <v>422</v>
      </c>
      <c r="AO73">
        <v>0</v>
      </c>
      <c r="AP73">
        <v>0</v>
      </c>
      <c r="AQ73">
        <f>1-AO73/AP73</f>
        <v>0</v>
      </c>
      <c r="AR73">
        <v>0</v>
      </c>
      <c r="AS73" t="s">
        <v>422</v>
      </c>
      <c r="AT73" t="s">
        <v>422</v>
      </c>
      <c r="AU73">
        <v>0</v>
      </c>
      <c r="AV73">
        <v>0</v>
      </c>
      <c r="AW73">
        <f>1-AU73/AV73</f>
        <v>0</v>
      </c>
      <c r="AX73">
        <v>0.5</v>
      </c>
      <c r="AY73">
        <f>CX73</f>
        <v>0</v>
      </c>
      <c r="AZ73">
        <f>M73</f>
        <v>0</v>
      </c>
      <c r="BA73">
        <f>AW73*AX73*AY73</f>
        <v>0</v>
      </c>
      <c r="BB73">
        <f>(AZ73-AR73)/AY73</f>
        <v>0</v>
      </c>
      <c r="BC73">
        <f>(AP73-AV73)/AV73</f>
        <v>0</v>
      </c>
      <c r="BD73">
        <f>AO73/(AQ73+AO73/AV73)</f>
        <v>0</v>
      </c>
      <c r="BE73" t="s">
        <v>422</v>
      </c>
      <c r="BF73">
        <v>0</v>
      </c>
      <c r="BG73">
        <f>IF(BF73&lt;&gt;0, BF73, BD73)</f>
        <v>0</v>
      </c>
      <c r="BH73">
        <f>1-BG73/AV73</f>
        <v>0</v>
      </c>
      <c r="BI73">
        <f>(AV73-AU73)/(AV73-BG73)</f>
        <v>0</v>
      </c>
      <c r="BJ73">
        <f>(AP73-AV73)/(AP73-BG73)</f>
        <v>0</v>
      </c>
      <c r="BK73">
        <f>(AV73-AU73)/(AV73-AO73)</f>
        <v>0</v>
      </c>
      <c r="BL73">
        <f>(AP73-AV73)/(AP73-AO73)</f>
        <v>0</v>
      </c>
      <c r="BM73">
        <f>(BI73*BG73/AU73)</f>
        <v>0</v>
      </c>
      <c r="BN73">
        <f>(1-BM73)</f>
        <v>0</v>
      </c>
      <c r="CW73">
        <f>$B$11*DU73+$C$11*DV73+$F$11*EG73*(1-EJ73)</f>
        <v>0</v>
      </c>
      <c r="CX73">
        <f>CW73*CY73</f>
        <v>0</v>
      </c>
      <c r="CY73">
        <f>($B$11*$D$9+$C$11*$D$9+$F$11*((ET73+EL73)/MAX(ET73+EL73+EU73, 0.1)*$I$9+EU73/MAX(ET73+EL73+EU73, 0.1)*$J$9))/($B$11+$C$11+$F$11)</f>
        <v>0</v>
      </c>
      <c r="CZ73">
        <f>($B$11*$K$9+$C$11*$K$9+$F$11*((ET73+EL73)/MAX(ET73+EL73+EU73, 0.1)*$P$9+EU73/MAX(ET73+EL73+EU73, 0.1)*$Q$9))/($B$11+$C$11+$F$11)</f>
        <v>0</v>
      </c>
      <c r="DA73">
        <v>4.8</v>
      </c>
      <c r="DB73">
        <v>0.5</v>
      </c>
      <c r="DC73" t="s">
        <v>423</v>
      </c>
      <c r="DD73">
        <v>2</v>
      </c>
      <c r="DE73">
        <v>1758584752.1</v>
      </c>
      <c r="DF73">
        <v>422.076</v>
      </c>
      <c r="DG73">
        <v>420.09</v>
      </c>
      <c r="DH73">
        <v>25.0144666666667</v>
      </c>
      <c r="DI73">
        <v>24.9753666666667</v>
      </c>
      <c r="DJ73">
        <v>416.177333333333</v>
      </c>
      <c r="DK73">
        <v>24.6099666666667</v>
      </c>
      <c r="DL73">
        <v>499.964333333333</v>
      </c>
      <c r="DM73">
        <v>89.6321666666667</v>
      </c>
      <c r="DN73">
        <v>0.0332869</v>
      </c>
      <c r="DO73">
        <v>30.8677666666667</v>
      </c>
      <c r="DP73">
        <v>29.9881666666667</v>
      </c>
      <c r="DQ73">
        <v>999.9</v>
      </c>
      <c r="DR73">
        <v>0</v>
      </c>
      <c r="DS73">
        <v>0</v>
      </c>
      <c r="DT73">
        <v>9995.01666666667</v>
      </c>
      <c r="DU73">
        <v>0</v>
      </c>
      <c r="DV73">
        <v>0.723344</v>
      </c>
      <c r="DW73">
        <v>1.98602333333333</v>
      </c>
      <c r="DX73">
        <v>432.905</v>
      </c>
      <c r="DY73">
        <v>430.850666666667</v>
      </c>
      <c r="DZ73">
        <v>0.0391120666666667</v>
      </c>
      <c r="EA73">
        <v>420.09</v>
      </c>
      <c r="EB73">
        <v>24.9753666666667</v>
      </c>
      <c r="EC73">
        <v>2.2421</v>
      </c>
      <c r="ED73">
        <v>2.23859333333333</v>
      </c>
      <c r="EE73">
        <v>19.2663666666667</v>
      </c>
      <c r="EF73">
        <v>19.2412</v>
      </c>
      <c r="EG73">
        <v>0.00500016</v>
      </c>
      <c r="EH73">
        <v>0</v>
      </c>
      <c r="EI73">
        <v>0</v>
      </c>
      <c r="EJ73">
        <v>0</v>
      </c>
      <c r="EK73">
        <v>675.766666666667</v>
      </c>
      <c r="EL73">
        <v>0.00500016</v>
      </c>
      <c r="EM73">
        <v>-23.5666666666667</v>
      </c>
      <c r="EN73">
        <v>-2.23333333333333</v>
      </c>
      <c r="EO73">
        <v>39.083</v>
      </c>
      <c r="EP73">
        <v>43.187</v>
      </c>
      <c r="EQ73">
        <v>41.25</v>
      </c>
      <c r="ER73">
        <v>43.25</v>
      </c>
      <c r="ES73">
        <v>42.312</v>
      </c>
      <c r="ET73">
        <v>0</v>
      </c>
      <c r="EU73">
        <v>0</v>
      </c>
      <c r="EV73">
        <v>0</v>
      </c>
      <c r="EW73">
        <v>1758584757</v>
      </c>
      <c r="EX73">
        <v>0</v>
      </c>
      <c r="EY73">
        <v>673.6</v>
      </c>
      <c r="EZ73">
        <v>11.1452988596182</v>
      </c>
      <c r="FA73">
        <v>-17.3743589722551</v>
      </c>
      <c r="FB73">
        <v>-19.6076923076923</v>
      </c>
      <c r="FC73">
        <v>15</v>
      </c>
      <c r="FD73">
        <v>0</v>
      </c>
      <c r="FE73" t="s">
        <v>424</v>
      </c>
      <c r="FF73">
        <v>1747249705.1</v>
      </c>
      <c r="FG73">
        <v>1747249711.1</v>
      </c>
      <c r="FH73">
        <v>0</v>
      </c>
      <c r="FI73">
        <v>0.871</v>
      </c>
      <c r="FJ73">
        <v>0.066</v>
      </c>
      <c r="FK73">
        <v>5.486</v>
      </c>
      <c r="FL73">
        <v>0.145</v>
      </c>
      <c r="FM73">
        <v>420</v>
      </c>
      <c r="FN73">
        <v>16</v>
      </c>
      <c r="FO73">
        <v>0.27</v>
      </c>
      <c r="FP73">
        <v>0.16</v>
      </c>
      <c r="FQ73">
        <v>1.40349980952381</v>
      </c>
      <c r="FR73">
        <v>0.394751922077924</v>
      </c>
      <c r="FS73">
        <v>0.798346839160096</v>
      </c>
      <c r="FT73">
        <v>1</v>
      </c>
      <c r="FU73">
        <v>673.55</v>
      </c>
      <c r="FV73">
        <v>-1.71886943113706</v>
      </c>
      <c r="FW73">
        <v>5.76119115543059</v>
      </c>
      <c r="FX73">
        <v>-1</v>
      </c>
      <c r="FY73">
        <v>0.0634901809523809</v>
      </c>
      <c r="FZ73">
        <v>-0.115023841558441</v>
      </c>
      <c r="GA73">
        <v>0.0161762680689253</v>
      </c>
      <c r="GB73">
        <v>0</v>
      </c>
      <c r="GC73">
        <v>1</v>
      </c>
      <c r="GD73">
        <v>2</v>
      </c>
      <c r="GE73" t="s">
        <v>433</v>
      </c>
      <c r="GF73">
        <v>3.12649</v>
      </c>
      <c r="GG73">
        <v>2.65888</v>
      </c>
      <c r="GH73">
        <v>0.0883283</v>
      </c>
      <c r="GI73">
        <v>0.0890872</v>
      </c>
      <c r="GJ73">
        <v>0.103543</v>
      </c>
      <c r="GK73">
        <v>0.103948</v>
      </c>
      <c r="GL73">
        <v>23475.9</v>
      </c>
      <c r="GM73">
        <v>22195.1</v>
      </c>
      <c r="GN73">
        <v>23029.8</v>
      </c>
      <c r="GO73">
        <v>23726.6</v>
      </c>
      <c r="GP73">
        <v>35184.9</v>
      </c>
      <c r="GQ73">
        <v>35186.5</v>
      </c>
      <c r="GR73">
        <v>41520.6</v>
      </c>
      <c r="GS73">
        <v>42306.8</v>
      </c>
      <c r="GT73">
        <v>1.89765</v>
      </c>
      <c r="GU73">
        <v>1.81045</v>
      </c>
      <c r="GV73">
        <v>0.0958815</v>
      </c>
      <c r="GW73">
        <v>0</v>
      </c>
      <c r="GX73">
        <v>28.4134</v>
      </c>
      <c r="GY73">
        <v>999.9</v>
      </c>
      <c r="GZ73">
        <v>61.378</v>
      </c>
      <c r="HA73">
        <v>29.598</v>
      </c>
      <c r="HB73">
        <v>28.5062</v>
      </c>
      <c r="HC73">
        <v>54.5098</v>
      </c>
      <c r="HD73">
        <v>39.2628</v>
      </c>
      <c r="HE73">
        <v>1</v>
      </c>
      <c r="HF73">
        <v>0.0732952</v>
      </c>
      <c r="HG73">
        <v>-1.49495</v>
      </c>
      <c r="HH73">
        <v>20.2306</v>
      </c>
      <c r="HI73">
        <v>5.23346</v>
      </c>
      <c r="HJ73">
        <v>11.992</v>
      </c>
      <c r="HK73">
        <v>4.9558</v>
      </c>
      <c r="HL73">
        <v>3.304</v>
      </c>
      <c r="HM73">
        <v>9999</v>
      </c>
      <c r="HN73">
        <v>999.9</v>
      </c>
      <c r="HO73">
        <v>9999</v>
      </c>
      <c r="HP73">
        <v>9999</v>
      </c>
      <c r="HQ73">
        <v>1.86845</v>
      </c>
      <c r="HR73">
        <v>1.86417</v>
      </c>
      <c r="HS73">
        <v>1.8718</v>
      </c>
      <c r="HT73">
        <v>1.86264</v>
      </c>
      <c r="HU73">
        <v>1.86203</v>
      </c>
      <c r="HV73">
        <v>1.86854</v>
      </c>
      <c r="HW73">
        <v>1.85867</v>
      </c>
      <c r="HX73">
        <v>1.86508</v>
      </c>
      <c r="HY73">
        <v>5</v>
      </c>
      <c r="HZ73">
        <v>0</v>
      </c>
      <c r="IA73">
        <v>0</v>
      </c>
      <c r="IB73">
        <v>0</v>
      </c>
      <c r="IC73" t="s">
        <v>426</v>
      </c>
      <c r="ID73" t="s">
        <v>427</v>
      </c>
      <c r="IE73" t="s">
        <v>428</v>
      </c>
      <c r="IF73" t="s">
        <v>428</v>
      </c>
      <c r="IG73" t="s">
        <v>428</v>
      </c>
      <c r="IH73" t="s">
        <v>428</v>
      </c>
      <c r="II73">
        <v>0</v>
      </c>
      <c r="IJ73">
        <v>100</v>
      </c>
      <c r="IK73">
        <v>100</v>
      </c>
      <c r="IL73">
        <v>5.898</v>
      </c>
      <c r="IM73">
        <v>0.4047</v>
      </c>
      <c r="IN73">
        <v>4.31971622866321</v>
      </c>
      <c r="IO73">
        <v>0.00442796603476172</v>
      </c>
      <c r="IP73">
        <v>-1.66160884727162e-06</v>
      </c>
      <c r="IQ73">
        <v>3.32470810967871e-10</v>
      </c>
      <c r="IR73">
        <v>0.0482981980719239</v>
      </c>
      <c r="IS73">
        <v>0.00830027014242151</v>
      </c>
      <c r="IT73">
        <v>2.88519397997672e-05</v>
      </c>
      <c r="IU73">
        <v>9.02036601750474e-06</v>
      </c>
      <c r="IV73">
        <v>-1</v>
      </c>
      <c r="IW73">
        <v>2043</v>
      </c>
      <c r="IX73">
        <v>1</v>
      </c>
      <c r="IY73">
        <v>28</v>
      </c>
      <c r="IZ73">
        <v>188917.5</v>
      </c>
      <c r="JA73">
        <v>188917.4</v>
      </c>
      <c r="JB73">
        <v>0.913086</v>
      </c>
      <c r="JC73">
        <v>2.37915</v>
      </c>
      <c r="JD73">
        <v>1.4978</v>
      </c>
      <c r="JE73">
        <v>2.33276</v>
      </c>
      <c r="JF73">
        <v>1.54419</v>
      </c>
      <c r="JG73">
        <v>2.35596</v>
      </c>
      <c r="JH73">
        <v>35.4754</v>
      </c>
      <c r="JI73">
        <v>24.2801</v>
      </c>
      <c r="JJ73">
        <v>18</v>
      </c>
      <c r="JK73">
        <v>545.961</v>
      </c>
      <c r="JL73">
        <v>432.84</v>
      </c>
      <c r="JM73">
        <v>31.1777</v>
      </c>
      <c r="JN73">
        <v>28.5852</v>
      </c>
      <c r="JO73">
        <v>29.9999</v>
      </c>
      <c r="JP73">
        <v>28.4813</v>
      </c>
      <c r="JQ73">
        <v>28.5093</v>
      </c>
      <c r="JR73">
        <v>18.3389</v>
      </c>
      <c r="JS73">
        <v>26.779</v>
      </c>
      <c r="JT73">
        <v>100</v>
      </c>
      <c r="JU73">
        <v>31.186</v>
      </c>
      <c r="JV73">
        <v>420</v>
      </c>
      <c r="JW73">
        <v>25.0037</v>
      </c>
      <c r="JX73">
        <v>93.0572</v>
      </c>
      <c r="JY73">
        <v>98.6026</v>
      </c>
    </row>
    <row r="74" spans="1:285">
      <c r="A74">
        <v>58</v>
      </c>
      <c r="B74">
        <v>1758584757.1</v>
      </c>
      <c r="C74">
        <v>744.099999904633</v>
      </c>
      <c r="D74" t="s">
        <v>543</v>
      </c>
      <c r="E74" t="s">
        <v>544</v>
      </c>
      <c r="F74">
        <v>5</v>
      </c>
      <c r="G74" t="s">
        <v>419</v>
      </c>
      <c r="H74" t="s">
        <v>420</v>
      </c>
      <c r="I74" t="s">
        <v>421</v>
      </c>
      <c r="J74">
        <v>1758584754.1</v>
      </c>
      <c r="K74">
        <f>(L74)/1000</f>
        <v>0</v>
      </c>
      <c r="L74">
        <f>1000*DL74*AJ74*(DH74-DI74)/(100*DA74*(1000-AJ74*DH74))</f>
        <v>0</v>
      </c>
      <c r="M74">
        <f>DL74*AJ74*(DG74-DF74*(1000-AJ74*DI74)/(1000-AJ74*DH74))/(100*DA74)</f>
        <v>0</v>
      </c>
      <c r="N74">
        <f>DF74 - IF(AJ74&gt;1, M74*DA74*100.0/(AL74), 0)</f>
        <v>0</v>
      </c>
      <c r="O74">
        <f>((U74-K74/2)*N74-M74)/(U74+K74/2)</f>
        <v>0</v>
      </c>
      <c r="P74">
        <f>O74*(DM74+DN74)/1000.0</f>
        <v>0</v>
      </c>
      <c r="Q74">
        <f>(DF74 - IF(AJ74&gt;1, M74*DA74*100.0/(AL74), 0))*(DM74+DN74)/1000.0</f>
        <v>0</v>
      </c>
      <c r="R74">
        <f>2.0/((1/T74-1/S74)+SIGN(T74)*SQRT((1/T74-1/S74)*(1/T74-1/S74) + 4*DB74/((DB74+1)*(DB74+1))*(2*1/T74*1/S74-1/S74*1/S74)))</f>
        <v>0</v>
      </c>
      <c r="S74">
        <f>IF(LEFT(DC74,1)&lt;&gt;"0",IF(LEFT(DC74,1)="1",3.0,DD74),$D$5+$E$5*(DT74*DM74/($K$5*1000))+$F$5*(DT74*DM74/($K$5*1000))*MAX(MIN(DA74,$J$5),$I$5)*MAX(MIN(DA74,$J$5),$I$5)+$G$5*MAX(MIN(DA74,$J$5),$I$5)*(DT74*DM74/($K$5*1000))+$H$5*(DT74*DM74/($K$5*1000))*(DT74*DM74/($K$5*1000)))</f>
        <v>0</v>
      </c>
      <c r="T74">
        <f>K74*(1000-(1000*0.61365*exp(17.502*X74/(240.97+X74))/(DM74+DN74)+DH74)/2)/(1000*0.61365*exp(17.502*X74/(240.97+X74))/(DM74+DN74)-DH74)</f>
        <v>0</v>
      </c>
      <c r="U74">
        <f>1/((DB74+1)/(R74/1.6)+1/(S74/1.37)) + DB74/((DB74+1)/(R74/1.6) + DB74/(S74/1.37))</f>
        <v>0</v>
      </c>
      <c r="V74">
        <f>(CW74*CZ74)</f>
        <v>0</v>
      </c>
      <c r="W74">
        <f>(DO74+(V74+2*0.95*5.67E-8*(((DO74+$B$7)+273)^4-(DO74+273)^4)-44100*K74)/(1.84*29.3*S74+8*0.95*5.67E-8*(DO74+273)^3))</f>
        <v>0</v>
      </c>
      <c r="X74">
        <f>($C$7*DP74+$D$7*DQ74+$E$7*W74)</f>
        <v>0</v>
      </c>
      <c r="Y74">
        <f>0.61365*exp(17.502*X74/(240.97+X74))</f>
        <v>0</v>
      </c>
      <c r="Z74">
        <f>(AA74/AB74*100)</f>
        <v>0</v>
      </c>
      <c r="AA74">
        <f>DH74*(DM74+DN74)/1000</f>
        <v>0</v>
      </c>
      <c r="AB74">
        <f>0.61365*exp(17.502*DO74/(240.97+DO74))</f>
        <v>0</v>
      </c>
      <c r="AC74">
        <f>(Y74-DH74*(DM74+DN74)/1000)</f>
        <v>0</v>
      </c>
      <c r="AD74">
        <f>(-K74*44100)</f>
        <v>0</v>
      </c>
      <c r="AE74">
        <f>2*29.3*S74*0.92*(DO74-X74)</f>
        <v>0</v>
      </c>
      <c r="AF74">
        <f>2*0.95*5.67E-8*(((DO74+$B$7)+273)^4-(X74+273)^4)</f>
        <v>0</v>
      </c>
      <c r="AG74">
        <f>V74+AF74+AD74+AE74</f>
        <v>0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MAX(0,($B$13+$C$13*DT74)/(1+$D$13*DT74)*DM74/(DO74+273)*$E$13)</f>
        <v>0</v>
      </c>
      <c r="AM74" t="s">
        <v>422</v>
      </c>
      <c r="AN74" t="s">
        <v>422</v>
      </c>
      <c r="AO74">
        <v>0</v>
      </c>
      <c r="AP74">
        <v>0</v>
      </c>
      <c r="AQ74">
        <f>1-AO74/AP74</f>
        <v>0</v>
      </c>
      <c r="AR74">
        <v>0</v>
      </c>
      <c r="AS74" t="s">
        <v>422</v>
      </c>
      <c r="AT74" t="s">
        <v>422</v>
      </c>
      <c r="AU74">
        <v>0</v>
      </c>
      <c r="AV74">
        <v>0</v>
      </c>
      <c r="AW74">
        <f>1-AU74/AV74</f>
        <v>0</v>
      </c>
      <c r="AX74">
        <v>0.5</v>
      </c>
      <c r="AY74">
        <f>CX74</f>
        <v>0</v>
      </c>
      <c r="AZ74">
        <f>M74</f>
        <v>0</v>
      </c>
      <c r="BA74">
        <f>AW74*AX74*AY74</f>
        <v>0</v>
      </c>
      <c r="BB74">
        <f>(AZ74-AR74)/AY74</f>
        <v>0</v>
      </c>
      <c r="BC74">
        <f>(AP74-AV74)/AV74</f>
        <v>0</v>
      </c>
      <c r="BD74">
        <f>AO74/(AQ74+AO74/AV74)</f>
        <v>0</v>
      </c>
      <c r="BE74" t="s">
        <v>422</v>
      </c>
      <c r="BF74">
        <v>0</v>
      </c>
      <c r="BG74">
        <f>IF(BF74&lt;&gt;0, BF74, BD74)</f>
        <v>0</v>
      </c>
      <c r="BH74">
        <f>1-BG74/AV74</f>
        <v>0</v>
      </c>
      <c r="BI74">
        <f>(AV74-AU74)/(AV74-BG74)</f>
        <v>0</v>
      </c>
      <c r="BJ74">
        <f>(AP74-AV74)/(AP74-BG74)</f>
        <v>0</v>
      </c>
      <c r="BK74">
        <f>(AV74-AU74)/(AV74-AO74)</f>
        <v>0</v>
      </c>
      <c r="BL74">
        <f>(AP74-AV74)/(AP74-AO74)</f>
        <v>0</v>
      </c>
      <c r="BM74">
        <f>(BI74*BG74/AU74)</f>
        <v>0</v>
      </c>
      <c r="BN74">
        <f>(1-BM74)</f>
        <v>0</v>
      </c>
      <c r="CW74">
        <f>$B$11*DU74+$C$11*DV74+$F$11*EG74*(1-EJ74)</f>
        <v>0</v>
      </c>
      <c r="CX74">
        <f>CW74*CY74</f>
        <v>0</v>
      </c>
      <c r="CY74">
        <f>($B$11*$D$9+$C$11*$D$9+$F$11*((ET74+EL74)/MAX(ET74+EL74+EU74, 0.1)*$I$9+EU74/MAX(ET74+EL74+EU74, 0.1)*$J$9))/($B$11+$C$11+$F$11)</f>
        <v>0</v>
      </c>
      <c r="CZ74">
        <f>($B$11*$K$9+$C$11*$K$9+$F$11*((ET74+EL74)/MAX(ET74+EL74+EU74, 0.1)*$P$9+EU74/MAX(ET74+EL74+EU74, 0.1)*$Q$9))/($B$11+$C$11+$F$11)</f>
        <v>0</v>
      </c>
      <c r="DA74">
        <v>4.8</v>
      </c>
      <c r="DB74">
        <v>0.5</v>
      </c>
      <c r="DC74" t="s">
        <v>423</v>
      </c>
      <c r="DD74">
        <v>2</v>
      </c>
      <c r="DE74">
        <v>1758584754.1</v>
      </c>
      <c r="DF74">
        <v>421.888</v>
      </c>
      <c r="DG74">
        <v>420.380666666667</v>
      </c>
      <c r="DH74">
        <v>25.0224</v>
      </c>
      <c r="DI74">
        <v>24.9756666666667</v>
      </c>
      <c r="DJ74">
        <v>415.99</v>
      </c>
      <c r="DK74">
        <v>24.6177333333333</v>
      </c>
      <c r="DL74">
        <v>500.001</v>
      </c>
      <c r="DM74">
        <v>89.6321333333333</v>
      </c>
      <c r="DN74">
        <v>0.0331784333333333</v>
      </c>
      <c r="DO74">
        <v>30.8660666666667</v>
      </c>
      <c r="DP74">
        <v>29.9843333333333</v>
      </c>
      <c r="DQ74">
        <v>999.9</v>
      </c>
      <c r="DR74">
        <v>0</v>
      </c>
      <c r="DS74">
        <v>0</v>
      </c>
      <c r="DT74">
        <v>10009.5833333333</v>
      </c>
      <c r="DU74">
        <v>0</v>
      </c>
      <c r="DV74">
        <v>0.723344</v>
      </c>
      <c r="DW74">
        <v>1.50756</v>
      </c>
      <c r="DX74">
        <v>432.715666666667</v>
      </c>
      <c r="DY74">
        <v>431.149</v>
      </c>
      <c r="DZ74">
        <v>0.0467472</v>
      </c>
      <c r="EA74">
        <v>420.380666666667</v>
      </c>
      <c r="EB74">
        <v>24.9756666666667</v>
      </c>
      <c r="EC74">
        <v>2.24281</v>
      </c>
      <c r="ED74">
        <v>2.23862</v>
      </c>
      <c r="EE74">
        <v>19.2714666666667</v>
      </c>
      <c r="EF74">
        <v>19.2414</v>
      </c>
      <c r="EG74">
        <v>0.00500016</v>
      </c>
      <c r="EH74">
        <v>0</v>
      </c>
      <c r="EI74">
        <v>0</v>
      </c>
      <c r="EJ74">
        <v>0</v>
      </c>
      <c r="EK74">
        <v>673.333333333333</v>
      </c>
      <c r="EL74">
        <v>0.00500016</v>
      </c>
      <c r="EM74">
        <v>-19.9666666666667</v>
      </c>
      <c r="EN74">
        <v>-1.73333333333333</v>
      </c>
      <c r="EO74">
        <v>39.062</v>
      </c>
      <c r="EP74">
        <v>43.1663333333333</v>
      </c>
      <c r="EQ74">
        <v>41.25</v>
      </c>
      <c r="ER74">
        <v>43.25</v>
      </c>
      <c r="ES74">
        <v>42.312</v>
      </c>
      <c r="ET74">
        <v>0</v>
      </c>
      <c r="EU74">
        <v>0</v>
      </c>
      <c r="EV74">
        <v>0</v>
      </c>
      <c r="EW74">
        <v>1758584758.8</v>
      </c>
      <c r="EX74">
        <v>0</v>
      </c>
      <c r="EY74">
        <v>673.292</v>
      </c>
      <c r="EZ74">
        <v>6.58461506056456</v>
      </c>
      <c r="FA74">
        <v>-7.1230768855507</v>
      </c>
      <c r="FB74">
        <v>-19.9</v>
      </c>
      <c r="FC74">
        <v>15</v>
      </c>
      <c r="FD74">
        <v>0</v>
      </c>
      <c r="FE74" t="s">
        <v>424</v>
      </c>
      <c r="FF74">
        <v>1747249705.1</v>
      </c>
      <c r="FG74">
        <v>1747249711.1</v>
      </c>
      <c r="FH74">
        <v>0</v>
      </c>
      <c r="FI74">
        <v>0.871</v>
      </c>
      <c r="FJ74">
        <v>0.066</v>
      </c>
      <c r="FK74">
        <v>5.486</v>
      </c>
      <c r="FL74">
        <v>0.145</v>
      </c>
      <c r="FM74">
        <v>420</v>
      </c>
      <c r="FN74">
        <v>16</v>
      </c>
      <c r="FO74">
        <v>0.27</v>
      </c>
      <c r="FP74">
        <v>0.16</v>
      </c>
      <c r="FQ74">
        <v>1.38397295238095</v>
      </c>
      <c r="FR74">
        <v>-0.572518363636366</v>
      </c>
      <c r="FS74">
        <v>0.805679310453488</v>
      </c>
      <c r="FT74">
        <v>0</v>
      </c>
      <c r="FU74">
        <v>673.705882352941</v>
      </c>
      <c r="FV74">
        <v>3.03437723915196</v>
      </c>
      <c r="FW74">
        <v>6.32952656795075</v>
      </c>
      <c r="FX74">
        <v>-1</v>
      </c>
      <c r="FY74">
        <v>0.0615967238095238</v>
      </c>
      <c r="FZ74">
        <v>-0.126649192207792</v>
      </c>
      <c r="GA74">
        <v>0.0165914359032979</v>
      </c>
      <c r="GB74">
        <v>0</v>
      </c>
      <c r="GC74">
        <v>0</v>
      </c>
      <c r="GD74">
        <v>2</v>
      </c>
      <c r="GE74" t="s">
        <v>425</v>
      </c>
      <c r="GF74">
        <v>3.12659</v>
      </c>
      <c r="GG74">
        <v>2.65879</v>
      </c>
      <c r="GH74">
        <v>0.0883511</v>
      </c>
      <c r="GI74">
        <v>0.0890144</v>
      </c>
      <c r="GJ74">
        <v>0.103561</v>
      </c>
      <c r="GK74">
        <v>0.103944</v>
      </c>
      <c r="GL74">
        <v>23475.3</v>
      </c>
      <c r="GM74">
        <v>22197.1</v>
      </c>
      <c r="GN74">
        <v>23029.7</v>
      </c>
      <c r="GO74">
        <v>23726.8</v>
      </c>
      <c r="GP74">
        <v>35184</v>
      </c>
      <c r="GQ74">
        <v>35187.3</v>
      </c>
      <c r="GR74">
        <v>41520.5</v>
      </c>
      <c r="GS74">
        <v>42307.5</v>
      </c>
      <c r="GT74">
        <v>1.89775</v>
      </c>
      <c r="GU74">
        <v>1.81028</v>
      </c>
      <c r="GV74">
        <v>0.0954494</v>
      </c>
      <c r="GW74">
        <v>0</v>
      </c>
      <c r="GX74">
        <v>28.4142</v>
      </c>
      <c r="GY74">
        <v>999.9</v>
      </c>
      <c r="GZ74">
        <v>61.378</v>
      </c>
      <c r="HA74">
        <v>29.608</v>
      </c>
      <c r="HB74">
        <v>28.5245</v>
      </c>
      <c r="HC74">
        <v>54.4898</v>
      </c>
      <c r="HD74">
        <v>39.2829</v>
      </c>
      <c r="HE74">
        <v>1</v>
      </c>
      <c r="HF74">
        <v>0.0731733</v>
      </c>
      <c r="HG74">
        <v>-1.5015</v>
      </c>
      <c r="HH74">
        <v>20.2306</v>
      </c>
      <c r="HI74">
        <v>5.23331</v>
      </c>
      <c r="HJ74">
        <v>11.992</v>
      </c>
      <c r="HK74">
        <v>4.95575</v>
      </c>
      <c r="HL74">
        <v>3.304</v>
      </c>
      <c r="HM74">
        <v>9999</v>
      </c>
      <c r="HN74">
        <v>999.9</v>
      </c>
      <c r="HO74">
        <v>9999</v>
      </c>
      <c r="HP74">
        <v>9999</v>
      </c>
      <c r="HQ74">
        <v>1.86844</v>
      </c>
      <c r="HR74">
        <v>1.86417</v>
      </c>
      <c r="HS74">
        <v>1.8718</v>
      </c>
      <c r="HT74">
        <v>1.86264</v>
      </c>
      <c r="HU74">
        <v>1.86204</v>
      </c>
      <c r="HV74">
        <v>1.86856</v>
      </c>
      <c r="HW74">
        <v>1.85867</v>
      </c>
      <c r="HX74">
        <v>1.86508</v>
      </c>
      <c r="HY74">
        <v>5</v>
      </c>
      <c r="HZ74">
        <v>0</v>
      </c>
      <c r="IA74">
        <v>0</v>
      </c>
      <c r="IB74">
        <v>0</v>
      </c>
      <c r="IC74" t="s">
        <v>426</v>
      </c>
      <c r="ID74" t="s">
        <v>427</v>
      </c>
      <c r="IE74" t="s">
        <v>428</v>
      </c>
      <c r="IF74" t="s">
        <v>428</v>
      </c>
      <c r="IG74" t="s">
        <v>428</v>
      </c>
      <c r="IH74" t="s">
        <v>428</v>
      </c>
      <c r="II74">
        <v>0</v>
      </c>
      <c r="IJ74">
        <v>100</v>
      </c>
      <c r="IK74">
        <v>100</v>
      </c>
      <c r="IL74">
        <v>5.898</v>
      </c>
      <c r="IM74">
        <v>0.4049</v>
      </c>
      <c r="IN74">
        <v>4.31971622866321</v>
      </c>
      <c r="IO74">
        <v>0.00442796603476172</v>
      </c>
      <c r="IP74">
        <v>-1.66160884727162e-06</v>
      </c>
      <c r="IQ74">
        <v>3.32470810967871e-10</v>
      </c>
      <c r="IR74">
        <v>0.0482981980719239</v>
      </c>
      <c r="IS74">
        <v>0.00830027014242151</v>
      </c>
      <c r="IT74">
        <v>2.88519397997672e-05</v>
      </c>
      <c r="IU74">
        <v>9.02036601750474e-06</v>
      </c>
      <c r="IV74">
        <v>-1</v>
      </c>
      <c r="IW74">
        <v>2043</v>
      </c>
      <c r="IX74">
        <v>1</v>
      </c>
      <c r="IY74">
        <v>28</v>
      </c>
      <c r="IZ74">
        <v>188917.5</v>
      </c>
      <c r="JA74">
        <v>188917.4</v>
      </c>
      <c r="JB74">
        <v>0.913086</v>
      </c>
      <c r="JC74">
        <v>2.37915</v>
      </c>
      <c r="JD74">
        <v>1.4978</v>
      </c>
      <c r="JE74">
        <v>2.33276</v>
      </c>
      <c r="JF74">
        <v>1.54419</v>
      </c>
      <c r="JG74">
        <v>2.36938</v>
      </c>
      <c r="JH74">
        <v>35.4754</v>
      </c>
      <c r="JI74">
        <v>24.2801</v>
      </c>
      <c r="JJ74">
        <v>18</v>
      </c>
      <c r="JK74">
        <v>546.016</v>
      </c>
      <c r="JL74">
        <v>432.727</v>
      </c>
      <c r="JM74">
        <v>31.181</v>
      </c>
      <c r="JN74">
        <v>28.584</v>
      </c>
      <c r="JO74">
        <v>29.9999</v>
      </c>
      <c r="JP74">
        <v>28.4802</v>
      </c>
      <c r="JQ74">
        <v>28.5081</v>
      </c>
      <c r="JR74">
        <v>18.3391</v>
      </c>
      <c r="JS74">
        <v>26.779</v>
      </c>
      <c r="JT74">
        <v>100</v>
      </c>
      <c r="JU74">
        <v>31.186</v>
      </c>
      <c r="JV74">
        <v>420</v>
      </c>
      <c r="JW74">
        <v>25.0037</v>
      </c>
      <c r="JX74">
        <v>93.0569</v>
      </c>
      <c r="JY74">
        <v>98.6041</v>
      </c>
    </row>
    <row r="75" spans="1:285">
      <c r="A75">
        <v>59</v>
      </c>
      <c r="B75">
        <v>1758584759.1</v>
      </c>
      <c r="C75">
        <v>746.099999904633</v>
      </c>
      <c r="D75" t="s">
        <v>545</v>
      </c>
      <c r="E75" t="s">
        <v>546</v>
      </c>
      <c r="F75">
        <v>5</v>
      </c>
      <c r="G75" t="s">
        <v>419</v>
      </c>
      <c r="H75" t="s">
        <v>420</v>
      </c>
      <c r="I75" t="s">
        <v>421</v>
      </c>
      <c r="J75">
        <v>1758584756.1</v>
      </c>
      <c r="K75">
        <f>(L75)/1000</f>
        <v>0</v>
      </c>
      <c r="L75">
        <f>1000*DL75*AJ75*(DH75-DI75)/(100*DA75*(1000-AJ75*DH75))</f>
        <v>0</v>
      </c>
      <c r="M75">
        <f>DL75*AJ75*(DG75-DF75*(1000-AJ75*DI75)/(1000-AJ75*DH75))/(100*DA75)</f>
        <v>0</v>
      </c>
      <c r="N75">
        <f>DF75 - IF(AJ75&gt;1, M75*DA75*100.0/(AL75), 0)</f>
        <v>0</v>
      </c>
      <c r="O75">
        <f>((U75-K75/2)*N75-M75)/(U75+K75/2)</f>
        <v>0</v>
      </c>
      <c r="P75">
        <f>O75*(DM75+DN75)/1000.0</f>
        <v>0</v>
      </c>
      <c r="Q75">
        <f>(DF75 - IF(AJ75&gt;1, M75*DA75*100.0/(AL75), 0))*(DM75+DN75)/1000.0</f>
        <v>0</v>
      </c>
      <c r="R75">
        <f>2.0/((1/T75-1/S75)+SIGN(T75)*SQRT((1/T75-1/S75)*(1/T75-1/S75) + 4*DB75/((DB75+1)*(DB75+1))*(2*1/T75*1/S75-1/S75*1/S75)))</f>
        <v>0</v>
      </c>
      <c r="S75">
        <f>IF(LEFT(DC75,1)&lt;&gt;"0",IF(LEFT(DC75,1)="1",3.0,DD75),$D$5+$E$5*(DT75*DM75/($K$5*1000))+$F$5*(DT75*DM75/($K$5*1000))*MAX(MIN(DA75,$J$5),$I$5)*MAX(MIN(DA75,$J$5),$I$5)+$G$5*MAX(MIN(DA75,$J$5),$I$5)*(DT75*DM75/($K$5*1000))+$H$5*(DT75*DM75/($K$5*1000))*(DT75*DM75/($K$5*1000)))</f>
        <v>0</v>
      </c>
      <c r="T75">
        <f>K75*(1000-(1000*0.61365*exp(17.502*X75/(240.97+X75))/(DM75+DN75)+DH75)/2)/(1000*0.61365*exp(17.502*X75/(240.97+X75))/(DM75+DN75)-DH75)</f>
        <v>0</v>
      </c>
      <c r="U75">
        <f>1/((DB75+1)/(R75/1.6)+1/(S75/1.37)) + DB75/((DB75+1)/(R75/1.6) + DB75/(S75/1.37))</f>
        <v>0</v>
      </c>
      <c r="V75">
        <f>(CW75*CZ75)</f>
        <v>0</v>
      </c>
      <c r="W75">
        <f>(DO75+(V75+2*0.95*5.67E-8*(((DO75+$B$7)+273)^4-(DO75+273)^4)-44100*K75)/(1.84*29.3*S75+8*0.95*5.67E-8*(DO75+273)^3))</f>
        <v>0</v>
      </c>
      <c r="X75">
        <f>($C$7*DP75+$D$7*DQ75+$E$7*W75)</f>
        <v>0</v>
      </c>
      <c r="Y75">
        <f>0.61365*exp(17.502*X75/(240.97+X75))</f>
        <v>0</v>
      </c>
      <c r="Z75">
        <f>(AA75/AB75*100)</f>
        <v>0</v>
      </c>
      <c r="AA75">
        <f>DH75*(DM75+DN75)/1000</f>
        <v>0</v>
      </c>
      <c r="AB75">
        <f>0.61365*exp(17.502*DO75/(240.97+DO75))</f>
        <v>0</v>
      </c>
      <c r="AC75">
        <f>(Y75-DH75*(DM75+DN75)/1000)</f>
        <v>0</v>
      </c>
      <c r="AD75">
        <f>(-K75*44100)</f>
        <v>0</v>
      </c>
      <c r="AE75">
        <f>2*29.3*S75*0.92*(DO75-X75)</f>
        <v>0</v>
      </c>
      <c r="AF75">
        <f>2*0.95*5.67E-8*(((DO75+$B$7)+273)^4-(X75+273)^4)</f>
        <v>0</v>
      </c>
      <c r="AG75">
        <f>V75+AF75+AD75+AE75</f>
        <v>0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MAX(0,($B$13+$C$13*DT75)/(1+$D$13*DT75)*DM75/(DO75+273)*$E$13)</f>
        <v>0</v>
      </c>
      <c r="AM75" t="s">
        <v>422</v>
      </c>
      <c r="AN75" t="s">
        <v>422</v>
      </c>
      <c r="AO75">
        <v>0</v>
      </c>
      <c r="AP75">
        <v>0</v>
      </c>
      <c r="AQ75">
        <f>1-AO75/AP75</f>
        <v>0</v>
      </c>
      <c r="AR75">
        <v>0</v>
      </c>
      <c r="AS75" t="s">
        <v>422</v>
      </c>
      <c r="AT75" t="s">
        <v>422</v>
      </c>
      <c r="AU75">
        <v>0</v>
      </c>
      <c r="AV75">
        <v>0</v>
      </c>
      <c r="AW75">
        <f>1-AU75/AV75</f>
        <v>0</v>
      </c>
      <c r="AX75">
        <v>0.5</v>
      </c>
      <c r="AY75">
        <f>CX75</f>
        <v>0</v>
      </c>
      <c r="AZ75">
        <f>M75</f>
        <v>0</v>
      </c>
      <c r="BA75">
        <f>AW75*AX75*AY75</f>
        <v>0</v>
      </c>
      <c r="BB75">
        <f>(AZ75-AR75)/AY75</f>
        <v>0</v>
      </c>
      <c r="BC75">
        <f>(AP75-AV75)/AV75</f>
        <v>0</v>
      </c>
      <c r="BD75">
        <f>AO75/(AQ75+AO75/AV75)</f>
        <v>0</v>
      </c>
      <c r="BE75" t="s">
        <v>422</v>
      </c>
      <c r="BF75">
        <v>0</v>
      </c>
      <c r="BG75">
        <f>IF(BF75&lt;&gt;0, BF75, BD75)</f>
        <v>0</v>
      </c>
      <c r="BH75">
        <f>1-BG75/AV75</f>
        <v>0</v>
      </c>
      <c r="BI75">
        <f>(AV75-AU75)/(AV75-BG75)</f>
        <v>0</v>
      </c>
      <c r="BJ75">
        <f>(AP75-AV75)/(AP75-BG75)</f>
        <v>0</v>
      </c>
      <c r="BK75">
        <f>(AV75-AU75)/(AV75-AO75)</f>
        <v>0</v>
      </c>
      <c r="BL75">
        <f>(AP75-AV75)/(AP75-AO75)</f>
        <v>0</v>
      </c>
      <c r="BM75">
        <f>(BI75*BG75/AU75)</f>
        <v>0</v>
      </c>
      <c r="BN75">
        <f>(1-BM75)</f>
        <v>0</v>
      </c>
      <c r="CW75">
        <f>$B$11*DU75+$C$11*DV75+$F$11*EG75*(1-EJ75)</f>
        <v>0</v>
      </c>
      <c r="CX75">
        <f>CW75*CY75</f>
        <v>0</v>
      </c>
      <c r="CY75">
        <f>($B$11*$D$9+$C$11*$D$9+$F$11*((ET75+EL75)/MAX(ET75+EL75+EU75, 0.1)*$I$9+EU75/MAX(ET75+EL75+EU75, 0.1)*$J$9))/($B$11+$C$11+$F$11)</f>
        <v>0</v>
      </c>
      <c r="CZ75">
        <f>($B$11*$K$9+$C$11*$K$9+$F$11*((ET75+EL75)/MAX(ET75+EL75+EU75, 0.1)*$P$9+EU75/MAX(ET75+EL75+EU75, 0.1)*$Q$9))/($B$11+$C$11+$F$11)</f>
        <v>0</v>
      </c>
      <c r="DA75">
        <v>4.8</v>
      </c>
      <c r="DB75">
        <v>0.5</v>
      </c>
      <c r="DC75" t="s">
        <v>423</v>
      </c>
      <c r="DD75">
        <v>2</v>
      </c>
      <c r="DE75">
        <v>1758584756.1</v>
      </c>
      <c r="DF75">
        <v>421.874666666667</v>
      </c>
      <c r="DG75">
        <v>420.580333333333</v>
      </c>
      <c r="DH75">
        <v>25.0282</v>
      </c>
      <c r="DI75">
        <v>24.9743</v>
      </c>
      <c r="DJ75">
        <v>415.976333333333</v>
      </c>
      <c r="DK75">
        <v>24.6233666666667</v>
      </c>
      <c r="DL75">
        <v>500.013666666667</v>
      </c>
      <c r="DM75">
        <v>89.6319666666667</v>
      </c>
      <c r="DN75">
        <v>0.0330626666666667</v>
      </c>
      <c r="DO75">
        <v>30.8652333333333</v>
      </c>
      <c r="DP75">
        <v>29.9764333333333</v>
      </c>
      <c r="DQ75">
        <v>999.9</v>
      </c>
      <c r="DR75">
        <v>0</v>
      </c>
      <c r="DS75">
        <v>0</v>
      </c>
      <c r="DT75">
        <v>10025</v>
      </c>
      <c r="DU75">
        <v>0</v>
      </c>
      <c r="DV75">
        <v>0.723344</v>
      </c>
      <c r="DW75">
        <v>1.29414</v>
      </c>
      <c r="DX75">
        <v>432.704333333333</v>
      </c>
      <c r="DY75">
        <v>431.353333333333</v>
      </c>
      <c r="DZ75">
        <v>0.0538921333333333</v>
      </c>
      <c r="EA75">
        <v>420.580333333333</v>
      </c>
      <c r="EB75">
        <v>24.9743</v>
      </c>
      <c r="EC75">
        <v>2.24332666666667</v>
      </c>
      <c r="ED75">
        <v>2.23849666666667</v>
      </c>
      <c r="EE75">
        <v>19.2751333333333</v>
      </c>
      <c r="EF75">
        <v>19.2405</v>
      </c>
      <c r="EG75">
        <v>0.00500016</v>
      </c>
      <c r="EH75">
        <v>0</v>
      </c>
      <c r="EI75">
        <v>0</v>
      </c>
      <c r="EJ75">
        <v>0</v>
      </c>
      <c r="EK75">
        <v>673.633333333333</v>
      </c>
      <c r="EL75">
        <v>0.00500016</v>
      </c>
      <c r="EM75">
        <v>-21.5</v>
      </c>
      <c r="EN75">
        <v>-1.86666666666667</v>
      </c>
      <c r="EO75">
        <v>39.062</v>
      </c>
      <c r="EP75">
        <v>43.1663333333333</v>
      </c>
      <c r="EQ75">
        <v>41.25</v>
      </c>
      <c r="ER75">
        <v>43.25</v>
      </c>
      <c r="ES75">
        <v>42.312</v>
      </c>
      <c r="ET75">
        <v>0</v>
      </c>
      <c r="EU75">
        <v>0</v>
      </c>
      <c r="EV75">
        <v>0</v>
      </c>
      <c r="EW75">
        <v>1758584761.2</v>
      </c>
      <c r="EX75">
        <v>0</v>
      </c>
      <c r="EY75">
        <v>674.436</v>
      </c>
      <c r="EZ75">
        <v>-10.0384621069976</v>
      </c>
      <c r="FA75">
        <v>7.12307703495022</v>
      </c>
      <c r="FB75">
        <v>-21.056</v>
      </c>
      <c r="FC75">
        <v>15</v>
      </c>
      <c r="FD75">
        <v>0</v>
      </c>
      <c r="FE75" t="s">
        <v>424</v>
      </c>
      <c r="FF75">
        <v>1747249705.1</v>
      </c>
      <c r="FG75">
        <v>1747249711.1</v>
      </c>
      <c r="FH75">
        <v>0</v>
      </c>
      <c r="FI75">
        <v>0.871</v>
      </c>
      <c r="FJ75">
        <v>0.066</v>
      </c>
      <c r="FK75">
        <v>5.486</v>
      </c>
      <c r="FL75">
        <v>0.145</v>
      </c>
      <c r="FM75">
        <v>420</v>
      </c>
      <c r="FN75">
        <v>16</v>
      </c>
      <c r="FO75">
        <v>0.27</v>
      </c>
      <c r="FP75">
        <v>0.16</v>
      </c>
      <c r="FQ75">
        <v>1.35555580952381</v>
      </c>
      <c r="FR75">
        <v>-0.22777348051948</v>
      </c>
      <c r="FS75">
        <v>0.802981302720805</v>
      </c>
      <c r="FT75">
        <v>1</v>
      </c>
      <c r="FU75">
        <v>673.382352941176</v>
      </c>
      <c r="FV75">
        <v>1.23147423470701</v>
      </c>
      <c r="FW75">
        <v>6.68947683649631</v>
      </c>
      <c r="FX75">
        <v>-1</v>
      </c>
      <c r="FY75">
        <v>0.0600601285714286</v>
      </c>
      <c r="FZ75">
        <v>-0.117616955844156</v>
      </c>
      <c r="GA75">
        <v>0.016342479900179</v>
      </c>
      <c r="GB75">
        <v>0</v>
      </c>
      <c r="GC75">
        <v>1</v>
      </c>
      <c r="GD75">
        <v>2</v>
      </c>
      <c r="GE75" t="s">
        <v>433</v>
      </c>
      <c r="GF75">
        <v>3.1264</v>
      </c>
      <c r="GG75">
        <v>2.65904</v>
      </c>
      <c r="GH75">
        <v>0.0883514</v>
      </c>
      <c r="GI75">
        <v>0.088991</v>
      </c>
      <c r="GJ75">
        <v>0.10357</v>
      </c>
      <c r="GK75">
        <v>0.103934</v>
      </c>
      <c r="GL75">
        <v>23475.3</v>
      </c>
      <c r="GM75">
        <v>22197.7</v>
      </c>
      <c r="GN75">
        <v>23029.8</v>
      </c>
      <c r="GO75">
        <v>23726.8</v>
      </c>
      <c r="GP75">
        <v>35183.6</v>
      </c>
      <c r="GQ75">
        <v>35187.7</v>
      </c>
      <c r="GR75">
        <v>41520.4</v>
      </c>
      <c r="GS75">
        <v>42307.5</v>
      </c>
      <c r="GT75">
        <v>1.89743</v>
      </c>
      <c r="GU75">
        <v>1.8106</v>
      </c>
      <c r="GV75">
        <v>0.0956953</v>
      </c>
      <c r="GW75">
        <v>0</v>
      </c>
      <c r="GX75">
        <v>28.4146</v>
      </c>
      <c r="GY75">
        <v>999.9</v>
      </c>
      <c r="GZ75">
        <v>61.378</v>
      </c>
      <c r="HA75">
        <v>29.608</v>
      </c>
      <c r="HB75">
        <v>28.5242</v>
      </c>
      <c r="HC75">
        <v>54.2898</v>
      </c>
      <c r="HD75">
        <v>39.3149</v>
      </c>
      <c r="HE75">
        <v>1</v>
      </c>
      <c r="HF75">
        <v>0.0732342</v>
      </c>
      <c r="HG75">
        <v>-1.4987</v>
      </c>
      <c r="HH75">
        <v>20.2305</v>
      </c>
      <c r="HI75">
        <v>5.23316</v>
      </c>
      <c r="HJ75">
        <v>11.992</v>
      </c>
      <c r="HK75">
        <v>4.9557</v>
      </c>
      <c r="HL75">
        <v>3.304</v>
      </c>
      <c r="HM75">
        <v>9999</v>
      </c>
      <c r="HN75">
        <v>999.9</v>
      </c>
      <c r="HO75">
        <v>9999</v>
      </c>
      <c r="HP75">
        <v>9999</v>
      </c>
      <c r="HQ75">
        <v>1.86844</v>
      </c>
      <c r="HR75">
        <v>1.86417</v>
      </c>
      <c r="HS75">
        <v>1.8718</v>
      </c>
      <c r="HT75">
        <v>1.86264</v>
      </c>
      <c r="HU75">
        <v>1.86205</v>
      </c>
      <c r="HV75">
        <v>1.86857</v>
      </c>
      <c r="HW75">
        <v>1.85867</v>
      </c>
      <c r="HX75">
        <v>1.86508</v>
      </c>
      <c r="HY75">
        <v>5</v>
      </c>
      <c r="HZ75">
        <v>0</v>
      </c>
      <c r="IA75">
        <v>0</v>
      </c>
      <c r="IB75">
        <v>0</v>
      </c>
      <c r="IC75" t="s">
        <v>426</v>
      </c>
      <c r="ID75" t="s">
        <v>427</v>
      </c>
      <c r="IE75" t="s">
        <v>428</v>
      </c>
      <c r="IF75" t="s">
        <v>428</v>
      </c>
      <c r="IG75" t="s">
        <v>428</v>
      </c>
      <c r="IH75" t="s">
        <v>428</v>
      </c>
      <c r="II75">
        <v>0</v>
      </c>
      <c r="IJ75">
        <v>100</v>
      </c>
      <c r="IK75">
        <v>100</v>
      </c>
      <c r="IL75">
        <v>5.898</v>
      </c>
      <c r="IM75">
        <v>0.405</v>
      </c>
      <c r="IN75">
        <v>4.31971622866321</v>
      </c>
      <c r="IO75">
        <v>0.00442796603476172</v>
      </c>
      <c r="IP75">
        <v>-1.66160884727162e-06</v>
      </c>
      <c r="IQ75">
        <v>3.32470810967871e-10</v>
      </c>
      <c r="IR75">
        <v>0.0482981980719239</v>
      </c>
      <c r="IS75">
        <v>0.00830027014242151</v>
      </c>
      <c r="IT75">
        <v>2.88519397997672e-05</v>
      </c>
      <c r="IU75">
        <v>9.02036601750474e-06</v>
      </c>
      <c r="IV75">
        <v>-1</v>
      </c>
      <c r="IW75">
        <v>2043</v>
      </c>
      <c r="IX75">
        <v>1</v>
      </c>
      <c r="IY75">
        <v>28</v>
      </c>
      <c r="IZ75">
        <v>188917.6</v>
      </c>
      <c r="JA75">
        <v>188917.5</v>
      </c>
      <c r="JB75">
        <v>0.913086</v>
      </c>
      <c r="JC75">
        <v>2.37915</v>
      </c>
      <c r="JD75">
        <v>1.4978</v>
      </c>
      <c r="JE75">
        <v>2.33276</v>
      </c>
      <c r="JF75">
        <v>1.54419</v>
      </c>
      <c r="JG75">
        <v>2.36694</v>
      </c>
      <c r="JH75">
        <v>35.4754</v>
      </c>
      <c r="JI75">
        <v>24.2801</v>
      </c>
      <c r="JJ75">
        <v>18</v>
      </c>
      <c r="JK75">
        <v>545.794</v>
      </c>
      <c r="JL75">
        <v>432.912</v>
      </c>
      <c r="JM75">
        <v>31.1845</v>
      </c>
      <c r="JN75">
        <v>28.5827</v>
      </c>
      <c r="JO75">
        <v>30</v>
      </c>
      <c r="JP75">
        <v>28.479</v>
      </c>
      <c r="JQ75">
        <v>28.5069</v>
      </c>
      <c r="JR75">
        <v>18.3291</v>
      </c>
      <c r="JS75">
        <v>26.779</v>
      </c>
      <c r="JT75">
        <v>100</v>
      </c>
      <c r="JU75">
        <v>31.2053</v>
      </c>
      <c r="JV75">
        <v>420</v>
      </c>
      <c r="JW75">
        <v>25.0037</v>
      </c>
      <c r="JX75">
        <v>93.057</v>
      </c>
      <c r="JY75">
        <v>98.604</v>
      </c>
    </row>
    <row r="76" spans="1:285">
      <c r="A76">
        <v>60</v>
      </c>
      <c r="B76">
        <v>1758584761.1</v>
      </c>
      <c r="C76">
        <v>748.099999904633</v>
      </c>
      <c r="D76" t="s">
        <v>547</v>
      </c>
      <c r="E76" t="s">
        <v>548</v>
      </c>
      <c r="F76">
        <v>5</v>
      </c>
      <c r="G76" t="s">
        <v>419</v>
      </c>
      <c r="H76" t="s">
        <v>420</v>
      </c>
      <c r="I76" t="s">
        <v>421</v>
      </c>
      <c r="J76">
        <v>1758584758.1</v>
      </c>
      <c r="K76">
        <f>(L76)/1000</f>
        <v>0</v>
      </c>
      <c r="L76">
        <f>1000*DL76*AJ76*(DH76-DI76)/(100*DA76*(1000-AJ76*DH76))</f>
        <v>0</v>
      </c>
      <c r="M76">
        <f>DL76*AJ76*(DG76-DF76*(1000-AJ76*DI76)/(1000-AJ76*DH76))/(100*DA76)</f>
        <v>0</v>
      </c>
      <c r="N76">
        <f>DF76 - IF(AJ76&gt;1, M76*DA76*100.0/(AL76), 0)</f>
        <v>0</v>
      </c>
      <c r="O76">
        <f>((U76-K76/2)*N76-M76)/(U76+K76/2)</f>
        <v>0</v>
      </c>
      <c r="P76">
        <f>O76*(DM76+DN76)/1000.0</f>
        <v>0</v>
      </c>
      <c r="Q76">
        <f>(DF76 - IF(AJ76&gt;1, M76*DA76*100.0/(AL76), 0))*(DM76+DN76)/1000.0</f>
        <v>0</v>
      </c>
      <c r="R76">
        <f>2.0/((1/T76-1/S76)+SIGN(T76)*SQRT((1/T76-1/S76)*(1/T76-1/S76) + 4*DB76/((DB76+1)*(DB76+1))*(2*1/T76*1/S76-1/S76*1/S76)))</f>
        <v>0</v>
      </c>
      <c r="S76">
        <f>IF(LEFT(DC76,1)&lt;&gt;"0",IF(LEFT(DC76,1)="1",3.0,DD76),$D$5+$E$5*(DT76*DM76/($K$5*1000))+$F$5*(DT76*DM76/($K$5*1000))*MAX(MIN(DA76,$J$5),$I$5)*MAX(MIN(DA76,$J$5),$I$5)+$G$5*MAX(MIN(DA76,$J$5),$I$5)*(DT76*DM76/($K$5*1000))+$H$5*(DT76*DM76/($K$5*1000))*(DT76*DM76/($K$5*1000)))</f>
        <v>0</v>
      </c>
      <c r="T76">
        <f>K76*(1000-(1000*0.61365*exp(17.502*X76/(240.97+X76))/(DM76+DN76)+DH76)/2)/(1000*0.61365*exp(17.502*X76/(240.97+X76))/(DM76+DN76)-DH76)</f>
        <v>0</v>
      </c>
      <c r="U76">
        <f>1/((DB76+1)/(R76/1.6)+1/(S76/1.37)) + DB76/((DB76+1)/(R76/1.6) + DB76/(S76/1.37))</f>
        <v>0</v>
      </c>
      <c r="V76">
        <f>(CW76*CZ76)</f>
        <v>0</v>
      </c>
      <c r="W76">
        <f>(DO76+(V76+2*0.95*5.67E-8*(((DO76+$B$7)+273)^4-(DO76+273)^4)-44100*K76)/(1.84*29.3*S76+8*0.95*5.67E-8*(DO76+273)^3))</f>
        <v>0</v>
      </c>
      <c r="X76">
        <f>($C$7*DP76+$D$7*DQ76+$E$7*W76)</f>
        <v>0</v>
      </c>
      <c r="Y76">
        <f>0.61365*exp(17.502*X76/(240.97+X76))</f>
        <v>0</v>
      </c>
      <c r="Z76">
        <f>(AA76/AB76*100)</f>
        <v>0</v>
      </c>
      <c r="AA76">
        <f>DH76*(DM76+DN76)/1000</f>
        <v>0</v>
      </c>
      <c r="AB76">
        <f>0.61365*exp(17.502*DO76/(240.97+DO76))</f>
        <v>0</v>
      </c>
      <c r="AC76">
        <f>(Y76-DH76*(DM76+DN76)/1000)</f>
        <v>0</v>
      </c>
      <c r="AD76">
        <f>(-K76*44100)</f>
        <v>0</v>
      </c>
      <c r="AE76">
        <f>2*29.3*S76*0.92*(DO76-X76)</f>
        <v>0</v>
      </c>
      <c r="AF76">
        <f>2*0.95*5.67E-8*(((DO76+$B$7)+273)^4-(X76+273)^4)</f>
        <v>0</v>
      </c>
      <c r="AG76">
        <f>V76+AF76+AD76+AE76</f>
        <v>0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MAX(0,($B$13+$C$13*DT76)/(1+$D$13*DT76)*DM76/(DO76+273)*$E$13)</f>
        <v>0</v>
      </c>
      <c r="AM76" t="s">
        <v>422</v>
      </c>
      <c r="AN76" t="s">
        <v>422</v>
      </c>
      <c r="AO76">
        <v>0</v>
      </c>
      <c r="AP76">
        <v>0</v>
      </c>
      <c r="AQ76">
        <f>1-AO76/AP76</f>
        <v>0</v>
      </c>
      <c r="AR76">
        <v>0</v>
      </c>
      <c r="AS76" t="s">
        <v>422</v>
      </c>
      <c r="AT76" t="s">
        <v>422</v>
      </c>
      <c r="AU76">
        <v>0</v>
      </c>
      <c r="AV76">
        <v>0</v>
      </c>
      <c r="AW76">
        <f>1-AU76/AV76</f>
        <v>0</v>
      </c>
      <c r="AX76">
        <v>0.5</v>
      </c>
      <c r="AY76">
        <f>CX76</f>
        <v>0</v>
      </c>
      <c r="AZ76">
        <f>M76</f>
        <v>0</v>
      </c>
      <c r="BA76">
        <f>AW76*AX76*AY76</f>
        <v>0</v>
      </c>
      <c r="BB76">
        <f>(AZ76-AR76)/AY76</f>
        <v>0</v>
      </c>
      <c r="BC76">
        <f>(AP76-AV76)/AV76</f>
        <v>0</v>
      </c>
      <c r="BD76">
        <f>AO76/(AQ76+AO76/AV76)</f>
        <v>0</v>
      </c>
      <c r="BE76" t="s">
        <v>422</v>
      </c>
      <c r="BF76">
        <v>0</v>
      </c>
      <c r="BG76">
        <f>IF(BF76&lt;&gt;0, BF76, BD76)</f>
        <v>0</v>
      </c>
      <c r="BH76">
        <f>1-BG76/AV76</f>
        <v>0</v>
      </c>
      <c r="BI76">
        <f>(AV76-AU76)/(AV76-BG76)</f>
        <v>0</v>
      </c>
      <c r="BJ76">
        <f>(AP76-AV76)/(AP76-BG76)</f>
        <v>0</v>
      </c>
      <c r="BK76">
        <f>(AV76-AU76)/(AV76-AO76)</f>
        <v>0</v>
      </c>
      <c r="BL76">
        <f>(AP76-AV76)/(AP76-AO76)</f>
        <v>0</v>
      </c>
      <c r="BM76">
        <f>(BI76*BG76/AU76)</f>
        <v>0</v>
      </c>
      <c r="BN76">
        <f>(1-BM76)</f>
        <v>0</v>
      </c>
      <c r="CW76">
        <f>$B$11*DU76+$C$11*DV76+$F$11*EG76*(1-EJ76)</f>
        <v>0</v>
      </c>
      <c r="CX76">
        <f>CW76*CY76</f>
        <v>0</v>
      </c>
      <c r="CY76">
        <f>($B$11*$D$9+$C$11*$D$9+$F$11*((ET76+EL76)/MAX(ET76+EL76+EU76, 0.1)*$I$9+EU76/MAX(ET76+EL76+EU76, 0.1)*$J$9))/($B$11+$C$11+$F$11)</f>
        <v>0</v>
      </c>
      <c r="CZ76">
        <f>($B$11*$K$9+$C$11*$K$9+$F$11*((ET76+EL76)/MAX(ET76+EL76+EU76, 0.1)*$P$9+EU76/MAX(ET76+EL76+EU76, 0.1)*$Q$9))/($B$11+$C$11+$F$11)</f>
        <v>0</v>
      </c>
      <c r="DA76">
        <v>4.8</v>
      </c>
      <c r="DB76">
        <v>0.5</v>
      </c>
      <c r="DC76" t="s">
        <v>423</v>
      </c>
      <c r="DD76">
        <v>2</v>
      </c>
      <c r="DE76">
        <v>1758584758.1</v>
      </c>
      <c r="DF76">
        <v>421.929333333333</v>
      </c>
      <c r="DG76">
        <v>420.456</v>
      </c>
      <c r="DH76">
        <v>25.0322333333333</v>
      </c>
      <c r="DI76">
        <v>24.9723</v>
      </c>
      <c r="DJ76">
        <v>416.031</v>
      </c>
      <c r="DK76">
        <v>24.6273</v>
      </c>
      <c r="DL76">
        <v>500.046</v>
      </c>
      <c r="DM76">
        <v>89.6315333333333</v>
      </c>
      <c r="DN76">
        <v>0.0329774333333333</v>
      </c>
      <c r="DO76">
        <v>30.8661666666667</v>
      </c>
      <c r="DP76">
        <v>29.9730666666667</v>
      </c>
      <c r="DQ76">
        <v>999.9</v>
      </c>
      <c r="DR76">
        <v>0</v>
      </c>
      <c r="DS76">
        <v>0</v>
      </c>
      <c r="DT76">
        <v>10031.6666666667</v>
      </c>
      <c r="DU76">
        <v>0</v>
      </c>
      <c r="DV76">
        <v>0.723344</v>
      </c>
      <c r="DW76">
        <v>1.47317666666667</v>
      </c>
      <c r="DX76">
        <v>432.762333333333</v>
      </c>
      <c r="DY76">
        <v>431.225</v>
      </c>
      <c r="DZ76">
        <v>0.0599034666666667</v>
      </c>
      <c r="EA76">
        <v>420.456</v>
      </c>
      <c r="EB76">
        <v>24.9723</v>
      </c>
      <c r="EC76">
        <v>2.24367666666667</v>
      </c>
      <c r="ED76">
        <v>2.23831</v>
      </c>
      <c r="EE76">
        <v>19.2776333333333</v>
      </c>
      <c r="EF76">
        <v>19.2391333333333</v>
      </c>
      <c r="EG76">
        <v>0.00500016</v>
      </c>
      <c r="EH76">
        <v>0</v>
      </c>
      <c r="EI76">
        <v>0</v>
      </c>
      <c r="EJ76">
        <v>0</v>
      </c>
      <c r="EK76">
        <v>670.666666666667</v>
      </c>
      <c r="EL76">
        <v>0.00500016</v>
      </c>
      <c r="EM76">
        <v>-19.9333333333333</v>
      </c>
      <c r="EN76">
        <v>-1.36666666666667</v>
      </c>
      <c r="EO76">
        <v>39.062</v>
      </c>
      <c r="EP76">
        <v>43.1456666666667</v>
      </c>
      <c r="EQ76">
        <v>41.25</v>
      </c>
      <c r="ER76">
        <v>43.25</v>
      </c>
      <c r="ES76">
        <v>42.312</v>
      </c>
      <c r="ET76">
        <v>0</v>
      </c>
      <c r="EU76">
        <v>0</v>
      </c>
      <c r="EV76">
        <v>0</v>
      </c>
      <c r="EW76">
        <v>1758584763</v>
      </c>
      <c r="EX76">
        <v>0</v>
      </c>
      <c r="EY76">
        <v>674.580769230769</v>
      </c>
      <c r="EZ76">
        <v>-18.5538465180531</v>
      </c>
      <c r="FA76">
        <v>16.5470084911818</v>
      </c>
      <c r="FB76">
        <v>-21.3461538461538</v>
      </c>
      <c r="FC76">
        <v>15</v>
      </c>
      <c r="FD76">
        <v>0</v>
      </c>
      <c r="FE76" t="s">
        <v>424</v>
      </c>
      <c r="FF76">
        <v>1747249705.1</v>
      </c>
      <c r="FG76">
        <v>1747249711.1</v>
      </c>
      <c r="FH76">
        <v>0</v>
      </c>
      <c r="FI76">
        <v>0.871</v>
      </c>
      <c r="FJ76">
        <v>0.066</v>
      </c>
      <c r="FK76">
        <v>5.486</v>
      </c>
      <c r="FL76">
        <v>0.145</v>
      </c>
      <c r="FM76">
        <v>420</v>
      </c>
      <c r="FN76">
        <v>16</v>
      </c>
      <c r="FO76">
        <v>0.27</v>
      </c>
      <c r="FP76">
        <v>0.16</v>
      </c>
      <c r="FQ76">
        <v>1.33250438095238</v>
      </c>
      <c r="FR76">
        <v>1.17195374025974</v>
      </c>
      <c r="FS76">
        <v>0.790587420403605</v>
      </c>
      <c r="FT76">
        <v>0</v>
      </c>
      <c r="FU76">
        <v>673.655882352941</v>
      </c>
      <c r="FV76">
        <v>2.70893799124451</v>
      </c>
      <c r="FW76">
        <v>6.65419775411469</v>
      </c>
      <c r="FX76">
        <v>-1</v>
      </c>
      <c r="FY76">
        <v>0.0590019142857143</v>
      </c>
      <c r="FZ76">
        <v>-0.0910220181818182</v>
      </c>
      <c r="GA76">
        <v>0.0158216308931877</v>
      </c>
      <c r="GB76">
        <v>1</v>
      </c>
      <c r="GC76">
        <v>1</v>
      </c>
      <c r="GD76">
        <v>2</v>
      </c>
      <c r="GE76" t="s">
        <v>433</v>
      </c>
      <c r="GF76">
        <v>3.1265</v>
      </c>
      <c r="GG76">
        <v>2.65876</v>
      </c>
      <c r="GH76">
        <v>0.0883449</v>
      </c>
      <c r="GI76">
        <v>0.0889763</v>
      </c>
      <c r="GJ76">
        <v>0.103567</v>
      </c>
      <c r="GK76">
        <v>0.103929</v>
      </c>
      <c r="GL76">
        <v>23475.6</v>
      </c>
      <c r="GM76">
        <v>22198</v>
      </c>
      <c r="GN76">
        <v>23029.9</v>
      </c>
      <c r="GO76">
        <v>23726.8</v>
      </c>
      <c r="GP76">
        <v>35183.8</v>
      </c>
      <c r="GQ76">
        <v>35187.6</v>
      </c>
      <c r="GR76">
        <v>41520.6</v>
      </c>
      <c r="GS76">
        <v>42307.2</v>
      </c>
      <c r="GT76">
        <v>1.89772</v>
      </c>
      <c r="GU76">
        <v>1.8104</v>
      </c>
      <c r="GV76">
        <v>0.0957847</v>
      </c>
      <c r="GW76">
        <v>0</v>
      </c>
      <c r="GX76">
        <v>28.4158</v>
      </c>
      <c r="GY76">
        <v>999.9</v>
      </c>
      <c r="GZ76">
        <v>61.354</v>
      </c>
      <c r="HA76">
        <v>29.608</v>
      </c>
      <c r="HB76">
        <v>28.5132</v>
      </c>
      <c r="HC76">
        <v>54.2398</v>
      </c>
      <c r="HD76">
        <v>39.3149</v>
      </c>
      <c r="HE76">
        <v>1</v>
      </c>
      <c r="HF76">
        <v>0.0732393</v>
      </c>
      <c r="HG76">
        <v>-1.53276</v>
      </c>
      <c r="HH76">
        <v>20.2301</v>
      </c>
      <c r="HI76">
        <v>5.23316</v>
      </c>
      <c r="HJ76">
        <v>11.992</v>
      </c>
      <c r="HK76">
        <v>4.95575</v>
      </c>
      <c r="HL76">
        <v>3.304</v>
      </c>
      <c r="HM76">
        <v>9999</v>
      </c>
      <c r="HN76">
        <v>999.9</v>
      </c>
      <c r="HO76">
        <v>9999</v>
      </c>
      <c r="HP76">
        <v>9999</v>
      </c>
      <c r="HQ76">
        <v>1.86846</v>
      </c>
      <c r="HR76">
        <v>1.86418</v>
      </c>
      <c r="HS76">
        <v>1.8718</v>
      </c>
      <c r="HT76">
        <v>1.86265</v>
      </c>
      <c r="HU76">
        <v>1.86205</v>
      </c>
      <c r="HV76">
        <v>1.86857</v>
      </c>
      <c r="HW76">
        <v>1.85867</v>
      </c>
      <c r="HX76">
        <v>1.86508</v>
      </c>
      <c r="HY76">
        <v>5</v>
      </c>
      <c r="HZ76">
        <v>0</v>
      </c>
      <c r="IA76">
        <v>0</v>
      </c>
      <c r="IB76">
        <v>0</v>
      </c>
      <c r="IC76" t="s">
        <v>426</v>
      </c>
      <c r="ID76" t="s">
        <v>427</v>
      </c>
      <c r="IE76" t="s">
        <v>428</v>
      </c>
      <c r="IF76" t="s">
        <v>428</v>
      </c>
      <c r="IG76" t="s">
        <v>428</v>
      </c>
      <c r="IH76" t="s">
        <v>428</v>
      </c>
      <c r="II76">
        <v>0</v>
      </c>
      <c r="IJ76">
        <v>100</v>
      </c>
      <c r="IK76">
        <v>100</v>
      </c>
      <c r="IL76">
        <v>5.898</v>
      </c>
      <c r="IM76">
        <v>0.405</v>
      </c>
      <c r="IN76">
        <v>4.31971622866321</v>
      </c>
      <c r="IO76">
        <v>0.00442796603476172</v>
      </c>
      <c r="IP76">
        <v>-1.66160884727162e-06</v>
      </c>
      <c r="IQ76">
        <v>3.32470810967871e-10</v>
      </c>
      <c r="IR76">
        <v>0.0482981980719239</v>
      </c>
      <c r="IS76">
        <v>0.00830027014242151</v>
      </c>
      <c r="IT76">
        <v>2.88519397997672e-05</v>
      </c>
      <c r="IU76">
        <v>9.02036601750474e-06</v>
      </c>
      <c r="IV76">
        <v>-1</v>
      </c>
      <c r="IW76">
        <v>2043</v>
      </c>
      <c r="IX76">
        <v>1</v>
      </c>
      <c r="IY76">
        <v>28</v>
      </c>
      <c r="IZ76">
        <v>188917.6</v>
      </c>
      <c r="JA76">
        <v>188917.5</v>
      </c>
      <c r="JB76">
        <v>0.913086</v>
      </c>
      <c r="JC76">
        <v>2.37793</v>
      </c>
      <c r="JD76">
        <v>1.4978</v>
      </c>
      <c r="JE76">
        <v>2.33276</v>
      </c>
      <c r="JF76">
        <v>1.54419</v>
      </c>
      <c r="JG76">
        <v>2.36084</v>
      </c>
      <c r="JH76">
        <v>35.4754</v>
      </c>
      <c r="JI76">
        <v>24.2801</v>
      </c>
      <c r="JJ76">
        <v>18</v>
      </c>
      <c r="JK76">
        <v>545.979</v>
      </c>
      <c r="JL76">
        <v>432.781</v>
      </c>
      <c r="JM76">
        <v>31.1882</v>
      </c>
      <c r="JN76">
        <v>28.5815</v>
      </c>
      <c r="JO76">
        <v>30</v>
      </c>
      <c r="JP76">
        <v>28.4777</v>
      </c>
      <c r="JQ76">
        <v>28.5053</v>
      </c>
      <c r="JR76">
        <v>18.3356</v>
      </c>
      <c r="JS76">
        <v>26.779</v>
      </c>
      <c r="JT76">
        <v>100</v>
      </c>
      <c r="JU76">
        <v>31.2053</v>
      </c>
      <c r="JV76">
        <v>420</v>
      </c>
      <c r="JW76">
        <v>25.0037</v>
      </c>
      <c r="JX76">
        <v>93.0573</v>
      </c>
      <c r="JY76">
        <v>98.6035</v>
      </c>
    </row>
    <row r="77" spans="1:285">
      <c r="A77">
        <v>61</v>
      </c>
      <c r="B77">
        <v>1758584763.1</v>
      </c>
      <c r="C77">
        <v>750.099999904633</v>
      </c>
      <c r="D77" t="s">
        <v>549</v>
      </c>
      <c r="E77" t="s">
        <v>550</v>
      </c>
      <c r="F77">
        <v>5</v>
      </c>
      <c r="G77" t="s">
        <v>419</v>
      </c>
      <c r="H77" t="s">
        <v>420</v>
      </c>
      <c r="I77" t="s">
        <v>421</v>
      </c>
      <c r="J77">
        <v>1758584760.1</v>
      </c>
      <c r="K77">
        <f>(L77)/1000</f>
        <v>0</v>
      </c>
      <c r="L77">
        <f>1000*DL77*AJ77*(DH77-DI77)/(100*DA77*(1000-AJ77*DH77))</f>
        <v>0</v>
      </c>
      <c r="M77">
        <f>DL77*AJ77*(DG77-DF77*(1000-AJ77*DI77)/(1000-AJ77*DH77))/(100*DA77)</f>
        <v>0</v>
      </c>
      <c r="N77">
        <f>DF77 - IF(AJ77&gt;1, M77*DA77*100.0/(AL77), 0)</f>
        <v>0</v>
      </c>
      <c r="O77">
        <f>((U77-K77/2)*N77-M77)/(U77+K77/2)</f>
        <v>0</v>
      </c>
      <c r="P77">
        <f>O77*(DM77+DN77)/1000.0</f>
        <v>0</v>
      </c>
      <c r="Q77">
        <f>(DF77 - IF(AJ77&gt;1, M77*DA77*100.0/(AL77), 0))*(DM77+DN77)/1000.0</f>
        <v>0</v>
      </c>
      <c r="R77">
        <f>2.0/((1/T77-1/S77)+SIGN(T77)*SQRT((1/T77-1/S77)*(1/T77-1/S77) + 4*DB77/((DB77+1)*(DB77+1))*(2*1/T77*1/S77-1/S77*1/S77)))</f>
        <v>0</v>
      </c>
      <c r="S77">
        <f>IF(LEFT(DC77,1)&lt;&gt;"0",IF(LEFT(DC77,1)="1",3.0,DD77),$D$5+$E$5*(DT77*DM77/($K$5*1000))+$F$5*(DT77*DM77/($K$5*1000))*MAX(MIN(DA77,$J$5),$I$5)*MAX(MIN(DA77,$J$5),$I$5)+$G$5*MAX(MIN(DA77,$J$5),$I$5)*(DT77*DM77/($K$5*1000))+$H$5*(DT77*DM77/($K$5*1000))*(DT77*DM77/($K$5*1000)))</f>
        <v>0</v>
      </c>
      <c r="T77">
        <f>K77*(1000-(1000*0.61365*exp(17.502*X77/(240.97+X77))/(DM77+DN77)+DH77)/2)/(1000*0.61365*exp(17.502*X77/(240.97+X77))/(DM77+DN77)-DH77)</f>
        <v>0</v>
      </c>
      <c r="U77">
        <f>1/((DB77+1)/(R77/1.6)+1/(S77/1.37)) + DB77/((DB77+1)/(R77/1.6) + DB77/(S77/1.37))</f>
        <v>0</v>
      </c>
      <c r="V77">
        <f>(CW77*CZ77)</f>
        <v>0</v>
      </c>
      <c r="W77">
        <f>(DO77+(V77+2*0.95*5.67E-8*(((DO77+$B$7)+273)^4-(DO77+273)^4)-44100*K77)/(1.84*29.3*S77+8*0.95*5.67E-8*(DO77+273)^3))</f>
        <v>0</v>
      </c>
      <c r="X77">
        <f>($C$7*DP77+$D$7*DQ77+$E$7*W77)</f>
        <v>0</v>
      </c>
      <c r="Y77">
        <f>0.61365*exp(17.502*X77/(240.97+X77))</f>
        <v>0</v>
      </c>
      <c r="Z77">
        <f>(AA77/AB77*100)</f>
        <v>0</v>
      </c>
      <c r="AA77">
        <f>DH77*(DM77+DN77)/1000</f>
        <v>0</v>
      </c>
      <c r="AB77">
        <f>0.61365*exp(17.502*DO77/(240.97+DO77))</f>
        <v>0</v>
      </c>
      <c r="AC77">
        <f>(Y77-DH77*(DM77+DN77)/1000)</f>
        <v>0</v>
      </c>
      <c r="AD77">
        <f>(-K77*44100)</f>
        <v>0</v>
      </c>
      <c r="AE77">
        <f>2*29.3*S77*0.92*(DO77-X77)</f>
        <v>0</v>
      </c>
      <c r="AF77">
        <f>2*0.95*5.67E-8*(((DO77+$B$7)+273)^4-(X77+273)^4)</f>
        <v>0</v>
      </c>
      <c r="AG77">
        <f>V77+AF77+AD77+AE77</f>
        <v>0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MAX(0,($B$13+$C$13*DT77)/(1+$D$13*DT77)*DM77/(DO77+273)*$E$13)</f>
        <v>0</v>
      </c>
      <c r="AM77" t="s">
        <v>422</v>
      </c>
      <c r="AN77" t="s">
        <v>422</v>
      </c>
      <c r="AO77">
        <v>0</v>
      </c>
      <c r="AP77">
        <v>0</v>
      </c>
      <c r="AQ77">
        <f>1-AO77/AP77</f>
        <v>0</v>
      </c>
      <c r="AR77">
        <v>0</v>
      </c>
      <c r="AS77" t="s">
        <v>422</v>
      </c>
      <c r="AT77" t="s">
        <v>422</v>
      </c>
      <c r="AU77">
        <v>0</v>
      </c>
      <c r="AV77">
        <v>0</v>
      </c>
      <c r="AW77">
        <f>1-AU77/AV77</f>
        <v>0</v>
      </c>
      <c r="AX77">
        <v>0.5</v>
      </c>
      <c r="AY77">
        <f>CX77</f>
        <v>0</v>
      </c>
      <c r="AZ77">
        <f>M77</f>
        <v>0</v>
      </c>
      <c r="BA77">
        <f>AW77*AX77*AY77</f>
        <v>0</v>
      </c>
      <c r="BB77">
        <f>(AZ77-AR77)/AY77</f>
        <v>0</v>
      </c>
      <c r="BC77">
        <f>(AP77-AV77)/AV77</f>
        <v>0</v>
      </c>
      <c r="BD77">
        <f>AO77/(AQ77+AO77/AV77)</f>
        <v>0</v>
      </c>
      <c r="BE77" t="s">
        <v>422</v>
      </c>
      <c r="BF77">
        <v>0</v>
      </c>
      <c r="BG77">
        <f>IF(BF77&lt;&gt;0, BF77, BD77)</f>
        <v>0</v>
      </c>
      <c r="BH77">
        <f>1-BG77/AV77</f>
        <v>0</v>
      </c>
      <c r="BI77">
        <f>(AV77-AU77)/(AV77-BG77)</f>
        <v>0</v>
      </c>
      <c r="BJ77">
        <f>(AP77-AV77)/(AP77-BG77)</f>
        <v>0</v>
      </c>
      <c r="BK77">
        <f>(AV77-AU77)/(AV77-AO77)</f>
        <v>0</v>
      </c>
      <c r="BL77">
        <f>(AP77-AV77)/(AP77-AO77)</f>
        <v>0</v>
      </c>
      <c r="BM77">
        <f>(BI77*BG77/AU77)</f>
        <v>0</v>
      </c>
      <c r="BN77">
        <f>(1-BM77)</f>
        <v>0</v>
      </c>
      <c r="CW77">
        <f>$B$11*DU77+$C$11*DV77+$F$11*EG77*(1-EJ77)</f>
        <v>0</v>
      </c>
      <c r="CX77">
        <f>CW77*CY77</f>
        <v>0</v>
      </c>
      <c r="CY77">
        <f>($B$11*$D$9+$C$11*$D$9+$F$11*((ET77+EL77)/MAX(ET77+EL77+EU77, 0.1)*$I$9+EU77/MAX(ET77+EL77+EU77, 0.1)*$J$9))/($B$11+$C$11+$F$11)</f>
        <v>0</v>
      </c>
      <c r="CZ77">
        <f>($B$11*$K$9+$C$11*$K$9+$F$11*((ET77+EL77)/MAX(ET77+EL77+EU77, 0.1)*$P$9+EU77/MAX(ET77+EL77+EU77, 0.1)*$Q$9))/($B$11+$C$11+$F$11)</f>
        <v>0</v>
      </c>
      <c r="DA77">
        <v>4.8</v>
      </c>
      <c r="DB77">
        <v>0.5</v>
      </c>
      <c r="DC77" t="s">
        <v>423</v>
      </c>
      <c r="DD77">
        <v>2</v>
      </c>
      <c r="DE77">
        <v>1758584760.1</v>
      </c>
      <c r="DF77">
        <v>421.932333333333</v>
      </c>
      <c r="DG77">
        <v>420.191666666667</v>
      </c>
      <c r="DH77">
        <v>25.0343666666667</v>
      </c>
      <c r="DI77">
        <v>24.9699333333333</v>
      </c>
      <c r="DJ77">
        <v>416.033666666667</v>
      </c>
      <c r="DK77">
        <v>24.6293666666667</v>
      </c>
      <c r="DL77">
        <v>500.063666666667</v>
      </c>
      <c r="DM77">
        <v>89.6315</v>
      </c>
      <c r="DN77">
        <v>0.0329691</v>
      </c>
      <c r="DO77">
        <v>30.8684</v>
      </c>
      <c r="DP77">
        <v>29.9752</v>
      </c>
      <c r="DQ77">
        <v>999.9</v>
      </c>
      <c r="DR77">
        <v>0</v>
      </c>
      <c r="DS77">
        <v>0</v>
      </c>
      <c r="DT77">
        <v>10017.1</v>
      </c>
      <c r="DU77">
        <v>0</v>
      </c>
      <c r="DV77">
        <v>0.723344</v>
      </c>
      <c r="DW77">
        <v>1.74018333333333</v>
      </c>
      <c r="DX77">
        <v>432.766</v>
      </c>
      <c r="DY77">
        <v>430.952666666667</v>
      </c>
      <c r="DZ77">
        <v>0.0644118</v>
      </c>
      <c r="EA77">
        <v>420.191666666667</v>
      </c>
      <c r="EB77">
        <v>24.9699333333333</v>
      </c>
      <c r="EC77">
        <v>2.24386666666667</v>
      </c>
      <c r="ED77">
        <v>2.23809333333333</v>
      </c>
      <c r="EE77">
        <v>19.2789666666667</v>
      </c>
      <c r="EF77">
        <v>19.2376</v>
      </c>
      <c r="EG77">
        <v>0.00500016</v>
      </c>
      <c r="EH77">
        <v>0</v>
      </c>
      <c r="EI77">
        <v>0</v>
      </c>
      <c r="EJ77">
        <v>0</v>
      </c>
      <c r="EK77">
        <v>672.466666666667</v>
      </c>
      <c r="EL77">
        <v>0.00500016</v>
      </c>
      <c r="EM77">
        <v>-19.9</v>
      </c>
      <c r="EN77">
        <v>-0.666666666666667</v>
      </c>
      <c r="EO77">
        <v>39.062</v>
      </c>
      <c r="EP77">
        <v>43.1456666666667</v>
      </c>
      <c r="EQ77">
        <v>41.25</v>
      </c>
      <c r="ER77">
        <v>43.25</v>
      </c>
      <c r="ES77">
        <v>42.312</v>
      </c>
      <c r="ET77">
        <v>0</v>
      </c>
      <c r="EU77">
        <v>0</v>
      </c>
      <c r="EV77">
        <v>0</v>
      </c>
      <c r="EW77">
        <v>1758584764.8</v>
      </c>
      <c r="EX77">
        <v>0</v>
      </c>
      <c r="EY77">
        <v>674.04</v>
      </c>
      <c r="EZ77">
        <v>-3.81538502013235</v>
      </c>
      <c r="FA77">
        <v>-6.83846154958303</v>
      </c>
      <c r="FB77">
        <v>-20.716</v>
      </c>
      <c r="FC77">
        <v>15</v>
      </c>
      <c r="FD77">
        <v>0</v>
      </c>
      <c r="FE77" t="s">
        <v>424</v>
      </c>
      <c r="FF77">
        <v>1747249705.1</v>
      </c>
      <c r="FG77">
        <v>1747249711.1</v>
      </c>
      <c r="FH77">
        <v>0</v>
      </c>
      <c r="FI77">
        <v>0.871</v>
      </c>
      <c r="FJ77">
        <v>0.066</v>
      </c>
      <c r="FK77">
        <v>5.486</v>
      </c>
      <c r="FL77">
        <v>0.145</v>
      </c>
      <c r="FM77">
        <v>420</v>
      </c>
      <c r="FN77">
        <v>16</v>
      </c>
      <c r="FO77">
        <v>0.27</v>
      </c>
      <c r="FP77">
        <v>0.16</v>
      </c>
      <c r="FQ77">
        <v>1.32613247619048</v>
      </c>
      <c r="FR77">
        <v>2.38007290909091</v>
      </c>
      <c r="FS77">
        <v>0.787416471943993</v>
      </c>
      <c r="FT77">
        <v>0</v>
      </c>
      <c r="FU77">
        <v>673.285294117647</v>
      </c>
      <c r="FV77">
        <v>8.48739486820069</v>
      </c>
      <c r="FW77">
        <v>6.52998208955931</v>
      </c>
      <c r="FX77">
        <v>-1</v>
      </c>
      <c r="FY77">
        <v>0.0581996476190476</v>
      </c>
      <c r="FZ77">
        <v>-0.0545911402597402</v>
      </c>
      <c r="GA77">
        <v>0.0152467824376355</v>
      </c>
      <c r="GB77">
        <v>1</v>
      </c>
      <c r="GC77">
        <v>1</v>
      </c>
      <c r="GD77">
        <v>2</v>
      </c>
      <c r="GE77" t="s">
        <v>433</v>
      </c>
      <c r="GF77">
        <v>3.12654</v>
      </c>
      <c r="GG77">
        <v>2.65841</v>
      </c>
      <c r="GH77">
        <v>0.0883366</v>
      </c>
      <c r="GI77">
        <v>0.0888837</v>
      </c>
      <c r="GJ77">
        <v>0.103572</v>
      </c>
      <c r="GK77">
        <v>0.103924</v>
      </c>
      <c r="GL77">
        <v>23476</v>
      </c>
      <c r="GM77">
        <v>22200.2</v>
      </c>
      <c r="GN77">
        <v>23030</v>
      </c>
      <c r="GO77">
        <v>23726.8</v>
      </c>
      <c r="GP77">
        <v>35183.7</v>
      </c>
      <c r="GQ77">
        <v>35187.8</v>
      </c>
      <c r="GR77">
        <v>41520.6</v>
      </c>
      <c r="GS77">
        <v>42307.3</v>
      </c>
      <c r="GT77">
        <v>1.8978</v>
      </c>
      <c r="GU77">
        <v>1.81033</v>
      </c>
      <c r="GV77">
        <v>0.0960156</v>
      </c>
      <c r="GW77">
        <v>0</v>
      </c>
      <c r="GX77">
        <v>28.417</v>
      </c>
      <c r="GY77">
        <v>999.9</v>
      </c>
      <c r="GZ77">
        <v>61.354</v>
      </c>
      <c r="HA77">
        <v>29.628</v>
      </c>
      <c r="HB77">
        <v>28.5458</v>
      </c>
      <c r="HC77">
        <v>54.1898</v>
      </c>
      <c r="HD77">
        <v>39.3389</v>
      </c>
      <c r="HE77">
        <v>1</v>
      </c>
      <c r="HF77">
        <v>0.0732063</v>
      </c>
      <c r="HG77">
        <v>-1.559</v>
      </c>
      <c r="HH77">
        <v>20.23</v>
      </c>
      <c r="HI77">
        <v>5.23301</v>
      </c>
      <c r="HJ77">
        <v>11.992</v>
      </c>
      <c r="HK77">
        <v>4.9558</v>
      </c>
      <c r="HL77">
        <v>3.304</v>
      </c>
      <c r="HM77">
        <v>9999</v>
      </c>
      <c r="HN77">
        <v>999.9</v>
      </c>
      <c r="HO77">
        <v>9999</v>
      </c>
      <c r="HP77">
        <v>9999</v>
      </c>
      <c r="HQ77">
        <v>1.86847</v>
      </c>
      <c r="HR77">
        <v>1.86418</v>
      </c>
      <c r="HS77">
        <v>1.8718</v>
      </c>
      <c r="HT77">
        <v>1.86265</v>
      </c>
      <c r="HU77">
        <v>1.86204</v>
      </c>
      <c r="HV77">
        <v>1.86859</v>
      </c>
      <c r="HW77">
        <v>1.85867</v>
      </c>
      <c r="HX77">
        <v>1.86508</v>
      </c>
      <c r="HY77">
        <v>5</v>
      </c>
      <c r="HZ77">
        <v>0</v>
      </c>
      <c r="IA77">
        <v>0</v>
      </c>
      <c r="IB77">
        <v>0</v>
      </c>
      <c r="IC77" t="s">
        <v>426</v>
      </c>
      <c r="ID77" t="s">
        <v>427</v>
      </c>
      <c r="IE77" t="s">
        <v>428</v>
      </c>
      <c r="IF77" t="s">
        <v>428</v>
      </c>
      <c r="IG77" t="s">
        <v>428</v>
      </c>
      <c r="IH77" t="s">
        <v>428</v>
      </c>
      <c r="II77">
        <v>0</v>
      </c>
      <c r="IJ77">
        <v>100</v>
      </c>
      <c r="IK77">
        <v>100</v>
      </c>
      <c r="IL77">
        <v>5.898</v>
      </c>
      <c r="IM77">
        <v>0.405</v>
      </c>
      <c r="IN77">
        <v>4.31971622866321</v>
      </c>
      <c r="IO77">
        <v>0.00442796603476172</v>
      </c>
      <c r="IP77">
        <v>-1.66160884727162e-06</v>
      </c>
      <c r="IQ77">
        <v>3.32470810967871e-10</v>
      </c>
      <c r="IR77">
        <v>0.0482981980719239</v>
      </c>
      <c r="IS77">
        <v>0.00830027014242151</v>
      </c>
      <c r="IT77">
        <v>2.88519397997672e-05</v>
      </c>
      <c r="IU77">
        <v>9.02036601750474e-06</v>
      </c>
      <c r="IV77">
        <v>-1</v>
      </c>
      <c r="IW77">
        <v>2043</v>
      </c>
      <c r="IX77">
        <v>1</v>
      </c>
      <c r="IY77">
        <v>28</v>
      </c>
      <c r="IZ77">
        <v>188917.6</v>
      </c>
      <c r="JA77">
        <v>188917.5</v>
      </c>
      <c r="JB77">
        <v>0.914307</v>
      </c>
      <c r="JC77">
        <v>2.38281</v>
      </c>
      <c r="JD77">
        <v>1.4978</v>
      </c>
      <c r="JE77">
        <v>2.33276</v>
      </c>
      <c r="JF77">
        <v>1.54419</v>
      </c>
      <c r="JG77">
        <v>2.34863</v>
      </c>
      <c r="JH77">
        <v>35.4754</v>
      </c>
      <c r="JI77">
        <v>24.2801</v>
      </c>
      <c r="JJ77">
        <v>18</v>
      </c>
      <c r="JK77">
        <v>546.012</v>
      </c>
      <c r="JL77">
        <v>432.726</v>
      </c>
      <c r="JM77">
        <v>31.1955</v>
      </c>
      <c r="JN77">
        <v>28.5803</v>
      </c>
      <c r="JO77">
        <v>29.9999</v>
      </c>
      <c r="JP77">
        <v>28.4759</v>
      </c>
      <c r="JQ77">
        <v>28.5038</v>
      </c>
      <c r="JR77">
        <v>18.3494</v>
      </c>
      <c r="JS77">
        <v>26.779</v>
      </c>
      <c r="JT77">
        <v>100</v>
      </c>
      <c r="JU77">
        <v>31.2053</v>
      </c>
      <c r="JV77">
        <v>420</v>
      </c>
      <c r="JW77">
        <v>25.0037</v>
      </c>
      <c r="JX77">
        <v>93.0576</v>
      </c>
      <c r="JY77">
        <v>98.6036</v>
      </c>
    </row>
    <row r="78" spans="1:285">
      <c r="A78">
        <v>62</v>
      </c>
      <c r="B78">
        <v>1758584765.1</v>
      </c>
      <c r="C78">
        <v>752.099999904633</v>
      </c>
      <c r="D78" t="s">
        <v>551</v>
      </c>
      <c r="E78" t="s">
        <v>552</v>
      </c>
      <c r="F78">
        <v>5</v>
      </c>
      <c r="G78" t="s">
        <v>419</v>
      </c>
      <c r="H78" t="s">
        <v>420</v>
      </c>
      <c r="I78" t="s">
        <v>421</v>
      </c>
      <c r="J78">
        <v>1758584762.1</v>
      </c>
      <c r="K78">
        <f>(L78)/1000</f>
        <v>0</v>
      </c>
      <c r="L78">
        <f>1000*DL78*AJ78*(DH78-DI78)/(100*DA78*(1000-AJ78*DH78))</f>
        <v>0</v>
      </c>
      <c r="M78">
        <f>DL78*AJ78*(DG78-DF78*(1000-AJ78*DI78)/(1000-AJ78*DH78))/(100*DA78)</f>
        <v>0</v>
      </c>
      <c r="N78">
        <f>DF78 - IF(AJ78&gt;1, M78*DA78*100.0/(AL78), 0)</f>
        <v>0</v>
      </c>
      <c r="O78">
        <f>((U78-K78/2)*N78-M78)/(U78+K78/2)</f>
        <v>0</v>
      </c>
      <c r="P78">
        <f>O78*(DM78+DN78)/1000.0</f>
        <v>0</v>
      </c>
      <c r="Q78">
        <f>(DF78 - IF(AJ78&gt;1, M78*DA78*100.0/(AL78), 0))*(DM78+DN78)/1000.0</f>
        <v>0</v>
      </c>
      <c r="R78">
        <f>2.0/((1/T78-1/S78)+SIGN(T78)*SQRT((1/T78-1/S78)*(1/T78-1/S78) + 4*DB78/((DB78+1)*(DB78+1))*(2*1/T78*1/S78-1/S78*1/S78)))</f>
        <v>0</v>
      </c>
      <c r="S78">
        <f>IF(LEFT(DC78,1)&lt;&gt;"0",IF(LEFT(DC78,1)="1",3.0,DD78),$D$5+$E$5*(DT78*DM78/($K$5*1000))+$F$5*(DT78*DM78/($K$5*1000))*MAX(MIN(DA78,$J$5),$I$5)*MAX(MIN(DA78,$J$5),$I$5)+$G$5*MAX(MIN(DA78,$J$5),$I$5)*(DT78*DM78/($K$5*1000))+$H$5*(DT78*DM78/($K$5*1000))*(DT78*DM78/($K$5*1000)))</f>
        <v>0</v>
      </c>
      <c r="T78">
        <f>K78*(1000-(1000*0.61365*exp(17.502*X78/(240.97+X78))/(DM78+DN78)+DH78)/2)/(1000*0.61365*exp(17.502*X78/(240.97+X78))/(DM78+DN78)-DH78)</f>
        <v>0</v>
      </c>
      <c r="U78">
        <f>1/((DB78+1)/(R78/1.6)+1/(S78/1.37)) + DB78/((DB78+1)/(R78/1.6) + DB78/(S78/1.37))</f>
        <v>0</v>
      </c>
      <c r="V78">
        <f>(CW78*CZ78)</f>
        <v>0</v>
      </c>
      <c r="W78">
        <f>(DO78+(V78+2*0.95*5.67E-8*(((DO78+$B$7)+273)^4-(DO78+273)^4)-44100*K78)/(1.84*29.3*S78+8*0.95*5.67E-8*(DO78+273)^3))</f>
        <v>0</v>
      </c>
      <c r="X78">
        <f>($C$7*DP78+$D$7*DQ78+$E$7*W78)</f>
        <v>0</v>
      </c>
      <c r="Y78">
        <f>0.61365*exp(17.502*X78/(240.97+X78))</f>
        <v>0</v>
      </c>
      <c r="Z78">
        <f>(AA78/AB78*100)</f>
        <v>0</v>
      </c>
      <c r="AA78">
        <f>DH78*(DM78+DN78)/1000</f>
        <v>0</v>
      </c>
      <c r="AB78">
        <f>0.61365*exp(17.502*DO78/(240.97+DO78))</f>
        <v>0</v>
      </c>
      <c r="AC78">
        <f>(Y78-DH78*(DM78+DN78)/1000)</f>
        <v>0</v>
      </c>
      <c r="AD78">
        <f>(-K78*44100)</f>
        <v>0</v>
      </c>
      <c r="AE78">
        <f>2*29.3*S78*0.92*(DO78-X78)</f>
        <v>0</v>
      </c>
      <c r="AF78">
        <f>2*0.95*5.67E-8*(((DO78+$B$7)+273)^4-(X78+273)^4)</f>
        <v>0</v>
      </c>
      <c r="AG78">
        <f>V78+AF78+AD78+AE78</f>
        <v>0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MAX(0,($B$13+$C$13*DT78)/(1+$D$13*DT78)*DM78/(DO78+273)*$E$13)</f>
        <v>0</v>
      </c>
      <c r="AM78" t="s">
        <v>422</v>
      </c>
      <c r="AN78" t="s">
        <v>422</v>
      </c>
      <c r="AO78">
        <v>0</v>
      </c>
      <c r="AP78">
        <v>0</v>
      </c>
      <c r="AQ78">
        <f>1-AO78/AP78</f>
        <v>0</v>
      </c>
      <c r="AR78">
        <v>0</v>
      </c>
      <c r="AS78" t="s">
        <v>422</v>
      </c>
      <c r="AT78" t="s">
        <v>422</v>
      </c>
      <c r="AU78">
        <v>0</v>
      </c>
      <c r="AV78">
        <v>0</v>
      </c>
      <c r="AW78">
        <f>1-AU78/AV78</f>
        <v>0</v>
      </c>
      <c r="AX78">
        <v>0.5</v>
      </c>
      <c r="AY78">
        <f>CX78</f>
        <v>0</v>
      </c>
      <c r="AZ78">
        <f>M78</f>
        <v>0</v>
      </c>
      <c r="BA78">
        <f>AW78*AX78*AY78</f>
        <v>0</v>
      </c>
      <c r="BB78">
        <f>(AZ78-AR78)/AY78</f>
        <v>0</v>
      </c>
      <c r="BC78">
        <f>(AP78-AV78)/AV78</f>
        <v>0</v>
      </c>
      <c r="BD78">
        <f>AO78/(AQ78+AO78/AV78)</f>
        <v>0</v>
      </c>
      <c r="BE78" t="s">
        <v>422</v>
      </c>
      <c r="BF78">
        <v>0</v>
      </c>
      <c r="BG78">
        <f>IF(BF78&lt;&gt;0, BF78, BD78)</f>
        <v>0</v>
      </c>
      <c r="BH78">
        <f>1-BG78/AV78</f>
        <v>0</v>
      </c>
      <c r="BI78">
        <f>(AV78-AU78)/(AV78-BG78)</f>
        <v>0</v>
      </c>
      <c r="BJ78">
        <f>(AP78-AV78)/(AP78-BG78)</f>
        <v>0</v>
      </c>
      <c r="BK78">
        <f>(AV78-AU78)/(AV78-AO78)</f>
        <v>0</v>
      </c>
      <c r="BL78">
        <f>(AP78-AV78)/(AP78-AO78)</f>
        <v>0</v>
      </c>
      <c r="BM78">
        <f>(BI78*BG78/AU78)</f>
        <v>0</v>
      </c>
      <c r="BN78">
        <f>(1-BM78)</f>
        <v>0</v>
      </c>
      <c r="CW78">
        <f>$B$11*DU78+$C$11*DV78+$F$11*EG78*(1-EJ78)</f>
        <v>0</v>
      </c>
      <c r="CX78">
        <f>CW78*CY78</f>
        <v>0</v>
      </c>
      <c r="CY78">
        <f>($B$11*$D$9+$C$11*$D$9+$F$11*((ET78+EL78)/MAX(ET78+EL78+EU78, 0.1)*$I$9+EU78/MAX(ET78+EL78+EU78, 0.1)*$J$9))/($B$11+$C$11+$F$11)</f>
        <v>0</v>
      </c>
      <c r="CZ78">
        <f>($B$11*$K$9+$C$11*$K$9+$F$11*((ET78+EL78)/MAX(ET78+EL78+EU78, 0.1)*$P$9+EU78/MAX(ET78+EL78+EU78, 0.1)*$Q$9))/($B$11+$C$11+$F$11)</f>
        <v>0</v>
      </c>
      <c r="DA78">
        <v>4.8</v>
      </c>
      <c r="DB78">
        <v>0.5</v>
      </c>
      <c r="DC78" t="s">
        <v>423</v>
      </c>
      <c r="DD78">
        <v>2</v>
      </c>
      <c r="DE78">
        <v>1758584762.1</v>
      </c>
      <c r="DF78">
        <v>421.86</v>
      </c>
      <c r="DG78">
        <v>419.891333333333</v>
      </c>
      <c r="DH78">
        <v>25.0351666666667</v>
      </c>
      <c r="DI78">
        <v>24.9677666666667</v>
      </c>
      <c r="DJ78">
        <v>415.962</v>
      </c>
      <c r="DK78">
        <v>24.6301666666667</v>
      </c>
      <c r="DL78">
        <v>500.082666666667</v>
      </c>
      <c r="DM78">
        <v>89.6316</v>
      </c>
      <c r="DN78">
        <v>0.0329025333333333</v>
      </c>
      <c r="DO78">
        <v>30.8703</v>
      </c>
      <c r="DP78">
        <v>29.9802333333333</v>
      </c>
      <c r="DQ78">
        <v>999.9</v>
      </c>
      <c r="DR78">
        <v>0</v>
      </c>
      <c r="DS78">
        <v>0</v>
      </c>
      <c r="DT78">
        <v>10002.5166666667</v>
      </c>
      <c r="DU78">
        <v>0</v>
      </c>
      <c r="DV78">
        <v>0.723344</v>
      </c>
      <c r="DW78">
        <v>1.96853666666667</v>
      </c>
      <c r="DX78">
        <v>432.692333333333</v>
      </c>
      <c r="DY78">
        <v>430.643666666667</v>
      </c>
      <c r="DZ78">
        <v>0.0674158666666667</v>
      </c>
      <c r="EA78">
        <v>419.891333333333</v>
      </c>
      <c r="EB78">
        <v>24.9677666666667</v>
      </c>
      <c r="EC78">
        <v>2.24394333333333</v>
      </c>
      <c r="ED78">
        <v>2.2379</v>
      </c>
      <c r="EE78">
        <v>19.2795333333333</v>
      </c>
      <c r="EF78">
        <v>19.2362333333333</v>
      </c>
      <c r="EG78">
        <v>0.00500016</v>
      </c>
      <c r="EH78">
        <v>0</v>
      </c>
      <c r="EI78">
        <v>0</v>
      </c>
      <c r="EJ78">
        <v>0</v>
      </c>
      <c r="EK78">
        <v>673.533333333333</v>
      </c>
      <c r="EL78">
        <v>0.00500016</v>
      </c>
      <c r="EM78">
        <v>-17.9666666666667</v>
      </c>
      <c r="EN78">
        <v>-0.766666666666667</v>
      </c>
      <c r="EO78">
        <v>39.062</v>
      </c>
      <c r="EP78">
        <v>43.125</v>
      </c>
      <c r="EQ78">
        <v>41.25</v>
      </c>
      <c r="ER78">
        <v>43.25</v>
      </c>
      <c r="ES78">
        <v>42.312</v>
      </c>
      <c r="ET78">
        <v>0</v>
      </c>
      <c r="EU78">
        <v>0</v>
      </c>
      <c r="EV78">
        <v>0</v>
      </c>
      <c r="EW78">
        <v>1758584767.2</v>
      </c>
      <c r="EX78">
        <v>0</v>
      </c>
      <c r="EY78">
        <v>674.016</v>
      </c>
      <c r="EZ78">
        <v>21.9538457760469</v>
      </c>
      <c r="FA78">
        <v>-6.72307682954351</v>
      </c>
      <c r="FB78">
        <v>-20.216</v>
      </c>
      <c r="FC78">
        <v>15</v>
      </c>
      <c r="FD78">
        <v>0</v>
      </c>
      <c r="FE78" t="s">
        <v>424</v>
      </c>
      <c r="FF78">
        <v>1747249705.1</v>
      </c>
      <c r="FG78">
        <v>1747249711.1</v>
      </c>
      <c r="FH78">
        <v>0</v>
      </c>
      <c r="FI78">
        <v>0.871</v>
      </c>
      <c r="FJ78">
        <v>0.066</v>
      </c>
      <c r="FK78">
        <v>5.486</v>
      </c>
      <c r="FL78">
        <v>0.145</v>
      </c>
      <c r="FM78">
        <v>420</v>
      </c>
      <c r="FN78">
        <v>16</v>
      </c>
      <c r="FO78">
        <v>0.27</v>
      </c>
      <c r="FP78">
        <v>0.16</v>
      </c>
      <c r="FQ78">
        <v>1.37618866666667</v>
      </c>
      <c r="FR78">
        <v>3.9349874025974</v>
      </c>
      <c r="FS78">
        <v>0.817864423457728</v>
      </c>
      <c r="FT78">
        <v>0</v>
      </c>
      <c r="FU78">
        <v>673.452941176471</v>
      </c>
      <c r="FV78">
        <v>9.9495796728793</v>
      </c>
      <c r="FW78">
        <v>6.37625352354655</v>
      </c>
      <c r="FX78">
        <v>-1</v>
      </c>
      <c r="FY78">
        <v>0.0573825761904762</v>
      </c>
      <c r="FZ78">
        <v>-0.00847211688311683</v>
      </c>
      <c r="GA78">
        <v>0.0144714272829141</v>
      </c>
      <c r="GB78">
        <v>1</v>
      </c>
      <c r="GC78">
        <v>1</v>
      </c>
      <c r="GD78">
        <v>2</v>
      </c>
      <c r="GE78" t="s">
        <v>433</v>
      </c>
      <c r="GF78">
        <v>3.1265</v>
      </c>
      <c r="GG78">
        <v>2.65822</v>
      </c>
      <c r="GH78">
        <v>0.0882969</v>
      </c>
      <c r="GI78">
        <v>0.0888375</v>
      </c>
      <c r="GJ78">
        <v>0.10358</v>
      </c>
      <c r="GK78">
        <v>0.103918</v>
      </c>
      <c r="GL78">
        <v>23477</v>
      </c>
      <c r="GM78">
        <v>22201.5</v>
      </c>
      <c r="GN78">
        <v>23030.1</v>
      </c>
      <c r="GO78">
        <v>23726.9</v>
      </c>
      <c r="GP78">
        <v>35183.5</v>
      </c>
      <c r="GQ78">
        <v>35188.5</v>
      </c>
      <c r="GR78">
        <v>41520.7</v>
      </c>
      <c r="GS78">
        <v>42307.8</v>
      </c>
      <c r="GT78">
        <v>1.89783</v>
      </c>
      <c r="GU78">
        <v>1.81027</v>
      </c>
      <c r="GV78">
        <v>0.0965595</v>
      </c>
      <c r="GW78">
        <v>0</v>
      </c>
      <c r="GX78">
        <v>28.4182</v>
      </c>
      <c r="GY78">
        <v>999.9</v>
      </c>
      <c r="GZ78">
        <v>61.354</v>
      </c>
      <c r="HA78">
        <v>29.608</v>
      </c>
      <c r="HB78">
        <v>28.5123</v>
      </c>
      <c r="HC78">
        <v>54.4698</v>
      </c>
      <c r="HD78">
        <v>39.2989</v>
      </c>
      <c r="HE78">
        <v>1</v>
      </c>
      <c r="HF78">
        <v>0.0731733</v>
      </c>
      <c r="HG78">
        <v>-1.54762</v>
      </c>
      <c r="HH78">
        <v>20.2301</v>
      </c>
      <c r="HI78">
        <v>5.23331</v>
      </c>
      <c r="HJ78">
        <v>11.992</v>
      </c>
      <c r="HK78">
        <v>4.95575</v>
      </c>
      <c r="HL78">
        <v>3.304</v>
      </c>
      <c r="HM78">
        <v>9999</v>
      </c>
      <c r="HN78">
        <v>999.9</v>
      </c>
      <c r="HO78">
        <v>9999</v>
      </c>
      <c r="HP78">
        <v>9999</v>
      </c>
      <c r="HQ78">
        <v>1.86846</v>
      </c>
      <c r="HR78">
        <v>1.86418</v>
      </c>
      <c r="HS78">
        <v>1.8718</v>
      </c>
      <c r="HT78">
        <v>1.86264</v>
      </c>
      <c r="HU78">
        <v>1.86204</v>
      </c>
      <c r="HV78">
        <v>1.86859</v>
      </c>
      <c r="HW78">
        <v>1.85867</v>
      </c>
      <c r="HX78">
        <v>1.86508</v>
      </c>
      <c r="HY78">
        <v>5</v>
      </c>
      <c r="HZ78">
        <v>0</v>
      </c>
      <c r="IA78">
        <v>0</v>
      </c>
      <c r="IB78">
        <v>0</v>
      </c>
      <c r="IC78" t="s">
        <v>426</v>
      </c>
      <c r="ID78" t="s">
        <v>427</v>
      </c>
      <c r="IE78" t="s">
        <v>428</v>
      </c>
      <c r="IF78" t="s">
        <v>428</v>
      </c>
      <c r="IG78" t="s">
        <v>428</v>
      </c>
      <c r="IH78" t="s">
        <v>428</v>
      </c>
      <c r="II78">
        <v>0</v>
      </c>
      <c r="IJ78">
        <v>100</v>
      </c>
      <c r="IK78">
        <v>100</v>
      </c>
      <c r="IL78">
        <v>5.897</v>
      </c>
      <c r="IM78">
        <v>0.4051</v>
      </c>
      <c r="IN78">
        <v>4.31971622866321</v>
      </c>
      <c r="IO78">
        <v>0.00442796603476172</v>
      </c>
      <c r="IP78">
        <v>-1.66160884727162e-06</v>
      </c>
      <c r="IQ78">
        <v>3.32470810967871e-10</v>
      </c>
      <c r="IR78">
        <v>0.0482981980719239</v>
      </c>
      <c r="IS78">
        <v>0.00830027014242151</v>
      </c>
      <c r="IT78">
        <v>2.88519397997672e-05</v>
      </c>
      <c r="IU78">
        <v>9.02036601750474e-06</v>
      </c>
      <c r="IV78">
        <v>-1</v>
      </c>
      <c r="IW78">
        <v>2043</v>
      </c>
      <c r="IX78">
        <v>1</v>
      </c>
      <c r="IY78">
        <v>28</v>
      </c>
      <c r="IZ78">
        <v>188917.7</v>
      </c>
      <c r="JA78">
        <v>188917.6</v>
      </c>
      <c r="JB78">
        <v>0.914307</v>
      </c>
      <c r="JC78">
        <v>2.38525</v>
      </c>
      <c r="JD78">
        <v>1.4978</v>
      </c>
      <c r="JE78">
        <v>2.33276</v>
      </c>
      <c r="JF78">
        <v>1.54419</v>
      </c>
      <c r="JG78">
        <v>2.35596</v>
      </c>
      <c r="JH78">
        <v>35.4754</v>
      </c>
      <c r="JI78">
        <v>24.2801</v>
      </c>
      <c r="JJ78">
        <v>18</v>
      </c>
      <c r="JK78">
        <v>546.018</v>
      </c>
      <c r="JL78">
        <v>432.687</v>
      </c>
      <c r="JM78">
        <v>31.2041</v>
      </c>
      <c r="JN78">
        <v>28.5791</v>
      </c>
      <c r="JO78">
        <v>29.9999</v>
      </c>
      <c r="JP78">
        <v>28.4747</v>
      </c>
      <c r="JQ78">
        <v>28.5026</v>
      </c>
      <c r="JR78">
        <v>18.3592</v>
      </c>
      <c r="JS78">
        <v>26.779</v>
      </c>
      <c r="JT78">
        <v>100</v>
      </c>
      <c r="JU78">
        <v>31.2195</v>
      </c>
      <c r="JV78">
        <v>420</v>
      </c>
      <c r="JW78">
        <v>25.0037</v>
      </c>
      <c r="JX78">
        <v>93.0578</v>
      </c>
      <c r="JY78">
        <v>98.6045</v>
      </c>
    </row>
    <row r="79" spans="1:285">
      <c r="A79">
        <v>63</v>
      </c>
      <c r="B79">
        <v>1758584768.1</v>
      </c>
      <c r="C79">
        <v>755.099999904633</v>
      </c>
      <c r="D79" t="s">
        <v>553</v>
      </c>
      <c r="E79" t="s">
        <v>554</v>
      </c>
      <c r="F79">
        <v>5</v>
      </c>
      <c r="G79" t="s">
        <v>419</v>
      </c>
      <c r="H79" t="s">
        <v>420</v>
      </c>
      <c r="I79" t="s">
        <v>421</v>
      </c>
      <c r="J79">
        <v>1758584764.85</v>
      </c>
      <c r="K79">
        <f>(L79)/1000</f>
        <v>0</v>
      </c>
      <c r="L79">
        <f>1000*DL79*AJ79*(DH79-DI79)/(100*DA79*(1000-AJ79*DH79))</f>
        <v>0</v>
      </c>
      <c r="M79">
        <f>DL79*AJ79*(DG79-DF79*(1000-AJ79*DI79)/(1000-AJ79*DH79))/(100*DA79)</f>
        <v>0</v>
      </c>
      <c r="N79">
        <f>DF79 - IF(AJ79&gt;1, M79*DA79*100.0/(AL79), 0)</f>
        <v>0</v>
      </c>
      <c r="O79">
        <f>((U79-K79/2)*N79-M79)/(U79+K79/2)</f>
        <v>0</v>
      </c>
      <c r="P79">
        <f>O79*(DM79+DN79)/1000.0</f>
        <v>0</v>
      </c>
      <c r="Q79">
        <f>(DF79 - IF(AJ79&gt;1, M79*DA79*100.0/(AL79), 0))*(DM79+DN79)/1000.0</f>
        <v>0</v>
      </c>
      <c r="R79">
        <f>2.0/((1/T79-1/S79)+SIGN(T79)*SQRT((1/T79-1/S79)*(1/T79-1/S79) + 4*DB79/((DB79+1)*(DB79+1))*(2*1/T79*1/S79-1/S79*1/S79)))</f>
        <v>0</v>
      </c>
      <c r="S79">
        <f>IF(LEFT(DC79,1)&lt;&gt;"0",IF(LEFT(DC79,1)="1",3.0,DD79),$D$5+$E$5*(DT79*DM79/($K$5*1000))+$F$5*(DT79*DM79/($K$5*1000))*MAX(MIN(DA79,$J$5),$I$5)*MAX(MIN(DA79,$J$5),$I$5)+$G$5*MAX(MIN(DA79,$J$5),$I$5)*(DT79*DM79/($K$5*1000))+$H$5*(DT79*DM79/($K$5*1000))*(DT79*DM79/($K$5*1000)))</f>
        <v>0</v>
      </c>
      <c r="T79">
        <f>K79*(1000-(1000*0.61365*exp(17.502*X79/(240.97+X79))/(DM79+DN79)+DH79)/2)/(1000*0.61365*exp(17.502*X79/(240.97+X79))/(DM79+DN79)-DH79)</f>
        <v>0</v>
      </c>
      <c r="U79">
        <f>1/((DB79+1)/(R79/1.6)+1/(S79/1.37)) + DB79/((DB79+1)/(R79/1.6) + DB79/(S79/1.37))</f>
        <v>0</v>
      </c>
      <c r="V79">
        <f>(CW79*CZ79)</f>
        <v>0</v>
      </c>
      <c r="W79">
        <f>(DO79+(V79+2*0.95*5.67E-8*(((DO79+$B$7)+273)^4-(DO79+273)^4)-44100*K79)/(1.84*29.3*S79+8*0.95*5.67E-8*(DO79+273)^3))</f>
        <v>0</v>
      </c>
      <c r="X79">
        <f>($C$7*DP79+$D$7*DQ79+$E$7*W79)</f>
        <v>0</v>
      </c>
      <c r="Y79">
        <f>0.61365*exp(17.502*X79/(240.97+X79))</f>
        <v>0</v>
      </c>
      <c r="Z79">
        <f>(AA79/AB79*100)</f>
        <v>0</v>
      </c>
      <c r="AA79">
        <f>DH79*(DM79+DN79)/1000</f>
        <v>0</v>
      </c>
      <c r="AB79">
        <f>0.61365*exp(17.502*DO79/(240.97+DO79))</f>
        <v>0</v>
      </c>
      <c r="AC79">
        <f>(Y79-DH79*(DM79+DN79)/1000)</f>
        <v>0</v>
      </c>
      <c r="AD79">
        <f>(-K79*44100)</f>
        <v>0</v>
      </c>
      <c r="AE79">
        <f>2*29.3*S79*0.92*(DO79-X79)</f>
        <v>0</v>
      </c>
      <c r="AF79">
        <f>2*0.95*5.67E-8*(((DO79+$B$7)+273)^4-(X79+273)^4)</f>
        <v>0</v>
      </c>
      <c r="AG79">
        <f>V79+AF79+AD79+AE79</f>
        <v>0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MAX(0,($B$13+$C$13*DT79)/(1+$D$13*DT79)*DM79/(DO79+273)*$E$13)</f>
        <v>0</v>
      </c>
      <c r="AM79" t="s">
        <v>422</v>
      </c>
      <c r="AN79" t="s">
        <v>422</v>
      </c>
      <c r="AO79">
        <v>0</v>
      </c>
      <c r="AP79">
        <v>0</v>
      </c>
      <c r="AQ79">
        <f>1-AO79/AP79</f>
        <v>0</v>
      </c>
      <c r="AR79">
        <v>0</v>
      </c>
      <c r="AS79" t="s">
        <v>422</v>
      </c>
      <c r="AT79" t="s">
        <v>422</v>
      </c>
      <c r="AU79">
        <v>0</v>
      </c>
      <c r="AV79">
        <v>0</v>
      </c>
      <c r="AW79">
        <f>1-AU79/AV79</f>
        <v>0</v>
      </c>
      <c r="AX79">
        <v>0.5</v>
      </c>
      <c r="AY79">
        <f>CX79</f>
        <v>0</v>
      </c>
      <c r="AZ79">
        <f>M79</f>
        <v>0</v>
      </c>
      <c r="BA79">
        <f>AW79*AX79*AY79</f>
        <v>0</v>
      </c>
      <c r="BB79">
        <f>(AZ79-AR79)/AY79</f>
        <v>0</v>
      </c>
      <c r="BC79">
        <f>(AP79-AV79)/AV79</f>
        <v>0</v>
      </c>
      <c r="BD79">
        <f>AO79/(AQ79+AO79/AV79)</f>
        <v>0</v>
      </c>
      <c r="BE79" t="s">
        <v>422</v>
      </c>
      <c r="BF79">
        <v>0</v>
      </c>
      <c r="BG79">
        <f>IF(BF79&lt;&gt;0, BF79, BD79)</f>
        <v>0</v>
      </c>
      <c r="BH79">
        <f>1-BG79/AV79</f>
        <v>0</v>
      </c>
      <c r="BI79">
        <f>(AV79-AU79)/(AV79-BG79)</f>
        <v>0</v>
      </c>
      <c r="BJ79">
        <f>(AP79-AV79)/(AP79-BG79)</f>
        <v>0</v>
      </c>
      <c r="BK79">
        <f>(AV79-AU79)/(AV79-AO79)</f>
        <v>0</v>
      </c>
      <c r="BL79">
        <f>(AP79-AV79)/(AP79-AO79)</f>
        <v>0</v>
      </c>
      <c r="BM79">
        <f>(BI79*BG79/AU79)</f>
        <v>0</v>
      </c>
      <c r="BN79">
        <f>(1-BM79)</f>
        <v>0</v>
      </c>
      <c r="CW79">
        <f>$B$11*DU79+$C$11*DV79+$F$11*EG79*(1-EJ79)</f>
        <v>0</v>
      </c>
      <c r="CX79">
        <f>CW79*CY79</f>
        <v>0</v>
      </c>
      <c r="CY79">
        <f>($B$11*$D$9+$C$11*$D$9+$F$11*((ET79+EL79)/MAX(ET79+EL79+EU79, 0.1)*$I$9+EU79/MAX(ET79+EL79+EU79, 0.1)*$J$9))/($B$11+$C$11+$F$11)</f>
        <v>0</v>
      </c>
      <c r="CZ79">
        <f>($B$11*$K$9+$C$11*$K$9+$F$11*((ET79+EL79)/MAX(ET79+EL79+EU79, 0.1)*$P$9+EU79/MAX(ET79+EL79+EU79, 0.1)*$Q$9))/($B$11+$C$11+$F$11)</f>
        <v>0</v>
      </c>
      <c r="DA79">
        <v>4.8</v>
      </c>
      <c r="DB79">
        <v>0.5</v>
      </c>
      <c r="DC79" t="s">
        <v>423</v>
      </c>
      <c r="DD79">
        <v>2</v>
      </c>
      <c r="DE79">
        <v>1758584764.85</v>
      </c>
      <c r="DF79">
        <v>421.606</v>
      </c>
      <c r="DG79">
        <v>419.535</v>
      </c>
      <c r="DH79">
        <v>25.03605</v>
      </c>
      <c r="DI79">
        <v>24.964625</v>
      </c>
      <c r="DJ79">
        <v>415.70875</v>
      </c>
      <c r="DK79">
        <v>24.631025</v>
      </c>
      <c r="DL79">
        <v>500.01975</v>
      </c>
      <c r="DM79">
        <v>89.632525</v>
      </c>
      <c r="DN79">
        <v>0.032863575</v>
      </c>
      <c r="DO79">
        <v>30.87225</v>
      </c>
      <c r="DP79">
        <v>29.98815</v>
      </c>
      <c r="DQ79">
        <v>999.9</v>
      </c>
      <c r="DR79">
        <v>0</v>
      </c>
      <c r="DS79">
        <v>0</v>
      </c>
      <c r="DT79">
        <v>9987.8075</v>
      </c>
      <c r="DU79">
        <v>0</v>
      </c>
      <c r="DV79">
        <v>0.723344</v>
      </c>
      <c r="DW79">
        <v>2.0707525</v>
      </c>
      <c r="DX79">
        <v>432.43225</v>
      </c>
      <c r="DY79">
        <v>430.27675</v>
      </c>
      <c r="DZ79">
        <v>0.071440675</v>
      </c>
      <c r="EA79">
        <v>419.535</v>
      </c>
      <c r="EB79">
        <v>24.964625</v>
      </c>
      <c r="EC79">
        <v>2.2440475</v>
      </c>
      <c r="ED79">
        <v>2.2376425</v>
      </c>
      <c r="EE79">
        <v>19.28025</v>
      </c>
      <c r="EF79">
        <v>19.2344</v>
      </c>
      <c r="EG79">
        <v>0.00500016</v>
      </c>
      <c r="EH79">
        <v>0</v>
      </c>
      <c r="EI79">
        <v>0</v>
      </c>
      <c r="EJ79">
        <v>0</v>
      </c>
      <c r="EK79">
        <v>673.875</v>
      </c>
      <c r="EL79">
        <v>0.00500016</v>
      </c>
      <c r="EM79">
        <v>-19.725</v>
      </c>
      <c r="EN79">
        <v>-1.15</v>
      </c>
      <c r="EO79">
        <v>39.062</v>
      </c>
      <c r="EP79">
        <v>43.125</v>
      </c>
      <c r="EQ79">
        <v>41.25</v>
      </c>
      <c r="ER79">
        <v>43.25</v>
      </c>
      <c r="ES79">
        <v>42.312</v>
      </c>
      <c r="ET79">
        <v>0</v>
      </c>
      <c r="EU79">
        <v>0</v>
      </c>
      <c r="EV79">
        <v>0</v>
      </c>
      <c r="EW79">
        <v>1758584770.2</v>
      </c>
      <c r="EX79">
        <v>0</v>
      </c>
      <c r="EY79">
        <v>674.746153846154</v>
      </c>
      <c r="EZ79">
        <v>16.6632474389565</v>
      </c>
      <c r="FA79">
        <v>-12.5059828080633</v>
      </c>
      <c r="FB79">
        <v>-21.1461538461538</v>
      </c>
      <c r="FC79">
        <v>15</v>
      </c>
      <c r="FD79">
        <v>0</v>
      </c>
      <c r="FE79" t="s">
        <v>424</v>
      </c>
      <c r="FF79">
        <v>1747249705.1</v>
      </c>
      <c r="FG79">
        <v>1747249711.1</v>
      </c>
      <c r="FH79">
        <v>0</v>
      </c>
      <c r="FI79">
        <v>0.871</v>
      </c>
      <c r="FJ79">
        <v>0.066</v>
      </c>
      <c r="FK79">
        <v>5.486</v>
      </c>
      <c r="FL79">
        <v>0.145</v>
      </c>
      <c r="FM79">
        <v>420</v>
      </c>
      <c r="FN79">
        <v>16</v>
      </c>
      <c r="FO79">
        <v>0.27</v>
      </c>
      <c r="FP79">
        <v>0.16</v>
      </c>
      <c r="FQ79">
        <v>1.48805319047619</v>
      </c>
      <c r="FR79">
        <v>4.87130462337662</v>
      </c>
      <c r="FS79">
        <v>0.851932248177307</v>
      </c>
      <c r="FT79">
        <v>0</v>
      </c>
      <c r="FU79">
        <v>674.758823529412</v>
      </c>
      <c r="FV79">
        <v>-0.427807712989118</v>
      </c>
      <c r="FW79">
        <v>5.52289979497444</v>
      </c>
      <c r="FX79">
        <v>-1</v>
      </c>
      <c r="FY79">
        <v>0.0568057380952381</v>
      </c>
      <c r="FZ79">
        <v>0.0473075610389611</v>
      </c>
      <c r="GA79">
        <v>0.0137893468510495</v>
      </c>
      <c r="GB79">
        <v>1</v>
      </c>
      <c r="GC79">
        <v>1</v>
      </c>
      <c r="GD79">
        <v>2</v>
      </c>
      <c r="GE79" t="s">
        <v>433</v>
      </c>
      <c r="GF79">
        <v>3.1264</v>
      </c>
      <c r="GG79">
        <v>2.65834</v>
      </c>
      <c r="GH79">
        <v>0.0882369</v>
      </c>
      <c r="GI79">
        <v>0.0888561</v>
      </c>
      <c r="GJ79">
        <v>0.103578</v>
      </c>
      <c r="GK79">
        <v>0.103905</v>
      </c>
      <c r="GL79">
        <v>23478.3</v>
      </c>
      <c r="GM79">
        <v>22201.3</v>
      </c>
      <c r="GN79">
        <v>23029.8</v>
      </c>
      <c r="GO79">
        <v>23727.1</v>
      </c>
      <c r="GP79">
        <v>35183.4</v>
      </c>
      <c r="GQ79">
        <v>35189.1</v>
      </c>
      <c r="GR79">
        <v>41520.6</v>
      </c>
      <c r="GS79">
        <v>42307.8</v>
      </c>
      <c r="GT79">
        <v>1.89775</v>
      </c>
      <c r="GU79">
        <v>1.81047</v>
      </c>
      <c r="GV79">
        <v>0.0966191</v>
      </c>
      <c r="GW79">
        <v>0</v>
      </c>
      <c r="GX79">
        <v>28.4207</v>
      </c>
      <c r="GY79">
        <v>999.9</v>
      </c>
      <c r="GZ79">
        <v>61.354</v>
      </c>
      <c r="HA79">
        <v>29.608</v>
      </c>
      <c r="HB79">
        <v>28.5134</v>
      </c>
      <c r="HC79">
        <v>54.3798</v>
      </c>
      <c r="HD79">
        <v>39.3429</v>
      </c>
      <c r="HE79">
        <v>1</v>
      </c>
      <c r="HF79">
        <v>0.0731021</v>
      </c>
      <c r="HG79">
        <v>-1.56355</v>
      </c>
      <c r="HH79">
        <v>20.2298</v>
      </c>
      <c r="HI79">
        <v>5.23316</v>
      </c>
      <c r="HJ79">
        <v>11.992</v>
      </c>
      <c r="HK79">
        <v>4.9558</v>
      </c>
      <c r="HL79">
        <v>3.304</v>
      </c>
      <c r="HM79">
        <v>9999</v>
      </c>
      <c r="HN79">
        <v>999.9</v>
      </c>
      <c r="HO79">
        <v>9999</v>
      </c>
      <c r="HP79">
        <v>9999</v>
      </c>
      <c r="HQ79">
        <v>1.86845</v>
      </c>
      <c r="HR79">
        <v>1.86418</v>
      </c>
      <c r="HS79">
        <v>1.8718</v>
      </c>
      <c r="HT79">
        <v>1.86264</v>
      </c>
      <c r="HU79">
        <v>1.86203</v>
      </c>
      <c r="HV79">
        <v>1.86857</v>
      </c>
      <c r="HW79">
        <v>1.85867</v>
      </c>
      <c r="HX79">
        <v>1.86508</v>
      </c>
      <c r="HY79">
        <v>5</v>
      </c>
      <c r="HZ79">
        <v>0</v>
      </c>
      <c r="IA79">
        <v>0</v>
      </c>
      <c r="IB79">
        <v>0</v>
      </c>
      <c r="IC79" t="s">
        <v>426</v>
      </c>
      <c r="ID79" t="s">
        <v>427</v>
      </c>
      <c r="IE79" t="s">
        <v>428</v>
      </c>
      <c r="IF79" t="s">
        <v>428</v>
      </c>
      <c r="IG79" t="s">
        <v>428</v>
      </c>
      <c r="IH79" t="s">
        <v>428</v>
      </c>
      <c r="II79">
        <v>0</v>
      </c>
      <c r="IJ79">
        <v>100</v>
      </c>
      <c r="IK79">
        <v>100</v>
      </c>
      <c r="IL79">
        <v>5.896</v>
      </c>
      <c r="IM79">
        <v>0.405</v>
      </c>
      <c r="IN79">
        <v>4.31971622866321</v>
      </c>
      <c r="IO79">
        <v>0.00442796603476172</v>
      </c>
      <c r="IP79">
        <v>-1.66160884727162e-06</v>
      </c>
      <c r="IQ79">
        <v>3.32470810967871e-10</v>
      </c>
      <c r="IR79">
        <v>0.0482981980719239</v>
      </c>
      <c r="IS79">
        <v>0.00830027014242151</v>
      </c>
      <c r="IT79">
        <v>2.88519397997672e-05</v>
      </c>
      <c r="IU79">
        <v>9.02036601750474e-06</v>
      </c>
      <c r="IV79">
        <v>-1</v>
      </c>
      <c r="IW79">
        <v>2043</v>
      </c>
      <c r="IX79">
        <v>1</v>
      </c>
      <c r="IY79">
        <v>28</v>
      </c>
      <c r="IZ79">
        <v>188917.7</v>
      </c>
      <c r="JA79">
        <v>188917.6</v>
      </c>
      <c r="JB79">
        <v>0.915527</v>
      </c>
      <c r="JC79">
        <v>2.38525</v>
      </c>
      <c r="JD79">
        <v>1.4978</v>
      </c>
      <c r="JE79">
        <v>2.33276</v>
      </c>
      <c r="JF79">
        <v>1.54419</v>
      </c>
      <c r="JG79">
        <v>2.34131</v>
      </c>
      <c r="JH79">
        <v>35.4754</v>
      </c>
      <c r="JI79">
        <v>24.2801</v>
      </c>
      <c r="JJ79">
        <v>18</v>
      </c>
      <c r="JK79">
        <v>545.954</v>
      </c>
      <c r="JL79">
        <v>432.793</v>
      </c>
      <c r="JM79">
        <v>31.2141</v>
      </c>
      <c r="JN79">
        <v>28.5777</v>
      </c>
      <c r="JO79">
        <v>29.9999</v>
      </c>
      <c r="JP79">
        <v>28.4729</v>
      </c>
      <c r="JQ79">
        <v>28.5009</v>
      </c>
      <c r="JR79">
        <v>18.3715</v>
      </c>
      <c r="JS79">
        <v>26.779</v>
      </c>
      <c r="JT79">
        <v>100</v>
      </c>
      <c r="JU79">
        <v>31.2195</v>
      </c>
      <c r="JV79">
        <v>420</v>
      </c>
      <c r="JW79">
        <v>25.0037</v>
      </c>
      <c r="JX79">
        <v>93.0572</v>
      </c>
      <c r="JY79">
        <v>98.605</v>
      </c>
    </row>
    <row r="80" spans="1:285">
      <c r="A80">
        <v>64</v>
      </c>
      <c r="B80">
        <v>1758584770.1</v>
      </c>
      <c r="C80">
        <v>757.099999904633</v>
      </c>
      <c r="D80" t="s">
        <v>555</v>
      </c>
      <c r="E80" t="s">
        <v>556</v>
      </c>
      <c r="F80">
        <v>5</v>
      </c>
      <c r="G80" t="s">
        <v>419</v>
      </c>
      <c r="H80" t="s">
        <v>420</v>
      </c>
      <c r="I80" t="s">
        <v>421</v>
      </c>
      <c r="J80">
        <v>1758584767.43333</v>
      </c>
      <c r="K80">
        <f>(L80)/1000</f>
        <v>0</v>
      </c>
      <c r="L80">
        <f>1000*DL80*AJ80*(DH80-DI80)/(100*DA80*(1000-AJ80*DH80))</f>
        <v>0</v>
      </c>
      <c r="M80">
        <f>DL80*AJ80*(DG80-DF80*(1000-AJ80*DI80)/(1000-AJ80*DH80))/(100*DA80)</f>
        <v>0</v>
      </c>
      <c r="N80">
        <f>DF80 - IF(AJ80&gt;1, M80*DA80*100.0/(AL80), 0)</f>
        <v>0</v>
      </c>
      <c r="O80">
        <f>((U80-K80/2)*N80-M80)/(U80+K80/2)</f>
        <v>0</v>
      </c>
      <c r="P80">
        <f>O80*(DM80+DN80)/1000.0</f>
        <v>0</v>
      </c>
      <c r="Q80">
        <f>(DF80 - IF(AJ80&gt;1, M80*DA80*100.0/(AL80), 0))*(DM80+DN80)/1000.0</f>
        <v>0</v>
      </c>
      <c r="R80">
        <f>2.0/((1/T80-1/S80)+SIGN(T80)*SQRT((1/T80-1/S80)*(1/T80-1/S80) + 4*DB80/((DB80+1)*(DB80+1))*(2*1/T80*1/S80-1/S80*1/S80)))</f>
        <v>0</v>
      </c>
      <c r="S80">
        <f>IF(LEFT(DC80,1)&lt;&gt;"0",IF(LEFT(DC80,1)="1",3.0,DD80),$D$5+$E$5*(DT80*DM80/($K$5*1000))+$F$5*(DT80*DM80/($K$5*1000))*MAX(MIN(DA80,$J$5),$I$5)*MAX(MIN(DA80,$J$5),$I$5)+$G$5*MAX(MIN(DA80,$J$5),$I$5)*(DT80*DM80/($K$5*1000))+$H$5*(DT80*DM80/($K$5*1000))*(DT80*DM80/($K$5*1000)))</f>
        <v>0</v>
      </c>
      <c r="T80">
        <f>K80*(1000-(1000*0.61365*exp(17.502*X80/(240.97+X80))/(DM80+DN80)+DH80)/2)/(1000*0.61365*exp(17.502*X80/(240.97+X80))/(DM80+DN80)-DH80)</f>
        <v>0</v>
      </c>
      <c r="U80">
        <f>1/((DB80+1)/(R80/1.6)+1/(S80/1.37)) + DB80/((DB80+1)/(R80/1.6) + DB80/(S80/1.37))</f>
        <v>0</v>
      </c>
      <c r="V80">
        <f>(CW80*CZ80)</f>
        <v>0</v>
      </c>
      <c r="W80">
        <f>(DO80+(V80+2*0.95*5.67E-8*(((DO80+$B$7)+273)^4-(DO80+273)^4)-44100*K80)/(1.84*29.3*S80+8*0.95*5.67E-8*(DO80+273)^3))</f>
        <v>0</v>
      </c>
      <c r="X80">
        <f>($C$7*DP80+$D$7*DQ80+$E$7*W80)</f>
        <v>0</v>
      </c>
      <c r="Y80">
        <f>0.61365*exp(17.502*X80/(240.97+X80))</f>
        <v>0</v>
      </c>
      <c r="Z80">
        <f>(AA80/AB80*100)</f>
        <v>0</v>
      </c>
      <c r="AA80">
        <f>DH80*(DM80+DN80)/1000</f>
        <v>0</v>
      </c>
      <c r="AB80">
        <f>0.61365*exp(17.502*DO80/(240.97+DO80))</f>
        <v>0</v>
      </c>
      <c r="AC80">
        <f>(Y80-DH80*(DM80+DN80)/1000)</f>
        <v>0</v>
      </c>
      <c r="AD80">
        <f>(-K80*44100)</f>
        <v>0</v>
      </c>
      <c r="AE80">
        <f>2*29.3*S80*0.92*(DO80-X80)</f>
        <v>0</v>
      </c>
      <c r="AF80">
        <f>2*0.95*5.67E-8*(((DO80+$B$7)+273)^4-(X80+273)^4)</f>
        <v>0</v>
      </c>
      <c r="AG80">
        <f>V80+AF80+AD80+AE80</f>
        <v>0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MAX(0,($B$13+$C$13*DT80)/(1+$D$13*DT80)*DM80/(DO80+273)*$E$13)</f>
        <v>0</v>
      </c>
      <c r="AM80" t="s">
        <v>422</v>
      </c>
      <c r="AN80" t="s">
        <v>422</v>
      </c>
      <c r="AO80">
        <v>0</v>
      </c>
      <c r="AP80">
        <v>0</v>
      </c>
      <c r="AQ80">
        <f>1-AO80/AP80</f>
        <v>0</v>
      </c>
      <c r="AR80">
        <v>0</v>
      </c>
      <c r="AS80" t="s">
        <v>422</v>
      </c>
      <c r="AT80" t="s">
        <v>422</v>
      </c>
      <c r="AU80">
        <v>0</v>
      </c>
      <c r="AV80">
        <v>0</v>
      </c>
      <c r="AW80">
        <f>1-AU80/AV80</f>
        <v>0</v>
      </c>
      <c r="AX80">
        <v>0.5</v>
      </c>
      <c r="AY80">
        <f>CX80</f>
        <v>0</v>
      </c>
      <c r="AZ80">
        <f>M80</f>
        <v>0</v>
      </c>
      <c r="BA80">
        <f>AW80*AX80*AY80</f>
        <v>0</v>
      </c>
      <c r="BB80">
        <f>(AZ80-AR80)/AY80</f>
        <v>0</v>
      </c>
      <c r="BC80">
        <f>(AP80-AV80)/AV80</f>
        <v>0</v>
      </c>
      <c r="BD80">
        <f>AO80/(AQ80+AO80/AV80)</f>
        <v>0</v>
      </c>
      <c r="BE80" t="s">
        <v>422</v>
      </c>
      <c r="BF80">
        <v>0</v>
      </c>
      <c r="BG80">
        <f>IF(BF80&lt;&gt;0, BF80, BD80)</f>
        <v>0</v>
      </c>
      <c r="BH80">
        <f>1-BG80/AV80</f>
        <v>0</v>
      </c>
      <c r="BI80">
        <f>(AV80-AU80)/(AV80-BG80)</f>
        <v>0</v>
      </c>
      <c r="BJ80">
        <f>(AP80-AV80)/(AP80-BG80)</f>
        <v>0</v>
      </c>
      <c r="BK80">
        <f>(AV80-AU80)/(AV80-AO80)</f>
        <v>0</v>
      </c>
      <c r="BL80">
        <f>(AP80-AV80)/(AP80-AO80)</f>
        <v>0</v>
      </c>
      <c r="BM80">
        <f>(BI80*BG80/AU80)</f>
        <v>0</v>
      </c>
      <c r="BN80">
        <f>(1-BM80)</f>
        <v>0</v>
      </c>
      <c r="CW80">
        <f>$B$11*DU80+$C$11*DV80+$F$11*EG80*(1-EJ80)</f>
        <v>0</v>
      </c>
      <c r="CX80">
        <f>CW80*CY80</f>
        <v>0</v>
      </c>
      <c r="CY80">
        <f>($B$11*$D$9+$C$11*$D$9+$F$11*((ET80+EL80)/MAX(ET80+EL80+EU80, 0.1)*$I$9+EU80/MAX(ET80+EL80+EU80, 0.1)*$J$9))/($B$11+$C$11+$F$11)</f>
        <v>0</v>
      </c>
      <c r="CZ80">
        <f>($B$11*$K$9+$C$11*$K$9+$F$11*((ET80+EL80)/MAX(ET80+EL80+EU80, 0.1)*$P$9+EU80/MAX(ET80+EL80+EU80, 0.1)*$Q$9))/($B$11+$C$11+$F$11)</f>
        <v>0</v>
      </c>
      <c r="DA80">
        <v>4.8</v>
      </c>
      <c r="DB80">
        <v>0.5</v>
      </c>
      <c r="DC80" t="s">
        <v>423</v>
      </c>
      <c r="DD80">
        <v>2</v>
      </c>
      <c r="DE80">
        <v>1758584767.43333</v>
      </c>
      <c r="DF80">
        <v>421.325</v>
      </c>
      <c r="DG80">
        <v>419.412666666667</v>
      </c>
      <c r="DH80">
        <v>25.0359666666667</v>
      </c>
      <c r="DI80">
        <v>24.9612</v>
      </c>
      <c r="DJ80">
        <v>415.428666666667</v>
      </c>
      <c r="DK80">
        <v>24.6309333333333</v>
      </c>
      <c r="DL80">
        <v>499.929666666667</v>
      </c>
      <c r="DM80">
        <v>89.633</v>
      </c>
      <c r="DN80">
        <v>0.0328823333333333</v>
      </c>
      <c r="DO80">
        <v>30.8734666666667</v>
      </c>
      <c r="DP80">
        <v>29.9939333333333</v>
      </c>
      <c r="DQ80">
        <v>999.9</v>
      </c>
      <c r="DR80">
        <v>0</v>
      </c>
      <c r="DS80">
        <v>0</v>
      </c>
      <c r="DT80">
        <v>9988.12</v>
      </c>
      <c r="DU80">
        <v>0</v>
      </c>
      <c r="DV80">
        <v>0.723344</v>
      </c>
      <c r="DW80">
        <v>1.91201666666667</v>
      </c>
      <c r="DX80">
        <v>432.144</v>
      </c>
      <c r="DY80">
        <v>430.149666666667</v>
      </c>
      <c r="DZ80">
        <v>0.0747540666666667</v>
      </c>
      <c r="EA80">
        <v>419.412666666667</v>
      </c>
      <c r="EB80">
        <v>24.9612</v>
      </c>
      <c r="EC80">
        <v>2.24405</v>
      </c>
      <c r="ED80">
        <v>2.23735</v>
      </c>
      <c r="EE80">
        <v>19.2802666666667</v>
      </c>
      <c r="EF80">
        <v>19.2323</v>
      </c>
      <c r="EG80">
        <v>0.00500016</v>
      </c>
      <c r="EH80">
        <v>0</v>
      </c>
      <c r="EI80">
        <v>0</v>
      </c>
      <c r="EJ80">
        <v>0</v>
      </c>
      <c r="EK80">
        <v>672.533333333333</v>
      </c>
      <c r="EL80">
        <v>0.00500016</v>
      </c>
      <c r="EM80">
        <v>-20.5</v>
      </c>
      <c r="EN80">
        <v>-1.26666666666667</v>
      </c>
      <c r="EO80">
        <v>39.062</v>
      </c>
      <c r="EP80">
        <v>43.125</v>
      </c>
      <c r="EQ80">
        <v>41.229</v>
      </c>
      <c r="ER80">
        <v>43.25</v>
      </c>
      <c r="ES80">
        <v>42.312</v>
      </c>
      <c r="ET80">
        <v>0</v>
      </c>
      <c r="EU80">
        <v>0</v>
      </c>
      <c r="EV80">
        <v>0</v>
      </c>
      <c r="EW80">
        <v>1758584772</v>
      </c>
      <c r="EX80">
        <v>0</v>
      </c>
      <c r="EY80">
        <v>674.86</v>
      </c>
      <c r="EZ80">
        <v>17.2692304749647</v>
      </c>
      <c r="FA80">
        <v>-4.47692307118589</v>
      </c>
      <c r="FB80">
        <v>-21.112</v>
      </c>
      <c r="FC80">
        <v>15</v>
      </c>
      <c r="FD80">
        <v>0</v>
      </c>
      <c r="FE80" t="s">
        <v>424</v>
      </c>
      <c r="FF80">
        <v>1747249705.1</v>
      </c>
      <c r="FG80">
        <v>1747249711.1</v>
      </c>
      <c r="FH80">
        <v>0</v>
      </c>
      <c r="FI80">
        <v>0.871</v>
      </c>
      <c r="FJ80">
        <v>0.066</v>
      </c>
      <c r="FK80">
        <v>5.486</v>
      </c>
      <c r="FL80">
        <v>0.145</v>
      </c>
      <c r="FM80">
        <v>420</v>
      </c>
      <c r="FN80">
        <v>16</v>
      </c>
      <c r="FO80">
        <v>0.27</v>
      </c>
      <c r="FP80">
        <v>0.16</v>
      </c>
      <c r="FQ80">
        <v>1.8415738</v>
      </c>
      <c r="FR80">
        <v>0.316325774436089</v>
      </c>
      <c r="FS80">
        <v>0.475906207316484</v>
      </c>
      <c r="FT80">
        <v>1</v>
      </c>
      <c r="FU80">
        <v>674.691176470588</v>
      </c>
      <c r="FV80">
        <v>7.12757806800751</v>
      </c>
      <c r="FW80">
        <v>5.59297709038433</v>
      </c>
      <c r="FX80">
        <v>-1</v>
      </c>
      <c r="FY80">
        <v>0.05759076</v>
      </c>
      <c r="FZ80">
        <v>0.145950360902256</v>
      </c>
      <c r="GA80">
        <v>0.0144118407153424</v>
      </c>
      <c r="GB80">
        <v>0</v>
      </c>
      <c r="GC80">
        <v>1</v>
      </c>
      <c r="GD80">
        <v>2</v>
      </c>
      <c r="GE80" t="s">
        <v>433</v>
      </c>
      <c r="GF80">
        <v>3.12648</v>
      </c>
      <c r="GG80">
        <v>2.65854</v>
      </c>
      <c r="GH80">
        <v>0.0882227</v>
      </c>
      <c r="GI80">
        <v>0.0888621</v>
      </c>
      <c r="GJ80">
        <v>0.103568</v>
      </c>
      <c r="GK80">
        <v>0.103898</v>
      </c>
      <c r="GL80">
        <v>23478.8</v>
      </c>
      <c r="GM80">
        <v>22201.2</v>
      </c>
      <c r="GN80">
        <v>23030</v>
      </c>
      <c r="GO80">
        <v>23727.2</v>
      </c>
      <c r="GP80">
        <v>35184</v>
      </c>
      <c r="GQ80">
        <v>35189.4</v>
      </c>
      <c r="GR80">
        <v>41520.8</v>
      </c>
      <c r="GS80">
        <v>42307.9</v>
      </c>
      <c r="GT80">
        <v>1.8976</v>
      </c>
      <c r="GU80">
        <v>1.8105</v>
      </c>
      <c r="GV80">
        <v>0.0969246</v>
      </c>
      <c r="GW80">
        <v>0</v>
      </c>
      <c r="GX80">
        <v>28.4225</v>
      </c>
      <c r="GY80">
        <v>999.9</v>
      </c>
      <c r="GZ80">
        <v>61.336</v>
      </c>
      <c r="HA80">
        <v>29.608</v>
      </c>
      <c r="HB80">
        <v>28.5021</v>
      </c>
      <c r="HC80">
        <v>54.7198</v>
      </c>
      <c r="HD80">
        <v>39.3429</v>
      </c>
      <c r="HE80">
        <v>1</v>
      </c>
      <c r="HF80">
        <v>0.0729116</v>
      </c>
      <c r="HG80">
        <v>-1.54296</v>
      </c>
      <c r="HH80">
        <v>20.23</v>
      </c>
      <c r="HI80">
        <v>5.23301</v>
      </c>
      <c r="HJ80">
        <v>11.992</v>
      </c>
      <c r="HK80">
        <v>4.9559</v>
      </c>
      <c r="HL80">
        <v>3.304</v>
      </c>
      <c r="HM80">
        <v>9999</v>
      </c>
      <c r="HN80">
        <v>999.9</v>
      </c>
      <c r="HO80">
        <v>9999</v>
      </c>
      <c r="HP80">
        <v>9999</v>
      </c>
      <c r="HQ80">
        <v>1.86845</v>
      </c>
      <c r="HR80">
        <v>1.86418</v>
      </c>
      <c r="HS80">
        <v>1.8718</v>
      </c>
      <c r="HT80">
        <v>1.86264</v>
      </c>
      <c r="HU80">
        <v>1.86203</v>
      </c>
      <c r="HV80">
        <v>1.86855</v>
      </c>
      <c r="HW80">
        <v>1.85867</v>
      </c>
      <c r="HX80">
        <v>1.86508</v>
      </c>
      <c r="HY80">
        <v>5</v>
      </c>
      <c r="HZ80">
        <v>0</v>
      </c>
      <c r="IA80">
        <v>0</v>
      </c>
      <c r="IB80">
        <v>0</v>
      </c>
      <c r="IC80" t="s">
        <v>426</v>
      </c>
      <c r="ID80" t="s">
        <v>427</v>
      </c>
      <c r="IE80" t="s">
        <v>428</v>
      </c>
      <c r="IF80" t="s">
        <v>428</v>
      </c>
      <c r="IG80" t="s">
        <v>428</v>
      </c>
      <c r="IH80" t="s">
        <v>428</v>
      </c>
      <c r="II80">
        <v>0</v>
      </c>
      <c r="IJ80">
        <v>100</v>
      </c>
      <c r="IK80">
        <v>100</v>
      </c>
      <c r="IL80">
        <v>5.895</v>
      </c>
      <c r="IM80">
        <v>0.405</v>
      </c>
      <c r="IN80">
        <v>4.31971622866321</v>
      </c>
      <c r="IO80">
        <v>0.00442796603476172</v>
      </c>
      <c r="IP80">
        <v>-1.66160884727162e-06</v>
      </c>
      <c r="IQ80">
        <v>3.32470810967871e-10</v>
      </c>
      <c r="IR80">
        <v>0.0482981980719239</v>
      </c>
      <c r="IS80">
        <v>0.00830027014242151</v>
      </c>
      <c r="IT80">
        <v>2.88519397997672e-05</v>
      </c>
      <c r="IU80">
        <v>9.02036601750474e-06</v>
      </c>
      <c r="IV80">
        <v>-1</v>
      </c>
      <c r="IW80">
        <v>2043</v>
      </c>
      <c r="IX80">
        <v>1</v>
      </c>
      <c r="IY80">
        <v>28</v>
      </c>
      <c r="IZ80">
        <v>188917.8</v>
      </c>
      <c r="JA80">
        <v>188917.6</v>
      </c>
      <c r="JB80">
        <v>0.915527</v>
      </c>
      <c r="JC80">
        <v>2.38525</v>
      </c>
      <c r="JD80">
        <v>1.4978</v>
      </c>
      <c r="JE80">
        <v>2.33276</v>
      </c>
      <c r="JF80">
        <v>1.54419</v>
      </c>
      <c r="JG80">
        <v>2.32178</v>
      </c>
      <c r="JH80">
        <v>35.4754</v>
      </c>
      <c r="JI80">
        <v>24.2714</v>
      </c>
      <c r="JJ80">
        <v>18</v>
      </c>
      <c r="JK80">
        <v>545.847</v>
      </c>
      <c r="JL80">
        <v>432.799</v>
      </c>
      <c r="JM80">
        <v>31.2207</v>
      </c>
      <c r="JN80">
        <v>28.5766</v>
      </c>
      <c r="JO80">
        <v>29.9998</v>
      </c>
      <c r="JP80">
        <v>28.4717</v>
      </c>
      <c r="JQ80">
        <v>28.4996</v>
      </c>
      <c r="JR80">
        <v>18.3772</v>
      </c>
      <c r="JS80">
        <v>26.779</v>
      </c>
      <c r="JT80">
        <v>100</v>
      </c>
      <c r="JU80">
        <v>31.2239</v>
      </c>
      <c r="JV80">
        <v>420</v>
      </c>
      <c r="JW80">
        <v>25.0037</v>
      </c>
      <c r="JX80">
        <v>93.0577</v>
      </c>
      <c r="JY80">
        <v>98.6052</v>
      </c>
    </row>
    <row r="81" spans="1:285">
      <c r="A81">
        <v>65</v>
      </c>
      <c r="B81">
        <v>1758584772.1</v>
      </c>
      <c r="C81">
        <v>759.099999904633</v>
      </c>
      <c r="D81" t="s">
        <v>557</v>
      </c>
      <c r="E81" t="s">
        <v>558</v>
      </c>
      <c r="F81">
        <v>5</v>
      </c>
      <c r="G81" t="s">
        <v>419</v>
      </c>
      <c r="H81" t="s">
        <v>420</v>
      </c>
      <c r="I81" t="s">
        <v>421</v>
      </c>
      <c r="J81">
        <v>1758584768.35</v>
      </c>
      <c r="K81">
        <f>(L81)/1000</f>
        <v>0</v>
      </c>
      <c r="L81">
        <f>1000*DL81*AJ81*(DH81-DI81)/(100*DA81*(1000-AJ81*DH81))</f>
        <v>0</v>
      </c>
      <c r="M81">
        <f>DL81*AJ81*(DG81-DF81*(1000-AJ81*DI81)/(1000-AJ81*DH81))/(100*DA81)</f>
        <v>0</v>
      </c>
      <c r="N81">
        <f>DF81 - IF(AJ81&gt;1, M81*DA81*100.0/(AL81), 0)</f>
        <v>0</v>
      </c>
      <c r="O81">
        <f>((U81-K81/2)*N81-M81)/(U81+K81/2)</f>
        <v>0</v>
      </c>
      <c r="P81">
        <f>O81*(DM81+DN81)/1000.0</f>
        <v>0</v>
      </c>
      <c r="Q81">
        <f>(DF81 - IF(AJ81&gt;1, M81*DA81*100.0/(AL81), 0))*(DM81+DN81)/1000.0</f>
        <v>0</v>
      </c>
      <c r="R81">
        <f>2.0/((1/T81-1/S81)+SIGN(T81)*SQRT((1/T81-1/S81)*(1/T81-1/S81) + 4*DB81/((DB81+1)*(DB81+1))*(2*1/T81*1/S81-1/S81*1/S81)))</f>
        <v>0</v>
      </c>
      <c r="S81">
        <f>IF(LEFT(DC81,1)&lt;&gt;"0",IF(LEFT(DC81,1)="1",3.0,DD81),$D$5+$E$5*(DT81*DM81/($K$5*1000))+$F$5*(DT81*DM81/($K$5*1000))*MAX(MIN(DA81,$J$5),$I$5)*MAX(MIN(DA81,$J$5),$I$5)+$G$5*MAX(MIN(DA81,$J$5),$I$5)*(DT81*DM81/($K$5*1000))+$H$5*(DT81*DM81/($K$5*1000))*(DT81*DM81/($K$5*1000)))</f>
        <v>0</v>
      </c>
      <c r="T81">
        <f>K81*(1000-(1000*0.61365*exp(17.502*X81/(240.97+X81))/(DM81+DN81)+DH81)/2)/(1000*0.61365*exp(17.502*X81/(240.97+X81))/(DM81+DN81)-DH81)</f>
        <v>0</v>
      </c>
      <c r="U81">
        <f>1/((DB81+1)/(R81/1.6)+1/(S81/1.37)) + DB81/((DB81+1)/(R81/1.6) + DB81/(S81/1.37))</f>
        <v>0</v>
      </c>
      <c r="V81">
        <f>(CW81*CZ81)</f>
        <v>0</v>
      </c>
      <c r="W81">
        <f>(DO81+(V81+2*0.95*5.67E-8*(((DO81+$B$7)+273)^4-(DO81+273)^4)-44100*K81)/(1.84*29.3*S81+8*0.95*5.67E-8*(DO81+273)^3))</f>
        <v>0</v>
      </c>
      <c r="X81">
        <f>($C$7*DP81+$D$7*DQ81+$E$7*W81)</f>
        <v>0</v>
      </c>
      <c r="Y81">
        <f>0.61365*exp(17.502*X81/(240.97+X81))</f>
        <v>0</v>
      </c>
      <c r="Z81">
        <f>(AA81/AB81*100)</f>
        <v>0</v>
      </c>
      <c r="AA81">
        <f>DH81*(DM81+DN81)/1000</f>
        <v>0</v>
      </c>
      <c r="AB81">
        <f>0.61365*exp(17.502*DO81/(240.97+DO81))</f>
        <v>0</v>
      </c>
      <c r="AC81">
        <f>(Y81-DH81*(DM81+DN81)/1000)</f>
        <v>0</v>
      </c>
      <c r="AD81">
        <f>(-K81*44100)</f>
        <v>0</v>
      </c>
      <c r="AE81">
        <f>2*29.3*S81*0.92*(DO81-X81)</f>
        <v>0</v>
      </c>
      <c r="AF81">
        <f>2*0.95*5.67E-8*(((DO81+$B$7)+273)^4-(X81+273)^4)</f>
        <v>0</v>
      </c>
      <c r="AG81">
        <f>V81+AF81+AD81+AE81</f>
        <v>0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MAX(0,($B$13+$C$13*DT81)/(1+$D$13*DT81)*DM81/(DO81+273)*$E$13)</f>
        <v>0</v>
      </c>
      <c r="AM81" t="s">
        <v>422</v>
      </c>
      <c r="AN81" t="s">
        <v>422</v>
      </c>
      <c r="AO81">
        <v>0</v>
      </c>
      <c r="AP81">
        <v>0</v>
      </c>
      <c r="AQ81">
        <f>1-AO81/AP81</f>
        <v>0</v>
      </c>
      <c r="AR81">
        <v>0</v>
      </c>
      <c r="AS81" t="s">
        <v>422</v>
      </c>
      <c r="AT81" t="s">
        <v>422</v>
      </c>
      <c r="AU81">
        <v>0</v>
      </c>
      <c r="AV81">
        <v>0</v>
      </c>
      <c r="AW81">
        <f>1-AU81/AV81</f>
        <v>0</v>
      </c>
      <c r="AX81">
        <v>0.5</v>
      </c>
      <c r="AY81">
        <f>CX81</f>
        <v>0</v>
      </c>
      <c r="AZ81">
        <f>M81</f>
        <v>0</v>
      </c>
      <c r="BA81">
        <f>AW81*AX81*AY81</f>
        <v>0</v>
      </c>
      <c r="BB81">
        <f>(AZ81-AR81)/AY81</f>
        <v>0</v>
      </c>
      <c r="BC81">
        <f>(AP81-AV81)/AV81</f>
        <v>0</v>
      </c>
      <c r="BD81">
        <f>AO81/(AQ81+AO81/AV81)</f>
        <v>0</v>
      </c>
      <c r="BE81" t="s">
        <v>422</v>
      </c>
      <c r="BF81">
        <v>0</v>
      </c>
      <c r="BG81">
        <f>IF(BF81&lt;&gt;0, BF81, BD81)</f>
        <v>0</v>
      </c>
      <c r="BH81">
        <f>1-BG81/AV81</f>
        <v>0</v>
      </c>
      <c r="BI81">
        <f>(AV81-AU81)/(AV81-BG81)</f>
        <v>0</v>
      </c>
      <c r="BJ81">
        <f>(AP81-AV81)/(AP81-BG81)</f>
        <v>0</v>
      </c>
      <c r="BK81">
        <f>(AV81-AU81)/(AV81-AO81)</f>
        <v>0</v>
      </c>
      <c r="BL81">
        <f>(AP81-AV81)/(AP81-AO81)</f>
        <v>0</v>
      </c>
      <c r="BM81">
        <f>(BI81*BG81/AU81)</f>
        <v>0</v>
      </c>
      <c r="BN81">
        <f>(1-BM81)</f>
        <v>0</v>
      </c>
      <c r="CW81">
        <f>$B$11*DU81+$C$11*DV81+$F$11*EG81*(1-EJ81)</f>
        <v>0</v>
      </c>
      <c r="CX81">
        <f>CW81*CY81</f>
        <v>0</v>
      </c>
      <c r="CY81">
        <f>($B$11*$D$9+$C$11*$D$9+$F$11*((ET81+EL81)/MAX(ET81+EL81+EU81, 0.1)*$I$9+EU81/MAX(ET81+EL81+EU81, 0.1)*$J$9))/($B$11+$C$11+$F$11)</f>
        <v>0</v>
      </c>
      <c r="CZ81">
        <f>($B$11*$K$9+$C$11*$K$9+$F$11*((ET81+EL81)/MAX(ET81+EL81+EU81, 0.1)*$P$9+EU81/MAX(ET81+EL81+EU81, 0.1)*$Q$9))/($B$11+$C$11+$F$11)</f>
        <v>0</v>
      </c>
      <c r="DA81">
        <v>4.8</v>
      </c>
      <c r="DB81">
        <v>0.5</v>
      </c>
      <c r="DC81" t="s">
        <v>423</v>
      </c>
      <c r="DD81">
        <v>2</v>
      </c>
      <c r="DE81">
        <v>1758584768.35</v>
      </c>
      <c r="DF81">
        <v>421.28525</v>
      </c>
      <c r="DG81">
        <v>419.45075</v>
      </c>
      <c r="DH81">
        <v>25.0352</v>
      </c>
      <c r="DI81">
        <v>24.960275</v>
      </c>
      <c r="DJ81">
        <v>415.389</v>
      </c>
      <c r="DK81">
        <v>24.6302</v>
      </c>
      <c r="DL81">
        <v>499.93575</v>
      </c>
      <c r="DM81">
        <v>89.632875</v>
      </c>
      <c r="DN81">
        <v>0.0330436</v>
      </c>
      <c r="DO81">
        <v>30.873875</v>
      </c>
      <c r="DP81">
        <v>29.99775</v>
      </c>
      <c r="DQ81">
        <v>999.9</v>
      </c>
      <c r="DR81">
        <v>0</v>
      </c>
      <c r="DS81">
        <v>0</v>
      </c>
      <c r="DT81">
        <v>9976.715</v>
      </c>
      <c r="DU81">
        <v>0</v>
      </c>
      <c r="DV81">
        <v>0.723344</v>
      </c>
      <c r="DW81">
        <v>1.8342275</v>
      </c>
      <c r="DX81">
        <v>432.10275</v>
      </c>
      <c r="DY81">
        <v>430.18825</v>
      </c>
      <c r="DZ81">
        <v>0.074916825</v>
      </c>
      <c r="EA81">
        <v>419.45075</v>
      </c>
      <c r="EB81">
        <v>24.960275</v>
      </c>
      <c r="EC81">
        <v>2.2439775</v>
      </c>
      <c r="ED81">
        <v>2.237265</v>
      </c>
      <c r="EE81">
        <v>19.279775</v>
      </c>
      <c r="EF81">
        <v>19.231675</v>
      </c>
      <c r="EG81">
        <v>0.00500016</v>
      </c>
      <c r="EH81">
        <v>0</v>
      </c>
      <c r="EI81">
        <v>0</v>
      </c>
      <c r="EJ81">
        <v>0</v>
      </c>
      <c r="EK81">
        <v>672.275</v>
      </c>
      <c r="EL81">
        <v>0.00500016</v>
      </c>
      <c r="EM81">
        <v>-17.6</v>
      </c>
      <c r="EN81">
        <v>-0.75</v>
      </c>
      <c r="EO81">
        <v>39.062</v>
      </c>
      <c r="EP81">
        <v>43.125</v>
      </c>
      <c r="EQ81">
        <v>41.23425</v>
      </c>
      <c r="ER81">
        <v>43.25</v>
      </c>
      <c r="ES81">
        <v>42.312</v>
      </c>
      <c r="ET81">
        <v>0</v>
      </c>
      <c r="EU81">
        <v>0</v>
      </c>
      <c r="EV81">
        <v>0</v>
      </c>
      <c r="EW81">
        <v>1758584773.8</v>
      </c>
      <c r="EX81">
        <v>0</v>
      </c>
      <c r="EY81">
        <v>674.557692307692</v>
      </c>
      <c r="EZ81">
        <v>10.1846152987759</v>
      </c>
      <c r="FA81">
        <v>10.5811966468812</v>
      </c>
      <c r="FB81">
        <v>-20.7576923076923</v>
      </c>
      <c r="FC81">
        <v>15</v>
      </c>
      <c r="FD81">
        <v>0</v>
      </c>
      <c r="FE81" t="s">
        <v>424</v>
      </c>
      <c r="FF81">
        <v>1747249705.1</v>
      </c>
      <c r="FG81">
        <v>1747249711.1</v>
      </c>
      <c r="FH81">
        <v>0</v>
      </c>
      <c r="FI81">
        <v>0.871</v>
      </c>
      <c r="FJ81">
        <v>0.066</v>
      </c>
      <c r="FK81">
        <v>5.486</v>
      </c>
      <c r="FL81">
        <v>0.145</v>
      </c>
      <c r="FM81">
        <v>420</v>
      </c>
      <c r="FN81">
        <v>16</v>
      </c>
      <c r="FO81">
        <v>0.27</v>
      </c>
      <c r="FP81">
        <v>0.16</v>
      </c>
      <c r="FQ81">
        <v>1.7940448</v>
      </c>
      <c r="FR81">
        <v>0.69086363909774</v>
      </c>
      <c r="FS81">
        <v>0.445960888208551</v>
      </c>
      <c r="FT81">
        <v>0</v>
      </c>
      <c r="FU81">
        <v>674.388235294118</v>
      </c>
      <c r="FV81">
        <v>14.5026735785275</v>
      </c>
      <c r="FW81">
        <v>5.53144831081561</v>
      </c>
      <c r="FX81">
        <v>-1</v>
      </c>
      <c r="FY81">
        <v>0.06169681</v>
      </c>
      <c r="FZ81">
        <v>0.128759368421053</v>
      </c>
      <c r="GA81">
        <v>0.0128995738337319</v>
      </c>
      <c r="GB81">
        <v>0</v>
      </c>
      <c r="GC81">
        <v>0</v>
      </c>
      <c r="GD81">
        <v>2</v>
      </c>
      <c r="GE81" t="s">
        <v>425</v>
      </c>
      <c r="GF81">
        <v>3.12637</v>
      </c>
      <c r="GG81">
        <v>2.65881</v>
      </c>
      <c r="GH81">
        <v>0.0882207</v>
      </c>
      <c r="GI81">
        <v>0.0888884</v>
      </c>
      <c r="GJ81">
        <v>0.103572</v>
      </c>
      <c r="GK81">
        <v>0.103896</v>
      </c>
      <c r="GL81">
        <v>23479.1</v>
      </c>
      <c r="GM81">
        <v>22200.6</v>
      </c>
      <c r="GN81">
        <v>23030.2</v>
      </c>
      <c r="GO81">
        <v>23727.3</v>
      </c>
      <c r="GP81">
        <v>35184.2</v>
      </c>
      <c r="GQ81">
        <v>35189.7</v>
      </c>
      <c r="GR81">
        <v>41521.2</v>
      </c>
      <c r="GS81">
        <v>42308.2</v>
      </c>
      <c r="GT81">
        <v>1.89755</v>
      </c>
      <c r="GU81">
        <v>1.81065</v>
      </c>
      <c r="GV81">
        <v>0.0974759</v>
      </c>
      <c r="GW81">
        <v>0</v>
      </c>
      <c r="GX81">
        <v>28.424</v>
      </c>
      <c r="GY81">
        <v>999.9</v>
      </c>
      <c r="GZ81">
        <v>61.336</v>
      </c>
      <c r="HA81">
        <v>29.608</v>
      </c>
      <c r="HB81">
        <v>28.5046</v>
      </c>
      <c r="HC81">
        <v>54.4598</v>
      </c>
      <c r="HD81">
        <v>39.359</v>
      </c>
      <c r="HE81">
        <v>1</v>
      </c>
      <c r="HF81">
        <v>0.0726321</v>
      </c>
      <c r="HG81">
        <v>-1.53407</v>
      </c>
      <c r="HH81">
        <v>20.2301</v>
      </c>
      <c r="HI81">
        <v>5.23316</v>
      </c>
      <c r="HJ81">
        <v>11.992</v>
      </c>
      <c r="HK81">
        <v>4.95585</v>
      </c>
      <c r="HL81">
        <v>3.304</v>
      </c>
      <c r="HM81">
        <v>9999</v>
      </c>
      <c r="HN81">
        <v>999.9</v>
      </c>
      <c r="HO81">
        <v>9999</v>
      </c>
      <c r="HP81">
        <v>9999</v>
      </c>
      <c r="HQ81">
        <v>1.86844</v>
      </c>
      <c r="HR81">
        <v>1.86417</v>
      </c>
      <c r="HS81">
        <v>1.8718</v>
      </c>
      <c r="HT81">
        <v>1.86264</v>
      </c>
      <c r="HU81">
        <v>1.86203</v>
      </c>
      <c r="HV81">
        <v>1.86855</v>
      </c>
      <c r="HW81">
        <v>1.85867</v>
      </c>
      <c r="HX81">
        <v>1.86508</v>
      </c>
      <c r="HY81">
        <v>5</v>
      </c>
      <c r="HZ81">
        <v>0</v>
      </c>
      <c r="IA81">
        <v>0</v>
      </c>
      <c r="IB81">
        <v>0</v>
      </c>
      <c r="IC81" t="s">
        <v>426</v>
      </c>
      <c r="ID81" t="s">
        <v>427</v>
      </c>
      <c r="IE81" t="s">
        <v>428</v>
      </c>
      <c r="IF81" t="s">
        <v>428</v>
      </c>
      <c r="IG81" t="s">
        <v>428</v>
      </c>
      <c r="IH81" t="s">
        <v>428</v>
      </c>
      <c r="II81">
        <v>0</v>
      </c>
      <c r="IJ81">
        <v>100</v>
      </c>
      <c r="IK81">
        <v>100</v>
      </c>
      <c r="IL81">
        <v>5.895</v>
      </c>
      <c r="IM81">
        <v>0.405</v>
      </c>
      <c r="IN81">
        <v>4.31971622866321</v>
      </c>
      <c r="IO81">
        <v>0.00442796603476172</v>
      </c>
      <c r="IP81">
        <v>-1.66160884727162e-06</v>
      </c>
      <c r="IQ81">
        <v>3.32470810967871e-10</v>
      </c>
      <c r="IR81">
        <v>0.0482981980719239</v>
      </c>
      <c r="IS81">
        <v>0.00830027014242151</v>
      </c>
      <c r="IT81">
        <v>2.88519397997672e-05</v>
      </c>
      <c r="IU81">
        <v>9.02036601750474e-06</v>
      </c>
      <c r="IV81">
        <v>-1</v>
      </c>
      <c r="IW81">
        <v>2043</v>
      </c>
      <c r="IX81">
        <v>1</v>
      </c>
      <c r="IY81">
        <v>28</v>
      </c>
      <c r="IZ81">
        <v>188917.8</v>
      </c>
      <c r="JA81">
        <v>188917.7</v>
      </c>
      <c r="JB81">
        <v>0.915527</v>
      </c>
      <c r="JC81">
        <v>2.38892</v>
      </c>
      <c r="JD81">
        <v>1.49902</v>
      </c>
      <c r="JE81">
        <v>2.33276</v>
      </c>
      <c r="JF81">
        <v>1.54419</v>
      </c>
      <c r="JG81">
        <v>2.33032</v>
      </c>
      <c r="JH81">
        <v>35.4754</v>
      </c>
      <c r="JI81">
        <v>24.2714</v>
      </c>
      <c r="JJ81">
        <v>18</v>
      </c>
      <c r="JK81">
        <v>545.804</v>
      </c>
      <c r="JL81">
        <v>432.879</v>
      </c>
      <c r="JM81">
        <v>31.2245</v>
      </c>
      <c r="JN81">
        <v>28.5754</v>
      </c>
      <c r="JO81">
        <v>29.9998</v>
      </c>
      <c r="JP81">
        <v>28.4705</v>
      </c>
      <c r="JQ81">
        <v>28.4984</v>
      </c>
      <c r="JR81">
        <v>18.3799</v>
      </c>
      <c r="JS81">
        <v>26.779</v>
      </c>
      <c r="JT81">
        <v>100</v>
      </c>
      <c r="JU81">
        <v>31.2239</v>
      </c>
      <c r="JV81">
        <v>420</v>
      </c>
      <c r="JW81">
        <v>25.0037</v>
      </c>
      <c r="JX81">
        <v>93.0587</v>
      </c>
      <c r="JY81">
        <v>98.6058</v>
      </c>
    </row>
    <row r="82" spans="1:285">
      <c r="A82">
        <v>66</v>
      </c>
      <c r="B82">
        <v>1758584774.1</v>
      </c>
      <c r="C82">
        <v>761.099999904633</v>
      </c>
      <c r="D82" t="s">
        <v>559</v>
      </c>
      <c r="E82" t="s">
        <v>560</v>
      </c>
      <c r="F82">
        <v>5</v>
      </c>
      <c r="G82" t="s">
        <v>419</v>
      </c>
      <c r="H82" t="s">
        <v>420</v>
      </c>
      <c r="I82" t="s">
        <v>421</v>
      </c>
      <c r="J82">
        <v>1758584771.1</v>
      </c>
      <c r="K82">
        <f>(L82)/1000</f>
        <v>0</v>
      </c>
      <c r="L82">
        <f>1000*DL82*AJ82*(DH82-DI82)/(100*DA82*(1000-AJ82*DH82))</f>
        <v>0</v>
      </c>
      <c r="M82">
        <f>DL82*AJ82*(DG82-DF82*(1000-AJ82*DI82)/(1000-AJ82*DH82))/(100*DA82)</f>
        <v>0</v>
      </c>
      <c r="N82">
        <f>DF82 - IF(AJ82&gt;1, M82*DA82*100.0/(AL82), 0)</f>
        <v>0</v>
      </c>
      <c r="O82">
        <f>((U82-K82/2)*N82-M82)/(U82+K82/2)</f>
        <v>0</v>
      </c>
      <c r="P82">
        <f>O82*(DM82+DN82)/1000.0</f>
        <v>0</v>
      </c>
      <c r="Q82">
        <f>(DF82 - IF(AJ82&gt;1, M82*DA82*100.0/(AL82), 0))*(DM82+DN82)/1000.0</f>
        <v>0</v>
      </c>
      <c r="R82">
        <f>2.0/((1/T82-1/S82)+SIGN(T82)*SQRT((1/T82-1/S82)*(1/T82-1/S82) + 4*DB82/((DB82+1)*(DB82+1))*(2*1/T82*1/S82-1/S82*1/S82)))</f>
        <v>0</v>
      </c>
      <c r="S82">
        <f>IF(LEFT(DC82,1)&lt;&gt;"0",IF(LEFT(DC82,1)="1",3.0,DD82),$D$5+$E$5*(DT82*DM82/($K$5*1000))+$F$5*(DT82*DM82/($K$5*1000))*MAX(MIN(DA82,$J$5),$I$5)*MAX(MIN(DA82,$J$5),$I$5)+$G$5*MAX(MIN(DA82,$J$5),$I$5)*(DT82*DM82/($K$5*1000))+$H$5*(DT82*DM82/($K$5*1000))*(DT82*DM82/($K$5*1000)))</f>
        <v>0</v>
      </c>
      <c r="T82">
        <f>K82*(1000-(1000*0.61365*exp(17.502*X82/(240.97+X82))/(DM82+DN82)+DH82)/2)/(1000*0.61365*exp(17.502*X82/(240.97+X82))/(DM82+DN82)-DH82)</f>
        <v>0</v>
      </c>
      <c r="U82">
        <f>1/((DB82+1)/(R82/1.6)+1/(S82/1.37)) + DB82/((DB82+1)/(R82/1.6) + DB82/(S82/1.37))</f>
        <v>0</v>
      </c>
      <c r="V82">
        <f>(CW82*CZ82)</f>
        <v>0</v>
      </c>
      <c r="W82">
        <f>(DO82+(V82+2*0.95*5.67E-8*(((DO82+$B$7)+273)^4-(DO82+273)^4)-44100*K82)/(1.84*29.3*S82+8*0.95*5.67E-8*(DO82+273)^3))</f>
        <v>0</v>
      </c>
      <c r="X82">
        <f>($C$7*DP82+$D$7*DQ82+$E$7*W82)</f>
        <v>0</v>
      </c>
      <c r="Y82">
        <f>0.61365*exp(17.502*X82/(240.97+X82))</f>
        <v>0</v>
      </c>
      <c r="Z82">
        <f>(AA82/AB82*100)</f>
        <v>0</v>
      </c>
      <c r="AA82">
        <f>DH82*(DM82+DN82)/1000</f>
        <v>0</v>
      </c>
      <c r="AB82">
        <f>0.61365*exp(17.502*DO82/(240.97+DO82))</f>
        <v>0</v>
      </c>
      <c r="AC82">
        <f>(Y82-DH82*(DM82+DN82)/1000)</f>
        <v>0</v>
      </c>
      <c r="AD82">
        <f>(-K82*44100)</f>
        <v>0</v>
      </c>
      <c r="AE82">
        <f>2*29.3*S82*0.92*(DO82-X82)</f>
        <v>0</v>
      </c>
      <c r="AF82">
        <f>2*0.95*5.67E-8*(((DO82+$B$7)+273)^4-(X82+273)^4)</f>
        <v>0</v>
      </c>
      <c r="AG82">
        <f>V82+AF82+AD82+AE82</f>
        <v>0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MAX(0,($B$13+$C$13*DT82)/(1+$D$13*DT82)*DM82/(DO82+273)*$E$13)</f>
        <v>0</v>
      </c>
      <c r="AM82" t="s">
        <v>422</v>
      </c>
      <c r="AN82" t="s">
        <v>422</v>
      </c>
      <c r="AO82">
        <v>0</v>
      </c>
      <c r="AP82">
        <v>0</v>
      </c>
      <c r="AQ82">
        <f>1-AO82/AP82</f>
        <v>0</v>
      </c>
      <c r="AR82">
        <v>0</v>
      </c>
      <c r="AS82" t="s">
        <v>422</v>
      </c>
      <c r="AT82" t="s">
        <v>422</v>
      </c>
      <c r="AU82">
        <v>0</v>
      </c>
      <c r="AV82">
        <v>0</v>
      </c>
      <c r="AW82">
        <f>1-AU82/AV82</f>
        <v>0</v>
      </c>
      <c r="AX82">
        <v>0.5</v>
      </c>
      <c r="AY82">
        <f>CX82</f>
        <v>0</v>
      </c>
      <c r="AZ82">
        <f>M82</f>
        <v>0</v>
      </c>
      <c r="BA82">
        <f>AW82*AX82*AY82</f>
        <v>0</v>
      </c>
      <c r="BB82">
        <f>(AZ82-AR82)/AY82</f>
        <v>0</v>
      </c>
      <c r="BC82">
        <f>(AP82-AV82)/AV82</f>
        <v>0</v>
      </c>
      <c r="BD82">
        <f>AO82/(AQ82+AO82/AV82)</f>
        <v>0</v>
      </c>
      <c r="BE82" t="s">
        <v>422</v>
      </c>
      <c r="BF82">
        <v>0</v>
      </c>
      <c r="BG82">
        <f>IF(BF82&lt;&gt;0, BF82, BD82)</f>
        <v>0</v>
      </c>
      <c r="BH82">
        <f>1-BG82/AV82</f>
        <v>0</v>
      </c>
      <c r="BI82">
        <f>(AV82-AU82)/(AV82-BG82)</f>
        <v>0</v>
      </c>
      <c r="BJ82">
        <f>(AP82-AV82)/(AP82-BG82)</f>
        <v>0</v>
      </c>
      <c r="BK82">
        <f>(AV82-AU82)/(AV82-AO82)</f>
        <v>0</v>
      </c>
      <c r="BL82">
        <f>(AP82-AV82)/(AP82-AO82)</f>
        <v>0</v>
      </c>
      <c r="BM82">
        <f>(BI82*BG82/AU82)</f>
        <v>0</v>
      </c>
      <c r="BN82">
        <f>(1-BM82)</f>
        <v>0</v>
      </c>
      <c r="CW82">
        <f>$B$11*DU82+$C$11*DV82+$F$11*EG82*(1-EJ82)</f>
        <v>0</v>
      </c>
      <c r="CX82">
        <f>CW82*CY82</f>
        <v>0</v>
      </c>
      <c r="CY82">
        <f>($B$11*$D$9+$C$11*$D$9+$F$11*((ET82+EL82)/MAX(ET82+EL82+EU82, 0.1)*$I$9+EU82/MAX(ET82+EL82+EU82, 0.1)*$J$9))/($B$11+$C$11+$F$11)</f>
        <v>0</v>
      </c>
      <c r="CZ82">
        <f>($B$11*$K$9+$C$11*$K$9+$F$11*((ET82+EL82)/MAX(ET82+EL82+EU82, 0.1)*$P$9+EU82/MAX(ET82+EL82+EU82, 0.1)*$Q$9))/($B$11+$C$11+$F$11)</f>
        <v>0</v>
      </c>
      <c r="DA82">
        <v>4.8</v>
      </c>
      <c r="DB82">
        <v>0.5</v>
      </c>
      <c r="DC82" t="s">
        <v>423</v>
      </c>
      <c r="DD82">
        <v>2</v>
      </c>
      <c r="DE82">
        <v>1758584771.1</v>
      </c>
      <c r="DF82">
        <v>421.144</v>
      </c>
      <c r="DG82">
        <v>419.580333333333</v>
      </c>
      <c r="DH82">
        <v>25.0342333333333</v>
      </c>
      <c r="DI82">
        <v>24.9567666666667</v>
      </c>
      <c r="DJ82">
        <v>415.248333333333</v>
      </c>
      <c r="DK82">
        <v>24.6292333333333</v>
      </c>
      <c r="DL82">
        <v>499.937</v>
      </c>
      <c r="DM82">
        <v>89.6327</v>
      </c>
      <c r="DN82">
        <v>0.0333617</v>
      </c>
      <c r="DO82">
        <v>30.8754333333333</v>
      </c>
      <c r="DP82">
        <v>30.0079</v>
      </c>
      <c r="DQ82">
        <v>999.9</v>
      </c>
      <c r="DR82">
        <v>0</v>
      </c>
      <c r="DS82">
        <v>0</v>
      </c>
      <c r="DT82">
        <v>9966.87666666667</v>
      </c>
      <c r="DU82">
        <v>0</v>
      </c>
      <c r="DV82">
        <v>0.723344</v>
      </c>
      <c r="DW82">
        <v>1.56346666666667</v>
      </c>
      <c r="DX82">
        <v>431.957333333333</v>
      </c>
      <c r="DY82">
        <v>430.319666666667</v>
      </c>
      <c r="DZ82">
        <v>0.0774472666666667</v>
      </c>
      <c r="EA82">
        <v>419.580333333333</v>
      </c>
      <c r="EB82">
        <v>24.9567666666667</v>
      </c>
      <c r="EC82">
        <v>2.24388333333333</v>
      </c>
      <c r="ED82">
        <v>2.23694666666667</v>
      </c>
      <c r="EE82">
        <v>19.2791333333333</v>
      </c>
      <c r="EF82">
        <v>19.2294</v>
      </c>
      <c r="EG82">
        <v>0.00500016</v>
      </c>
      <c r="EH82">
        <v>0</v>
      </c>
      <c r="EI82">
        <v>0</v>
      </c>
      <c r="EJ82">
        <v>0</v>
      </c>
      <c r="EK82">
        <v>676.833333333333</v>
      </c>
      <c r="EL82">
        <v>0.00500016</v>
      </c>
      <c r="EM82">
        <v>-17.3666666666667</v>
      </c>
      <c r="EN82">
        <v>-0.533333333333333</v>
      </c>
      <c r="EO82">
        <v>39.0413333333333</v>
      </c>
      <c r="EP82">
        <v>43.125</v>
      </c>
      <c r="EQ82">
        <v>41.208</v>
      </c>
      <c r="ER82">
        <v>43.25</v>
      </c>
      <c r="ES82">
        <v>42.312</v>
      </c>
      <c r="ET82">
        <v>0</v>
      </c>
      <c r="EU82">
        <v>0</v>
      </c>
      <c r="EV82">
        <v>0</v>
      </c>
      <c r="EW82">
        <v>1758584776.2</v>
      </c>
      <c r="EX82">
        <v>0</v>
      </c>
      <c r="EY82">
        <v>675.403846153846</v>
      </c>
      <c r="EZ82">
        <v>-1.90427364653676</v>
      </c>
      <c r="FA82">
        <v>10.0239319081646</v>
      </c>
      <c r="FB82">
        <v>-21.1</v>
      </c>
      <c r="FC82">
        <v>15</v>
      </c>
      <c r="FD82">
        <v>0</v>
      </c>
      <c r="FE82" t="s">
        <v>424</v>
      </c>
      <c r="FF82">
        <v>1747249705.1</v>
      </c>
      <c r="FG82">
        <v>1747249711.1</v>
      </c>
      <c r="FH82">
        <v>0</v>
      </c>
      <c r="FI82">
        <v>0.871</v>
      </c>
      <c r="FJ82">
        <v>0.066</v>
      </c>
      <c r="FK82">
        <v>5.486</v>
      </c>
      <c r="FL82">
        <v>0.145</v>
      </c>
      <c r="FM82">
        <v>420</v>
      </c>
      <c r="FN82">
        <v>16</v>
      </c>
      <c r="FO82">
        <v>0.27</v>
      </c>
      <c r="FP82">
        <v>0.16</v>
      </c>
      <c r="FQ82">
        <v>1.6944448</v>
      </c>
      <c r="FR82">
        <v>1.76821894736842</v>
      </c>
      <c r="FS82">
        <v>0.367028514058186</v>
      </c>
      <c r="FT82">
        <v>0</v>
      </c>
      <c r="FU82">
        <v>674.635294117647</v>
      </c>
      <c r="FV82">
        <v>3.66692110505546</v>
      </c>
      <c r="FW82">
        <v>5.55353000367604</v>
      </c>
      <c r="FX82">
        <v>-1</v>
      </c>
      <c r="FY82">
        <v>0.065785595</v>
      </c>
      <c r="FZ82">
        <v>0.101500533834587</v>
      </c>
      <c r="GA82">
        <v>0.0102117183486657</v>
      </c>
      <c r="GB82">
        <v>0</v>
      </c>
      <c r="GC82">
        <v>0</v>
      </c>
      <c r="GD82">
        <v>2</v>
      </c>
      <c r="GE82" t="s">
        <v>425</v>
      </c>
      <c r="GF82">
        <v>3.1263</v>
      </c>
      <c r="GG82">
        <v>2.6592</v>
      </c>
      <c r="GH82">
        <v>0.0882144</v>
      </c>
      <c r="GI82">
        <v>0.0889114</v>
      </c>
      <c r="GJ82">
        <v>0.103575</v>
      </c>
      <c r="GK82">
        <v>0.103883</v>
      </c>
      <c r="GL82">
        <v>23479.2</v>
      </c>
      <c r="GM82">
        <v>22200.1</v>
      </c>
      <c r="GN82">
        <v>23030.1</v>
      </c>
      <c r="GO82">
        <v>23727.3</v>
      </c>
      <c r="GP82">
        <v>35184.3</v>
      </c>
      <c r="GQ82">
        <v>35190.2</v>
      </c>
      <c r="GR82">
        <v>41521.5</v>
      </c>
      <c r="GS82">
        <v>42308.1</v>
      </c>
      <c r="GT82">
        <v>1.8976</v>
      </c>
      <c r="GU82">
        <v>1.81075</v>
      </c>
      <c r="GV82">
        <v>0.0977218</v>
      </c>
      <c r="GW82">
        <v>0</v>
      </c>
      <c r="GX82">
        <v>28.4255</v>
      </c>
      <c r="GY82">
        <v>999.9</v>
      </c>
      <c r="GZ82">
        <v>61.336</v>
      </c>
      <c r="HA82">
        <v>29.598</v>
      </c>
      <c r="HB82">
        <v>28.4856</v>
      </c>
      <c r="HC82">
        <v>53.2698</v>
      </c>
      <c r="HD82">
        <v>39.3349</v>
      </c>
      <c r="HE82">
        <v>1</v>
      </c>
      <c r="HF82">
        <v>0.0725889</v>
      </c>
      <c r="HG82">
        <v>-1.52391</v>
      </c>
      <c r="HH82">
        <v>20.2302</v>
      </c>
      <c r="HI82">
        <v>5.23331</v>
      </c>
      <c r="HJ82">
        <v>11.992</v>
      </c>
      <c r="HK82">
        <v>4.9559</v>
      </c>
      <c r="HL82">
        <v>3.304</v>
      </c>
      <c r="HM82">
        <v>9999</v>
      </c>
      <c r="HN82">
        <v>999.9</v>
      </c>
      <c r="HO82">
        <v>9999</v>
      </c>
      <c r="HP82">
        <v>9999</v>
      </c>
      <c r="HQ82">
        <v>1.86844</v>
      </c>
      <c r="HR82">
        <v>1.86417</v>
      </c>
      <c r="HS82">
        <v>1.8718</v>
      </c>
      <c r="HT82">
        <v>1.86264</v>
      </c>
      <c r="HU82">
        <v>1.86203</v>
      </c>
      <c r="HV82">
        <v>1.86856</v>
      </c>
      <c r="HW82">
        <v>1.85867</v>
      </c>
      <c r="HX82">
        <v>1.86508</v>
      </c>
      <c r="HY82">
        <v>5</v>
      </c>
      <c r="HZ82">
        <v>0</v>
      </c>
      <c r="IA82">
        <v>0</v>
      </c>
      <c r="IB82">
        <v>0</v>
      </c>
      <c r="IC82" t="s">
        <v>426</v>
      </c>
      <c r="ID82" t="s">
        <v>427</v>
      </c>
      <c r="IE82" t="s">
        <v>428</v>
      </c>
      <c r="IF82" t="s">
        <v>428</v>
      </c>
      <c r="IG82" t="s">
        <v>428</v>
      </c>
      <c r="IH82" t="s">
        <v>428</v>
      </c>
      <c r="II82">
        <v>0</v>
      </c>
      <c r="IJ82">
        <v>100</v>
      </c>
      <c r="IK82">
        <v>100</v>
      </c>
      <c r="IL82">
        <v>5.896</v>
      </c>
      <c r="IM82">
        <v>0.405</v>
      </c>
      <c r="IN82">
        <v>4.31971622866321</v>
      </c>
      <c r="IO82">
        <v>0.00442796603476172</v>
      </c>
      <c r="IP82">
        <v>-1.66160884727162e-06</v>
      </c>
      <c r="IQ82">
        <v>3.32470810967871e-10</v>
      </c>
      <c r="IR82">
        <v>0.0482981980719239</v>
      </c>
      <c r="IS82">
        <v>0.00830027014242151</v>
      </c>
      <c r="IT82">
        <v>2.88519397997672e-05</v>
      </c>
      <c r="IU82">
        <v>9.02036601750474e-06</v>
      </c>
      <c r="IV82">
        <v>-1</v>
      </c>
      <c r="IW82">
        <v>2043</v>
      </c>
      <c r="IX82">
        <v>1</v>
      </c>
      <c r="IY82">
        <v>28</v>
      </c>
      <c r="IZ82">
        <v>188917.8</v>
      </c>
      <c r="JA82">
        <v>188917.7</v>
      </c>
      <c r="JB82">
        <v>0.916748</v>
      </c>
      <c r="JC82">
        <v>2.39258</v>
      </c>
      <c r="JD82">
        <v>1.49902</v>
      </c>
      <c r="JE82">
        <v>2.33276</v>
      </c>
      <c r="JF82">
        <v>1.54419</v>
      </c>
      <c r="JG82">
        <v>2.30225</v>
      </c>
      <c r="JH82">
        <v>35.4986</v>
      </c>
      <c r="JI82">
        <v>24.2714</v>
      </c>
      <c r="JJ82">
        <v>18</v>
      </c>
      <c r="JK82">
        <v>545.827</v>
      </c>
      <c r="JL82">
        <v>432.93</v>
      </c>
      <c r="JM82">
        <v>31.227</v>
      </c>
      <c r="JN82">
        <v>28.5742</v>
      </c>
      <c r="JO82">
        <v>29.9999</v>
      </c>
      <c r="JP82">
        <v>28.4693</v>
      </c>
      <c r="JQ82">
        <v>28.4972</v>
      </c>
      <c r="JR82">
        <v>18.3822</v>
      </c>
      <c r="JS82">
        <v>26.779</v>
      </c>
      <c r="JT82">
        <v>100</v>
      </c>
      <c r="JU82">
        <v>31.1977</v>
      </c>
      <c r="JV82">
        <v>420</v>
      </c>
      <c r="JW82">
        <v>25.0037</v>
      </c>
      <c r="JX82">
        <v>93.0589</v>
      </c>
      <c r="JY82">
        <v>98.6057</v>
      </c>
    </row>
    <row r="83" spans="1:285">
      <c r="A83">
        <v>67</v>
      </c>
      <c r="B83">
        <v>1758584776.1</v>
      </c>
      <c r="C83">
        <v>763.099999904633</v>
      </c>
      <c r="D83" t="s">
        <v>561</v>
      </c>
      <c r="E83" t="s">
        <v>562</v>
      </c>
      <c r="F83">
        <v>5</v>
      </c>
      <c r="G83" t="s">
        <v>419</v>
      </c>
      <c r="H83" t="s">
        <v>420</v>
      </c>
      <c r="I83" t="s">
        <v>421</v>
      </c>
      <c r="J83">
        <v>1758584773.1</v>
      </c>
      <c r="K83">
        <f>(L83)/1000</f>
        <v>0</v>
      </c>
      <c r="L83">
        <f>1000*DL83*AJ83*(DH83-DI83)/(100*DA83*(1000-AJ83*DH83))</f>
        <v>0</v>
      </c>
      <c r="M83">
        <f>DL83*AJ83*(DG83-DF83*(1000-AJ83*DI83)/(1000-AJ83*DH83))/(100*DA83)</f>
        <v>0</v>
      </c>
      <c r="N83">
        <f>DF83 - IF(AJ83&gt;1, M83*DA83*100.0/(AL83), 0)</f>
        <v>0</v>
      </c>
      <c r="O83">
        <f>((U83-K83/2)*N83-M83)/(U83+K83/2)</f>
        <v>0</v>
      </c>
      <c r="P83">
        <f>O83*(DM83+DN83)/1000.0</f>
        <v>0</v>
      </c>
      <c r="Q83">
        <f>(DF83 - IF(AJ83&gt;1, M83*DA83*100.0/(AL83), 0))*(DM83+DN83)/1000.0</f>
        <v>0</v>
      </c>
      <c r="R83">
        <f>2.0/((1/T83-1/S83)+SIGN(T83)*SQRT((1/T83-1/S83)*(1/T83-1/S83) + 4*DB83/((DB83+1)*(DB83+1))*(2*1/T83*1/S83-1/S83*1/S83)))</f>
        <v>0</v>
      </c>
      <c r="S83">
        <f>IF(LEFT(DC83,1)&lt;&gt;"0",IF(LEFT(DC83,1)="1",3.0,DD83),$D$5+$E$5*(DT83*DM83/($K$5*1000))+$F$5*(DT83*DM83/($K$5*1000))*MAX(MIN(DA83,$J$5),$I$5)*MAX(MIN(DA83,$J$5),$I$5)+$G$5*MAX(MIN(DA83,$J$5),$I$5)*(DT83*DM83/($K$5*1000))+$H$5*(DT83*DM83/($K$5*1000))*(DT83*DM83/($K$5*1000)))</f>
        <v>0</v>
      </c>
      <c r="T83">
        <f>K83*(1000-(1000*0.61365*exp(17.502*X83/(240.97+X83))/(DM83+DN83)+DH83)/2)/(1000*0.61365*exp(17.502*X83/(240.97+X83))/(DM83+DN83)-DH83)</f>
        <v>0</v>
      </c>
      <c r="U83">
        <f>1/((DB83+1)/(R83/1.6)+1/(S83/1.37)) + DB83/((DB83+1)/(R83/1.6) + DB83/(S83/1.37))</f>
        <v>0</v>
      </c>
      <c r="V83">
        <f>(CW83*CZ83)</f>
        <v>0</v>
      </c>
      <c r="W83">
        <f>(DO83+(V83+2*0.95*5.67E-8*(((DO83+$B$7)+273)^4-(DO83+273)^4)-44100*K83)/(1.84*29.3*S83+8*0.95*5.67E-8*(DO83+273)^3))</f>
        <v>0</v>
      </c>
      <c r="X83">
        <f>($C$7*DP83+$D$7*DQ83+$E$7*W83)</f>
        <v>0</v>
      </c>
      <c r="Y83">
        <f>0.61365*exp(17.502*X83/(240.97+X83))</f>
        <v>0</v>
      </c>
      <c r="Z83">
        <f>(AA83/AB83*100)</f>
        <v>0</v>
      </c>
      <c r="AA83">
        <f>DH83*(DM83+DN83)/1000</f>
        <v>0</v>
      </c>
      <c r="AB83">
        <f>0.61365*exp(17.502*DO83/(240.97+DO83))</f>
        <v>0</v>
      </c>
      <c r="AC83">
        <f>(Y83-DH83*(DM83+DN83)/1000)</f>
        <v>0</v>
      </c>
      <c r="AD83">
        <f>(-K83*44100)</f>
        <v>0</v>
      </c>
      <c r="AE83">
        <f>2*29.3*S83*0.92*(DO83-X83)</f>
        <v>0</v>
      </c>
      <c r="AF83">
        <f>2*0.95*5.67E-8*(((DO83+$B$7)+273)^4-(X83+273)^4)</f>
        <v>0</v>
      </c>
      <c r="AG83">
        <f>V83+AF83+AD83+AE83</f>
        <v>0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MAX(0,($B$13+$C$13*DT83)/(1+$D$13*DT83)*DM83/(DO83+273)*$E$13)</f>
        <v>0</v>
      </c>
      <c r="AM83" t="s">
        <v>422</v>
      </c>
      <c r="AN83" t="s">
        <v>422</v>
      </c>
      <c r="AO83">
        <v>0</v>
      </c>
      <c r="AP83">
        <v>0</v>
      </c>
      <c r="AQ83">
        <f>1-AO83/AP83</f>
        <v>0</v>
      </c>
      <c r="AR83">
        <v>0</v>
      </c>
      <c r="AS83" t="s">
        <v>422</v>
      </c>
      <c r="AT83" t="s">
        <v>422</v>
      </c>
      <c r="AU83">
        <v>0</v>
      </c>
      <c r="AV83">
        <v>0</v>
      </c>
      <c r="AW83">
        <f>1-AU83/AV83</f>
        <v>0</v>
      </c>
      <c r="AX83">
        <v>0.5</v>
      </c>
      <c r="AY83">
        <f>CX83</f>
        <v>0</v>
      </c>
      <c r="AZ83">
        <f>M83</f>
        <v>0</v>
      </c>
      <c r="BA83">
        <f>AW83*AX83*AY83</f>
        <v>0</v>
      </c>
      <c r="BB83">
        <f>(AZ83-AR83)/AY83</f>
        <v>0</v>
      </c>
      <c r="BC83">
        <f>(AP83-AV83)/AV83</f>
        <v>0</v>
      </c>
      <c r="BD83">
        <f>AO83/(AQ83+AO83/AV83)</f>
        <v>0</v>
      </c>
      <c r="BE83" t="s">
        <v>422</v>
      </c>
      <c r="BF83">
        <v>0</v>
      </c>
      <c r="BG83">
        <f>IF(BF83&lt;&gt;0, BF83, BD83)</f>
        <v>0</v>
      </c>
      <c r="BH83">
        <f>1-BG83/AV83</f>
        <v>0</v>
      </c>
      <c r="BI83">
        <f>(AV83-AU83)/(AV83-BG83)</f>
        <v>0</v>
      </c>
      <c r="BJ83">
        <f>(AP83-AV83)/(AP83-BG83)</f>
        <v>0</v>
      </c>
      <c r="BK83">
        <f>(AV83-AU83)/(AV83-AO83)</f>
        <v>0</v>
      </c>
      <c r="BL83">
        <f>(AP83-AV83)/(AP83-AO83)</f>
        <v>0</v>
      </c>
      <c r="BM83">
        <f>(BI83*BG83/AU83)</f>
        <v>0</v>
      </c>
      <c r="BN83">
        <f>(1-BM83)</f>
        <v>0</v>
      </c>
      <c r="CW83">
        <f>$B$11*DU83+$C$11*DV83+$F$11*EG83*(1-EJ83)</f>
        <v>0</v>
      </c>
      <c r="CX83">
        <f>CW83*CY83</f>
        <v>0</v>
      </c>
      <c r="CY83">
        <f>($B$11*$D$9+$C$11*$D$9+$F$11*((ET83+EL83)/MAX(ET83+EL83+EU83, 0.1)*$I$9+EU83/MAX(ET83+EL83+EU83, 0.1)*$J$9))/($B$11+$C$11+$F$11)</f>
        <v>0</v>
      </c>
      <c r="CZ83">
        <f>($B$11*$K$9+$C$11*$K$9+$F$11*((ET83+EL83)/MAX(ET83+EL83+EU83, 0.1)*$P$9+EU83/MAX(ET83+EL83+EU83, 0.1)*$Q$9))/($B$11+$C$11+$F$11)</f>
        <v>0</v>
      </c>
      <c r="DA83">
        <v>4.8</v>
      </c>
      <c r="DB83">
        <v>0.5</v>
      </c>
      <c r="DC83" t="s">
        <v>423</v>
      </c>
      <c r="DD83">
        <v>2</v>
      </c>
      <c r="DE83">
        <v>1758584773.1</v>
      </c>
      <c r="DF83">
        <v>421.114333333333</v>
      </c>
      <c r="DG83">
        <v>419.707</v>
      </c>
      <c r="DH83">
        <v>25.0347</v>
      </c>
      <c r="DI83">
        <v>24.9536333333333</v>
      </c>
      <c r="DJ83">
        <v>415.219</v>
      </c>
      <c r="DK83">
        <v>24.6297</v>
      </c>
      <c r="DL83">
        <v>499.976</v>
      </c>
      <c r="DM83">
        <v>89.6329666666667</v>
      </c>
      <c r="DN83">
        <v>0.0332971333333333</v>
      </c>
      <c r="DO83">
        <v>30.8763666666667</v>
      </c>
      <c r="DP83">
        <v>30.0137</v>
      </c>
      <c r="DQ83">
        <v>999.9</v>
      </c>
      <c r="DR83">
        <v>0</v>
      </c>
      <c r="DS83">
        <v>0</v>
      </c>
      <c r="DT83">
        <v>9995.85</v>
      </c>
      <c r="DU83">
        <v>0</v>
      </c>
      <c r="DV83">
        <v>0.723344</v>
      </c>
      <c r="DW83">
        <v>1.40728666666667</v>
      </c>
      <c r="DX83">
        <v>431.927333333333</v>
      </c>
      <c r="DY83">
        <v>430.448333333333</v>
      </c>
      <c r="DZ83">
        <v>0.0810502333333333</v>
      </c>
      <c r="EA83">
        <v>419.707</v>
      </c>
      <c r="EB83">
        <v>24.9536333333333</v>
      </c>
      <c r="EC83">
        <v>2.24393</v>
      </c>
      <c r="ED83">
        <v>2.23667</v>
      </c>
      <c r="EE83">
        <v>19.2794666666667</v>
      </c>
      <c r="EF83">
        <v>19.2274</v>
      </c>
      <c r="EG83">
        <v>0.00500016</v>
      </c>
      <c r="EH83">
        <v>0</v>
      </c>
      <c r="EI83">
        <v>0</v>
      </c>
      <c r="EJ83">
        <v>0</v>
      </c>
      <c r="EK83">
        <v>679.3</v>
      </c>
      <c r="EL83">
        <v>0.00500016</v>
      </c>
      <c r="EM83">
        <v>-18.0333333333333</v>
      </c>
      <c r="EN83">
        <v>-0.566666666666667</v>
      </c>
      <c r="EO83">
        <v>39.0413333333333</v>
      </c>
      <c r="EP83">
        <v>43.125</v>
      </c>
      <c r="EQ83">
        <v>41.208</v>
      </c>
      <c r="ER83">
        <v>43.25</v>
      </c>
      <c r="ES83">
        <v>42.312</v>
      </c>
      <c r="ET83">
        <v>0</v>
      </c>
      <c r="EU83">
        <v>0</v>
      </c>
      <c r="EV83">
        <v>0</v>
      </c>
      <c r="EW83">
        <v>1758584778</v>
      </c>
      <c r="EX83">
        <v>0</v>
      </c>
      <c r="EY83">
        <v>675.252</v>
      </c>
      <c r="EZ83">
        <v>-8.57692336737976</v>
      </c>
      <c r="FA83">
        <v>10.123077390368</v>
      </c>
      <c r="FB83">
        <v>-20.688</v>
      </c>
      <c r="FC83">
        <v>15</v>
      </c>
      <c r="FD83">
        <v>0</v>
      </c>
      <c r="FE83" t="s">
        <v>424</v>
      </c>
      <c r="FF83">
        <v>1747249705.1</v>
      </c>
      <c r="FG83">
        <v>1747249711.1</v>
      </c>
      <c r="FH83">
        <v>0</v>
      </c>
      <c r="FI83">
        <v>0.871</v>
      </c>
      <c r="FJ83">
        <v>0.066</v>
      </c>
      <c r="FK83">
        <v>5.486</v>
      </c>
      <c r="FL83">
        <v>0.145</v>
      </c>
      <c r="FM83">
        <v>420</v>
      </c>
      <c r="FN83">
        <v>16</v>
      </c>
      <c r="FO83">
        <v>0.27</v>
      </c>
      <c r="FP83">
        <v>0.16</v>
      </c>
      <c r="FQ83">
        <v>1.6931033</v>
      </c>
      <c r="FR83">
        <v>0.485892902255638</v>
      </c>
      <c r="FS83">
        <v>0.359615911401192</v>
      </c>
      <c r="FT83">
        <v>1</v>
      </c>
      <c r="FU83">
        <v>674.741176470588</v>
      </c>
      <c r="FV83">
        <v>7.85943452732065</v>
      </c>
      <c r="FW83">
        <v>5.89107588531205</v>
      </c>
      <c r="FX83">
        <v>-1</v>
      </c>
      <c r="FY83">
        <v>0.06947317</v>
      </c>
      <c r="FZ83">
        <v>0.0893691067669173</v>
      </c>
      <c r="GA83">
        <v>0.00890789711357849</v>
      </c>
      <c r="GB83">
        <v>1</v>
      </c>
      <c r="GC83">
        <v>2</v>
      </c>
      <c r="GD83">
        <v>2</v>
      </c>
      <c r="GE83" t="s">
        <v>476</v>
      </c>
      <c r="GF83">
        <v>3.12656</v>
      </c>
      <c r="GG83">
        <v>2.65894</v>
      </c>
      <c r="GH83">
        <v>0.0882194</v>
      </c>
      <c r="GI83">
        <v>0.0889251</v>
      </c>
      <c r="GJ83">
        <v>0.103566</v>
      </c>
      <c r="GK83">
        <v>0.10387</v>
      </c>
      <c r="GL83">
        <v>23479.1</v>
      </c>
      <c r="GM83">
        <v>22199.8</v>
      </c>
      <c r="GN83">
        <v>23030.1</v>
      </c>
      <c r="GO83">
        <v>23727.3</v>
      </c>
      <c r="GP83">
        <v>35184.6</v>
      </c>
      <c r="GQ83">
        <v>35190.7</v>
      </c>
      <c r="GR83">
        <v>41521.5</v>
      </c>
      <c r="GS83">
        <v>42308.2</v>
      </c>
      <c r="GT83">
        <v>1.89807</v>
      </c>
      <c r="GU83">
        <v>1.81033</v>
      </c>
      <c r="GV83">
        <v>0.0969172</v>
      </c>
      <c r="GW83">
        <v>0</v>
      </c>
      <c r="GX83">
        <v>28.4273</v>
      </c>
      <c r="GY83">
        <v>999.9</v>
      </c>
      <c r="GZ83">
        <v>61.336</v>
      </c>
      <c r="HA83">
        <v>29.608</v>
      </c>
      <c r="HB83">
        <v>28.503</v>
      </c>
      <c r="HC83">
        <v>54.2098</v>
      </c>
      <c r="HD83">
        <v>39.2708</v>
      </c>
      <c r="HE83">
        <v>1</v>
      </c>
      <c r="HF83">
        <v>0.0726118</v>
      </c>
      <c r="HG83">
        <v>-1.44961</v>
      </c>
      <c r="HH83">
        <v>20.2309</v>
      </c>
      <c r="HI83">
        <v>5.23331</v>
      </c>
      <c r="HJ83">
        <v>11.992</v>
      </c>
      <c r="HK83">
        <v>4.95595</v>
      </c>
      <c r="HL83">
        <v>3.304</v>
      </c>
      <c r="HM83">
        <v>9999</v>
      </c>
      <c r="HN83">
        <v>999.9</v>
      </c>
      <c r="HO83">
        <v>9999</v>
      </c>
      <c r="HP83">
        <v>9999</v>
      </c>
      <c r="HQ83">
        <v>1.86844</v>
      </c>
      <c r="HR83">
        <v>1.86418</v>
      </c>
      <c r="HS83">
        <v>1.8718</v>
      </c>
      <c r="HT83">
        <v>1.86264</v>
      </c>
      <c r="HU83">
        <v>1.86203</v>
      </c>
      <c r="HV83">
        <v>1.86855</v>
      </c>
      <c r="HW83">
        <v>1.85867</v>
      </c>
      <c r="HX83">
        <v>1.86508</v>
      </c>
      <c r="HY83">
        <v>5</v>
      </c>
      <c r="HZ83">
        <v>0</v>
      </c>
      <c r="IA83">
        <v>0</v>
      </c>
      <c r="IB83">
        <v>0</v>
      </c>
      <c r="IC83" t="s">
        <v>426</v>
      </c>
      <c r="ID83" t="s">
        <v>427</v>
      </c>
      <c r="IE83" t="s">
        <v>428</v>
      </c>
      <c r="IF83" t="s">
        <v>428</v>
      </c>
      <c r="IG83" t="s">
        <v>428</v>
      </c>
      <c r="IH83" t="s">
        <v>428</v>
      </c>
      <c r="II83">
        <v>0</v>
      </c>
      <c r="IJ83">
        <v>100</v>
      </c>
      <c r="IK83">
        <v>100</v>
      </c>
      <c r="IL83">
        <v>5.896</v>
      </c>
      <c r="IM83">
        <v>0.4049</v>
      </c>
      <c r="IN83">
        <v>4.31971622866321</v>
      </c>
      <c r="IO83">
        <v>0.00442796603476172</v>
      </c>
      <c r="IP83">
        <v>-1.66160884727162e-06</v>
      </c>
      <c r="IQ83">
        <v>3.32470810967871e-10</v>
      </c>
      <c r="IR83">
        <v>0.0482981980719239</v>
      </c>
      <c r="IS83">
        <v>0.00830027014242151</v>
      </c>
      <c r="IT83">
        <v>2.88519397997672e-05</v>
      </c>
      <c r="IU83">
        <v>9.02036601750474e-06</v>
      </c>
      <c r="IV83">
        <v>-1</v>
      </c>
      <c r="IW83">
        <v>2043</v>
      </c>
      <c r="IX83">
        <v>1</v>
      </c>
      <c r="IY83">
        <v>28</v>
      </c>
      <c r="IZ83">
        <v>188917.9</v>
      </c>
      <c r="JA83">
        <v>188917.8</v>
      </c>
      <c r="JB83">
        <v>0.916748</v>
      </c>
      <c r="JC83">
        <v>2.3938</v>
      </c>
      <c r="JD83">
        <v>1.49902</v>
      </c>
      <c r="JE83">
        <v>2.33276</v>
      </c>
      <c r="JF83">
        <v>1.54419</v>
      </c>
      <c r="JG83">
        <v>2.29858</v>
      </c>
      <c r="JH83">
        <v>35.4986</v>
      </c>
      <c r="JI83">
        <v>24.2714</v>
      </c>
      <c r="JJ83">
        <v>18</v>
      </c>
      <c r="JK83">
        <v>546.126</v>
      </c>
      <c r="JL83">
        <v>432.668</v>
      </c>
      <c r="JM83">
        <v>31.2266</v>
      </c>
      <c r="JN83">
        <v>28.573</v>
      </c>
      <c r="JO83">
        <v>29.9999</v>
      </c>
      <c r="JP83">
        <v>28.4681</v>
      </c>
      <c r="JQ83">
        <v>28.496</v>
      </c>
      <c r="JR83">
        <v>18.3847</v>
      </c>
      <c r="JS83">
        <v>26.779</v>
      </c>
      <c r="JT83">
        <v>100</v>
      </c>
      <c r="JU83">
        <v>31.1977</v>
      </c>
      <c r="JV83">
        <v>420</v>
      </c>
      <c r="JW83">
        <v>25.0037</v>
      </c>
      <c r="JX83">
        <v>93.0589</v>
      </c>
      <c r="JY83">
        <v>98.6058</v>
      </c>
    </row>
    <row r="84" spans="1:285">
      <c r="A84">
        <v>68</v>
      </c>
      <c r="B84">
        <v>1758584779.1</v>
      </c>
      <c r="C84">
        <v>766.099999904633</v>
      </c>
      <c r="D84" t="s">
        <v>563</v>
      </c>
      <c r="E84" t="s">
        <v>564</v>
      </c>
      <c r="F84">
        <v>5</v>
      </c>
      <c r="G84" t="s">
        <v>419</v>
      </c>
      <c r="H84" t="s">
        <v>420</v>
      </c>
      <c r="I84" t="s">
        <v>421</v>
      </c>
      <c r="J84">
        <v>1758584775.85</v>
      </c>
      <c r="K84">
        <f>(L84)/1000</f>
        <v>0</v>
      </c>
      <c r="L84">
        <f>1000*DL84*AJ84*(DH84-DI84)/(100*DA84*(1000-AJ84*DH84))</f>
        <v>0</v>
      </c>
      <c r="M84">
        <f>DL84*AJ84*(DG84-DF84*(1000-AJ84*DI84)/(1000-AJ84*DH84))/(100*DA84)</f>
        <v>0</v>
      </c>
      <c r="N84">
        <f>DF84 - IF(AJ84&gt;1, M84*DA84*100.0/(AL84), 0)</f>
        <v>0</v>
      </c>
      <c r="O84">
        <f>((U84-K84/2)*N84-M84)/(U84+K84/2)</f>
        <v>0</v>
      </c>
      <c r="P84">
        <f>O84*(DM84+DN84)/1000.0</f>
        <v>0</v>
      </c>
      <c r="Q84">
        <f>(DF84 - IF(AJ84&gt;1, M84*DA84*100.0/(AL84), 0))*(DM84+DN84)/1000.0</f>
        <v>0</v>
      </c>
      <c r="R84">
        <f>2.0/((1/T84-1/S84)+SIGN(T84)*SQRT((1/T84-1/S84)*(1/T84-1/S84) + 4*DB84/((DB84+1)*(DB84+1))*(2*1/T84*1/S84-1/S84*1/S84)))</f>
        <v>0</v>
      </c>
      <c r="S84">
        <f>IF(LEFT(DC84,1)&lt;&gt;"0",IF(LEFT(DC84,1)="1",3.0,DD84),$D$5+$E$5*(DT84*DM84/($K$5*1000))+$F$5*(DT84*DM84/($K$5*1000))*MAX(MIN(DA84,$J$5),$I$5)*MAX(MIN(DA84,$J$5),$I$5)+$G$5*MAX(MIN(DA84,$J$5),$I$5)*(DT84*DM84/($K$5*1000))+$H$5*(DT84*DM84/($K$5*1000))*(DT84*DM84/($K$5*1000)))</f>
        <v>0</v>
      </c>
      <c r="T84">
        <f>K84*(1000-(1000*0.61365*exp(17.502*X84/(240.97+X84))/(DM84+DN84)+DH84)/2)/(1000*0.61365*exp(17.502*X84/(240.97+X84))/(DM84+DN84)-DH84)</f>
        <v>0</v>
      </c>
      <c r="U84">
        <f>1/((DB84+1)/(R84/1.6)+1/(S84/1.37)) + DB84/((DB84+1)/(R84/1.6) + DB84/(S84/1.37))</f>
        <v>0</v>
      </c>
      <c r="V84">
        <f>(CW84*CZ84)</f>
        <v>0</v>
      </c>
      <c r="W84">
        <f>(DO84+(V84+2*0.95*5.67E-8*(((DO84+$B$7)+273)^4-(DO84+273)^4)-44100*K84)/(1.84*29.3*S84+8*0.95*5.67E-8*(DO84+273)^3))</f>
        <v>0</v>
      </c>
      <c r="X84">
        <f>($C$7*DP84+$D$7*DQ84+$E$7*W84)</f>
        <v>0</v>
      </c>
      <c r="Y84">
        <f>0.61365*exp(17.502*X84/(240.97+X84))</f>
        <v>0</v>
      </c>
      <c r="Z84">
        <f>(AA84/AB84*100)</f>
        <v>0</v>
      </c>
      <c r="AA84">
        <f>DH84*(DM84+DN84)/1000</f>
        <v>0</v>
      </c>
      <c r="AB84">
        <f>0.61365*exp(17.502*DO84/(240.97+DO84))</f>
        <v>0</v>
      </c>
      <c r="AC84">
        <f>(Y84-DH84*(DM84+DN84)/1000)</f>
        <v>0</v>
      </c>
      <c r="AD84">
        <f>(-K84*44100)</f>
        <v>0</v>
      </c>
      <c r="AE84">
        <f>2*29.3*S84*0.92*(DO84-X84)</f>
        <v>0</v>
      </c>
      <c r="AF84">
        <f>2*0.95*5.67E-8*(((DO84+$B$7)+273)^4-(X84+273)^4)</f>
        <v>0</v>
      </c>
      <c r="AG84">
        <f>V84+AF84+AD84+AE84</f>
        <v>0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MAX(0,($B$13+$C$13*DT84)/(1+$D$13*DT84)*DM84/(DO84+273)*$E$13)</f>
        <v>0</v>
      </c>
      <c r="AM84" t="s">
        <v>422</v>
      </c>
      <c r="AN84" t="s">
        <v>422</v>
      </c>
      <c r="AO84">
        <v>0</v>
      </c>
      <c r="AP84">
        <v>0</v>
      </c>
      <c r="AQ84">
        <f>1-AO84/AP84</f>
        <v>0</v>
      </c>
      <c r="AR84">
        <v>0</v>
      </c>
      <c r="AS84" t="s">
        <v>422</v>
      </c>
      <c r="AT84" t="s">
        <v>422</v>
      </c>
      <c r="AU84">
        <v>0</v>
      </c>
      <c r="AV84">
        <v>0</v>
      </c>
      <c r="AW84">
        <f>1-AU84/AV84</f>
        <v>0</v>
      </c>
      <c r="AX84">
        <v>0.5</v>
      </c>
      <c r="AY84">
        <f>CX84</f>
        <v>0</v>
      </c>
      <c r="AZ84">
        <f>M84</f>
        <v>0</v>
      </c>
      <c r="BA84">
        <f>AW84*AX84*AY84</f>
        <v>0</v>
      </c>
      <c r="BB84">
        <f>(AZ84-AR84)/AY84</f>
        <v>0</v>
      </c>
      <c r="BC84">
        <f>(AP84-AV84)/AV84</f>
        <v>0</v>
      </c>
      <c r="BD84">
        <f>AO84/(AQ84+AO84/AV84)</f>
        <v>0</v>
      </c>
      <c r="BE84" t="s">
        <v>422</v>
      </c>
      <c r="BF84">
        <v>0</v>
      </c>
      <c r="BG84">
        <f>IF(BF84&lt;&gt;0, BF84, BD84)</f>
        <v>0</v>
      </c>
      <c r="BH84">
        <f>1-BG84/AV84</f>
        <v>0</v>
      </c>
      <c r="BI84">
        <f>(AV84-AU84)/(AV84-BG84)</f>
        <v>0</v>
      </c>
      <c r="BJ84">
        <f>(AP84-AV84)/(AP84-BG84)</f>
        <v>0</v>
      </c>
      <c r="BK84">
        <f>(AV84-AU84)/(AV84-AO84)</f>
        <v>0</v>
      </c>
      <c r="BL84">
        <f>(AP84-AV84)/(AP84-AO84)</f>
        <v>0</v>
      </c>
      <c r="BM84">
        <f>(BI84*BG84/AU84)</f>
        <v>0</v>
      </c>
      <c r="BN84">
        <f>(1-BM84)</f>
        <v>0</v>
      </c>
      <c r="CW84">
        <f>$B$11*DU84+$C$11*DV84+$F$11*EG84*(1-EJ84)</f>
        <v>0</v>
      </c>
      <c r="CX84">
        <f>CW84*CY84</f>
        <v>0</v>
      </c>
      <c r="CY84">
        <f>($B$11*$D$9+$C$11*$D$9+$F$11*((ET84+EL84)/MAX(ET84+EL84+EU84, 0.1)*$I$9+EU84/MAX(ET84+EL84+EU84, 0.1)*$J$9))/($B$11+$C$11+$F$11)</f>
        <v>0</v>
      </c>
      <c r="CZ84">
        <f>($B$11*$K$9+$C$11*$K$9+$F$11*((ET84+EL84)/MAX(ET84+EL84+EU84, 0.1)*$P$9+EU84/MAX(ET84+EL84+EU84, 0.1)*$Q$9))/($B$11+$C$11+$F$11)</f>
        <v>0</v>
      </c>
      <c r="DA84">
        <v>4.8</v>
      </c>
      <c r="DB84">
        <v>0.5</v>
      </c>
      <c r="DC84" t="s">
        <v>423</v>
      </c>
      <c r="DD84">
        <v>2</v>
      </c>
      <c r="DE84">
        <v>1758584775.85</v>
      </c>
      <c r="DF84">
        <v>421.13975</v>
      </c>
      <c r="DG84">
        <v>419.86125</v>
      </c>
      <c r="DH84">
        <v>25.032375</v>
      </c>
      <c r="DI84">
        <v>24.948375</v>
      </c>
      <c r="DJ84">
        <v>415.24425</v>
      </c>
      <c r="DK84">
        <v>24.6274</v>
      </c>
      <c r="DL84">
        <v>500.01375</v>
      </c>
      <c r="DM84">
        <v>89.6338</v>
      </c>
      <c r="DN84">
        <v>0.033154225</v>
      </c>
      <c r="DO84">
        <v>30.875875</v>
      </c>
      <c r="DP84">
        <v>30.009225</v>
      </c>
      <c r="DQ84">
        <v>999.9</v>
      </c>
      <c r="DR84">
        <v>0</v>
      </c>
      <c r="DS84">
        <v>0</v>
      </c>
      <c r="DT84">
        <v>10011.8875</v>
      </c>
      <c r="DU84">
        <v>0</v>
      </c>
      <c r="DV84">
        <v>0.723344</v>
      </c>
      <c r="DW84">
        <v>1.2785175</v>
      </c>
      <c r="DX84">
        <v>431.9525</v>
      </c>
      <c r="DY84">
        <v>430.60425</v>
      </c>
      <c r="DZ84">
        <v>0.083970075</v>
      </c>
      <c r="EA84">
        <v>419.86125</v>
      </c>
      <c r="EB84">
        <v>24.948375</v>
      </c>
      <c r="EC84">
        <v>2.2437425</v>
      </c>
      <c r="ED84">
        <v>2.2362175</v>
      </c>
      <c r="EE84">
        <v>19.2781</v>
      </c>
      <c r="EF84">
        <v>19.224175</v>
      </c>
      <c r="EG84">
        <v>0.00500016</v>
      </c>
      <c r="EH84">
        <v>0</v>
      </c>
      <c r="EI84">
        <v>0</v>
      </c>
      <c r="EJ84">
        <v>0</v>
      </c>
      <c r="EK84">
        <v>680.8</v>
      </c>
      <c r="EL84">
        <v>0.00500016</v>
      </c>
      <c r="EM84">
        <v>-18.575</v>
      </c>
      <c r="EN84">
        <v>-0.625</v>
      </c>
      <c r="EO84">
        <v>39.0465</v>
      </c>
      <c r="EP84">
        <v>43.125</v>
      </c>
      <c r="EQ84">
        <v>41.20275</v>
      </c>
      <c r="ER84">
        <v>43.23425</v>
      </c>
      <c r="ES84">
        <v>42.2965</v>
      </c>
      <c r="ET84">
        <v>0</v>
      </c>
      <c r="EU84">
        <v>0</v>
      </c>
      <c r="EV84">
        <v>0</v>
      </c>
      <c r="EW84">
        <v>1758584781</v>
      </c>
      <c r="EX84">
        <v>0</v>
      </c>
      <c r="EY84">
        <v>675.05</v>
      </c>
      <c r="EZ84">
        <v>-7.72991473116364</v>
      </c>
      <c r="FA84">
        <v>14.7965814400355</v>
      </c>
      <c r="FB84">
        <v>-20.0923076923077</v>
      </c>
      <c r="FC84">
        <v>15</v>
      </c>
      <c r="FD84">
        <v>0</v>
      </c>
      <c r="FE84" t="s">
        <v>424</v>
      </c>
      <c r="FF84">
        <v>1747249705.1</v>
      </c>
      <c r="FG84">
        <v>1747249711.1</v>
      </c>
      <c r="FH84">
        <v>0</v>
      </c>
      <c r="FI84">
        <v>0.871</v>
      </c>
      <c r="FJ84">
        <v>0.066</v>
      </c>
      <c r="FK84">
        <v>5.486</v>
      </c>
      <c r="FL84">
        <v>0.145</v>
      </c>
      <c r="FM84">
        <v>420</v>
      </c>
      <c r="FN84">
        <v>16</v>
      </c>
      <c r="FO84">
        <v>0.27</v>
      </c>
      <c r="FP84">
        <v>0.16</v>
      </c>
      <c r="FQ84">
        <v>1.7157835</v>
      </c>
      <c r="FR84">
        <v>-1.5543045112782</v>
      </c>
      <c r="FS84">
        <v>0.320129297039103</v>
      </c>
      <c r="FT84">
        <v>0</v>
      </c>
      <c r="FU84">
        <v>674.429411764706</v>
      </c>
      <c r="FV84">
        <v>9.27425506175475</v>
      </c>
      <c r="FW84">
        <v>5.20500491109925</v>
      </c>
      <c r="FX84">
        <v>-1</v>
      </c>
      <c r="FY84">
        <v>0.07279844</v>
      </c>
      <c r="FZ84">
        <v>0.0792121263157895</v>
      </c>
      <c r="GA84">
        <v>0.00779240039130434</v>
      </c>
      <c r="GB84">
        <v>1</v>
      </c>
      <c r="GC84">
        <v>1</v>
      </c>
      <c r="GD84">
        <v>2</v>
      </c>
      <c r="GE84" t="s">
        <v>433</v>
      </c>
      <c r="GF84">
        <v>3.12641</v>
      </c>
      <c r="GG84">
        <v>2.65872</v>
      </c>
      <c r="GH84">
        <v>0.0882398</v>
      </c>
      <c r="GI84">
        <v>0.088949</v>
      </c>
      <c r="GJ84">
        <v>0.103552</v>
      </c>
      <c r="GK84">
        <v>0.103861</v>
      </c>
      <c r="GL84">
        <v>23478.7</v>
      </c>
      <c r="GM84">
        <v>22199.2</v>
      </c>
      <c r="GN84">
        <v>23030.2</v>
      </c>
      <c r="GO84">
        <v>23727.3</v>
      </c>
      <c r="GP84">
        <v>35185</v>
      </c>
      <c r="GQ84">
        <v>35191.1</v>
      </c>
      <c r="GR84">
        <v>41521.3</v>
      </c>
      <c r="GS84">
        <v>42308.3</v>
      </c>
      <c r="GT84">
        <v>1.89785</v>
      </c>
      <c r="GU84">
        <v>1.81045</v>
      </c>
      <c r="GV84">
        <v>0.0965744</v>
      </c>
      <c r="GW84">
        <v>0</v>
      </c>
      <c r="GX84">
        <v>28.4288</v>
      </c>
      <c r="GY84">
        <v>999.9</v>
      </c>
      <c r="GZ84">
        <v>61.336</v>
      </c>
      <c r="HA84">
        <v>29.598</v>
      </c>
      <c r="HB84">
        <v>28.4905</v>
      </c>
      <c r="HC84">
        <v>54.1198</v>
      </c>
      <c r="HD84">
        <v>39.2668</v>
      </c>
      <c r="HE84">
        <v>1</v>
      </c>
      <c r="HF84">
        <v>0.0725406</v>
      </c>
      <c r="HG84">
        <v>-1.41118</v>
      </c>
      <c r="HH84">
        <v>20.2313</v>
      </c>
      <c r="HI84">
        <v>5.23391</v>
      </c>
      <c r="HJ84">
        <v>11.992</v>
      </c>
      <c r="HK84">
        <v>4.9557</v>
      </c>
      <c r="HL84">
        <v>3.304</v>
      </c>
      <c r="HM84">
        <v>9999</v>
      </c>
      <c r="HN84">
        <v>999.9</v>
      </c>
      <c r="HO84">
        <v>9999</v>
      </c>
      <c r="HP84">
        <v>9999</v>
      </c>
      <c r="HQ84">
        <v>1.86844</v>
      </c>
      <c r="HR84">
        <v>1.86418</v>
      </c>
      <c r="HS84">
        <v>1.8718</v>
      </c>
      <c r="HT84">
        <v>1.86264</v>
      </c>
      <c r="HU84">
        <v>1.86204</v>
      </c>
      <c r="HV84">
        <v>1.86857</v>
      </c>
      <c r="HW84">
        <v>1.85867</v>
      </c>
      <c r="HX84">
        <v>1.86508</v>
      </c>
      <c r="HY84">
        <v>5</v>
      </c>
      <c r="HZ84">
        <v>0</v>
      </c>
      <c r="IA84">
        <v>0</v>
      </c>
      <c r="IB84">
        <v>0</v>
      </c>
      <c r="IC84" t="s">
        <v>426</v>
      </c>
      <c r="ID84" t="s">
        <v>427</v>
      </c>
      <c r="IE84" t="s">
        <v>428</v>
      </c>
      <c r="IF84" t="s">
        <v>428</v>
      </c>
      <c r="IG84" t="s">
        <v>428</v>
      </c>
      <c r="IH84" t="s">
        <v>428</v>
      </c>
      <c r="II84">
        <v>0</v>
      </c>
      <c r="IJ84">
        <v>100</v>
      </c>
      <c r="IK84">
        <v>100</v>
      </c>
      <c r="IL84">
        <v>5.896</v>
      </c>
      <c r="IM84">
        <v>0.4048</v>
      </c>
      <c r="IN84">
        <v>4.31971622866321</v>
      </c>
      <c r="IO84">
        <v>0.00442796603476172</v>
      </c>
      <c r="IP84">
        <v>-1.66160884727162e-06</v>
      </c>
      <c r="IQ84">
        <v>3.32470810967871e-10</v>
      </c>
      <c r="IR84">
        <v>0.0482981980719239</v>
      </c>
      <c r="IS84">
        <v>0.00830027014242151</v>
      </c>
      <c r="IT84">
        <v>2.88519397997672e-05</v>
      </c>
      <c r="IU84">
        <v>9.02036601750474e-06</v>
      </c>
      <c r="IV84">
        <v>-1</v>
      </c>
      <c r="IW84">
        <v>2043</v>
      </c>
      <c r="IX84">
        <v>1</v>
      </c>
      <c r="IY84">
        <v>28</v>
      </c>
      <c r="IZ84">
        <v>188917.9</v>
      </c>
      <c r="JA84">
        <v>188917.8</v>
      </c>
      <c r="JB84">
        <v>0.916748</v>
      </c>
      <c r="JC84">
        <v>2.3938</v>
      </c>
      <c r="JD84">
        <v>1.49902</v>
      </c>
      <c r="JE84">
        <v>2.33276</v>
      </c>
      <c r="JF84">
        <v>1.54419</v>
      </c>
      <c r="JG84">
        <v>2.27905</v>
      </c>
      <c r="JH84">
        <v>35.4754</v>
      </c>
      <c r="JI84">
        <v>24.2714</v>
      </c>
      <c r="JJ84">
        <v>18</v>
      </c>
      <c r="JK84">
        <v>545.964</v>
      </c>
      <c r="JL84">
        <v>432.729</v>
      </c>
      <c r="JM84">
        <v>31.2113</v>
      </c>
      <c r="JN84">
        <v>28.5711</v>
      </c>
      <c r="JO84">
        <v>29.9999</v>
      </c>
      <c r="JP84">
        <v>28.4663</v>
      </c>
      <c r="JQ84">
        <v>28.4942</v>
      </c>
      <c r="JR84">
        <v>18.3816</v>
      </c>
      <c r="JS84">
        <v>26.779</v>
      </c>
      <c r="JT84">
        <v>100</v>
      </c>
      <c r="JU84">
        <v>31.1926</v>
      </c>
      <c r="JV84">
        <v>420</v>
      </c>
      <c r="JW84">
        <v>25.0037</v>
      </c>
      <c r="JX84">
        <v>93.0587</v>
      </c>
      <c r="JY84">
        <v>98.6059</v>
      </c>
    </row>
    <row r="85" spans="1:285">
      <c r="A85">
        <v>69</v>
      </c>
      <c r="B85">
        <v>1758584781.1</v>
      </c>
      <c r="C85">
        <v>768.099999904633</v>
      </c>
      <c r="D85" t="s">
        <v>565</v>
      </c>
      <c r="E85" t="s">
        <v>566</v>
      </c>
      <c r="F85">
        <v>5</v>
      </c>
      <c r="G85" t="s">
        <v>419</v>
      </c>
      <c r="H85" t="s">
        <v>420</v>
      </c>
      <c r="I85" t="s">
        <v>421</v>
      </c>
      <c r="J85">
        <v>1758584778.43333</v>
      </c>
      <c r="K85">
        <f>(L85)/1000</f>
        <v>0</v>
      </c>
      <c r="L85">
        <f>1000*DL85*AJ85*(DH85-DI85)/(100*DA85*(1000-AJ85*DH85))</f>
        <v>0</v>
      </c>
      <c r="M85">
        <f>DL85*AJ85*(DG85-DF85*(1000-AJ85*DI85)/(1000-AJ85*DH85))/(100*DA85)</f>
        <v>0</v>
      </c>
      <c r="N85">
        <f>DF85 - IF(AJ85&gt;1, M85*DA85*100.0/(AL85), 0)</f>
        <v>0</v>
      </c>
      <c r="O85">
        <f>((U85-K85/2)*N85-M85)/(U85+K85/2)</f>
        <v>0</v>
      </c>
      <c r="P85">
        <f>O85*(DM85+DN85)/1000.0</f>
        <v>0</v>
      </c>
      <c r="Q85">
        <f>(DF85 - IF(AJ85&gt;1, M85*DA85*100.0/(AL85), 0))*(DM85+DN85)/1000.0</f>
        <v>0</v>
      </c>
      <c r="R85">
        <f>2.0/((1/T85-1/S85)+SIGN(T85)*SQRT((1/T85-1/S85)*(1/T85-1/S85) + 4*DB85/((DB85+1)*(DB85+1))*(2*1/T85*1/S85-1/S85*1/S85)))</f>
        <v>0</v>
      </c>
      <c r="S85">
        <f>IF(LEFT(DC85,1)&lt;&gt;"0",IF(LEFT(DC85,1)="1",3.0,DD85),$D$5+$E$5*(DT85*DM85/($K$5*1000))+$F$5*(DT85*DM85/($K$5*1000))*MAX(MIN(DA85,$J$5),$I$5)*MAX(MIN(DA85,$J$5),$I$5)+$G$5*MAX(MIN(DA85,$J$5),$I$5)*(DT85*DM85/($K$5*1000))+$H$5*(DT85*DM85/($K$5*1000))*(DT85*DM85/($K$5*1000)))</f>
        <v>0</v>
      </c>
      <c r="T85">
        <f>K85*(1000-(1000*0.61365*exp(17.502*X85/(240.97+X85))/(DM85+DN85)+DH85)/2)/(1000*0.61365*exp(17.502*X85/(240.97+X85))/(DM85+DN85)-DH85)</f>
        <v>0</v>
      </c>
      <c r="U85">
        <f>1/((DB85+1)/(R85/1.6)+1/(S85/1.37)) + DB85/((DB85+1)/(R85/1.6) + DB85/(S85/1.37))</f>
        <v>0</v>
      </c>
      <c r="V85">
        <f>(CW85*CZ85)</f>
        <v>0</v>
      </c>
      <c r="W85">
        <f>(DO85+(V85+2*0.95*5.67E-8*(((DO85+$B$7)+273)^4-(DO85+273)^4)-44100*K85)/(1.84*29.3*S85+8*0.95*5.67E-8*(DO85+273)^3))</f>
        <v>0</v>
      </c>
      <c r="X85">
        <f>($C$7*DP85+$D$7*DQ85+$E$7*W85)</f>
        <v>0</v>
      </c>
      <c r="Y85">
        <f>0.61365*exp(17.502*X85/(240.97+X85))</f>
        <v>0</v>
      </c>
      <c r="Z85">
        <f>(AA85/AB85*100)</f>
        <v>0</v>
      </c>
      <c r="AA85">
        <f>DH85*(DM85+DN85)/1000</f>
        <v>0</v>
      </c>
      <c r="AB85">
        <f>0.61365*exp(17.502*DO85/(240.97+DO85))</f>
        <v>0</v>
      </c>
      <c r="AC85">
        <f>(Y85-DH85*(DM85+DN85)/1000)</f>
        <v>0</v>
      </c>
      <c r="AD85">
        <f>(-K85*44100)</f>
        <v>0</v>
      </c>
      <c r="AE85">
        <f>2*29.3*S85*0.92*(DO85-X85)</f>
        <v>0</v>
      </c>
      <c r="AF85">
        <f>2*0.95*5.67E-8*(((DO85+$B$7)+273)^4-(X85+273)^4)</f>
        <v>0</v>
      </c>
      <c r="AG85">
        <f>V85+AF85+AD85+AE85</f>
        <v>0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MAX(0,($B$13+$C$13*DT85)/(1+$D$13*DT85)*DM85/(DO85+273)*$E$13)</f>
        <v>0</v>
      </c>
      <c r="AM85" t="s">
        <v>422</v>
      </c>
      <c r="AN85" t="s">
        <v>422</v>
      </c>
      <c r="AO85">
        <v>0</v>
      </c>
      <c r="AP85">
        <v>0</v>
      </c>
      <c r="AQ85">
        <f>1-AO85/AP85</f>
        <v>0</v>
      </c>
      <c r="AR85">
        <v>0</v>
      </c>
      <c r="AS85" t="s">
        <v>422</v>
      </c>
      <c r="AT85" t="s">
        <v>422</v>
      </c>
      <c r="AU85">
        <v>0</v>
      </c>
      <c r="AV85">
        <v>0</v>
      </c>
      <c r="AW85">
        <f>1-AU85/AV85</f>
        <v>0</v>
      </c>
      <c r="AX85">
        <v>0.5</v>
      </c>
      <c r="AY85">
        <f>CX85</f>
        <v>0</v>
      </c>
      <c r="AZ85">
        <f>M85</f>
        <v>0</v>
      </c>
      <c r="BA85">
        <f>AW85*AX85*AY85</f>
        <v>0</v>
      </c>
      <c r="BB85">
        <f>(AZ85-AR85)/AY85</f>
        <v>0</v>
      </c>
      <c r="BC85">
        <f>(AP85-AV85)/AV85</f>
        <v>0</v>
      </c>
      <c r="BD85">
        <f>AO85/(AQ85+AO85/AV85)</f>
        <v>0</v>
      </c>
      <c r="BE85" t="s">
        <v>422</v>
      </c>
      <c r="BF85">
        <v>0</v>
      </c>
      <c r="BG85">
        <f>IF(BF85&lt;&gt;0, BF85, BD85)</f>
        <v>0</v>
      </c>
      <c r="BH85">
        <f>1-BG85/AV85</f>
        <v>0</v>
      </c>
      <c r="BI85">
        <f>(AV85-AU85)/(AV85-BG85)</f>
        <v>0</v>
      </c>
      <c r="BJ85">
        <f>(AP85-AV85)/(AP85-BG85)</f>
        <v>0</v>
      </c>
      <c r="BK85">
        <f>(AV85-AU85)/(AV85-AO85)</f>
        <v>0</v>
      </c>
      <c r="BL85">
        <f>(AP85-AV85)/(AP85-AO85)</f>
        <v>0</v>
      </c>
      <c r="BM85">
        <f>(BI85*BG85/AU85)</f>
        <v>0</v>
      </c>
      <c r="BN85">
        <f>(1-BM85)</f>
        <v>0</v>
      </c>
      <c r="CW85">
        <f>$B$11*DU85+$C$11*DV85+$F$11*EG85*(1-EJ85)</f>
        <v>0</v>
      </c>
      <c r="CX85">
        <f>CW85*CY85</f>
        <v>0</v>
      </c>
      <c r="CY85">
        <f>($B$11*$D$9+$C$11*$D$9+$F$11*((ET85+EL85)/MAX(ET85+EL85+EU85, 0.1)*$I$9+EU85/MAX(ET85+EL85+EU85, 0.1)*$J$9))/($B$11+$C$11+$F$11)</f>
        <v>0</v>
      </c>
      <c r="CZ85">
        <f>($B$11*$K$9+$C$11*$K$9+$F$11*((ET85+EL85)/MAX(ET85+EL85+EU85, 0.1)*$P$9+EU85/MAX(ET85+EL85+EU85, 0.1)*$Q$9))/($B$11+$C$11+$F$11)</f>
        <v>0</v>
      </c>
      <c r="DA85">
        <v>4.8</v>
      </c>
      <c r="DB85">
        <v>0.5</v>
      </c>
      <c r="DC85" t="s">
        <v>423</v>
      </c>
      <c r="DD85">
        <v>2</v>
      </c>
      <c r="DE85">
        <v>1758584778.43333</v>
      </c>
      <c r="DF85">
        <v>421.226666666667</v>
      </c>
      <c r="DG85">
        <v>419.981666666667</v>
      </c>
      <c r="DH85">
        <v>25.0277333333333</v>
      </c>
      <c r="DI85">
        <v>24.9444</v>
      </c>
      <c r="DJ85">
        <v>415.330666666667</v>
      </c>
      <c r="DK85">
        <v>24.6229</v>
      </c>
      <c r="DL85">
        <v>500.005</v>
      </c>
      <c r="DM85">
        <v>89.6341333333333</v>
      </c>
      <c r="DN85">
        <v>0.0332673333333333</v>
      </c>
      <c r="DO85">
        <v>30.8750666666667</v>
      </c>
      <c r="DP85">
        <v>30.0032333333333</v>
      </c>
      <c r="DQ85">
        <v>999.9</v>
      </c>
      <c r="DR85">
        <v>0</v>
      </c>
      <c r="DS85">
        <v>0</v>
      </c>
      <c r="DT85">
        <v>9991.25</v>
      </c>
      <c r="DU85">
        <v>0</v>
      </c>
      <c r="DV85">
        <v>0.723344</v>
      </c>
      <c r="DW85">
        <v>1.24498333333333</v>
      </c>
      <c r="DX85">
        <v>432.039333333333</v>
      </c>
      <c r="DY85">
        <v>430.726</v>
      </c>
      <c r="DZ85">
        <v>0.083306</v>
      </c>
      <c r="EA85">
        <v>419.981666666667</v>
      </c>
      <c r="EB85">
        <v>24.9444</v>
      </c>
      <c r="EC85">
        <v>2.24333666666667</v>
      </c>
      <c r="ED85">
        <v>2.23587</v>
      </c>
      <c r="EE85">
        <v>19.2752</v>
      </c>
      <c r="EF85">
        <v>19.2216666666667</v>
      </c>
      <c r="EG85">
        <v>0.00500016</v>
      </c>
      <c r="EH85">
        <v>0</v>
      </c>
      <c r="EI85">
        <v>0</v>
      </c>
      <c r="EJ85">
        <v>0</v>
      </c>
      <c r="EK85">
        <v>675.733333333333</v>
      </c>
      <c r="EL85">
        <v>0.00500016</v>
      </c>
      <c r="EM85">
        <v>-17.6</v>
      </c>
      <c r="EN85">
        <v>-0.966666666666667</v>
      </c>
      <c r="EO85">
        <v>39.062</v>
      </c>
      <c r="EP85">
        <v>43.125</v>
      </c>
      <c r="EQ85">
        <v>41.208</v>
      </c>
      <c r="ER85">
        <v>43.208</v>
      </c>
      <c r="ES85">
        <v>42.2913333333333</v>
      </c>
      <c r="ET85">
        <v>0</v>
      </c>
      <c r="EU85">
        <v>0</v>
      </c>
      <c r="EV85">
        <v>0</v>
      </c>
      <c r="EW85">
        <v>1758584782.8</v>
      </c>
      <c r="EX85">
        <v>0</v>
      </c>
      <c r="EY85">
        <v>674.776</v>
      </c>
      <c r="EZ85">
        <v>-2.8923079615746</v>
      </c>
      <c r="FA85">
        <v>23.2692309956343</v>
      </c>
      <c r="FB85">
        <v>-19.848</v>
      </c>
      <c r="FC85">
        <v>15</v>
      </c>
      <c r="FD85">
        <v>0</v>
      </c>
      <c r="FE85" t="s">
        <v>424</v>
      </c>
      <c r="FF85">
        <v>1747249705.1</v>
      </c>
      <c r="FG85">
        <v>1747249711.1</v>
      </c>
      <c r="FH85">
        <v>0</v>
      </c>
      <c r="FI85">
        <v>0.871</v>
      </c>
      <c r="FJ85">
        <v>0.066</v>
      </c>
      <c r="FK85">
        <v>5.486</v>
      </c>
      <c r="FL85">
        <v>0.145</v>
      </c>
      <c r="FM85">
        <v>420</v>
      </c>
      <c r="FN85">
        <v>16</v>
      </c>
      <c r="FO85">
        <v>0.27</v>
      </c>
      <c r="FP85">
        <v>0.16</v>
      </c>
      <c r="FQ85">
        <v>1.6607619047619</v>
      </c>
      <c r="FR85">
        <v>-2.60247428571429</v>
      </c>
      <c r="FS85">
        <v>0.35328413994861</v>
      </c>
      <c r="FT85">
        <v>0</v>
      </c>
      <c r="FU85">
        <v>675.120588235294</v>
      </c>
      <c r="FV85">
        <v>-4.35294124456613</v>
      </c>
      <c r="FW85">
        <v>4.80341664013075</v>
      </c>
      <c r="FX85">
        <v>-1</v>
      </c>
      <c r="FY85">
        <v>0.0756795047619048</v>
      </c>
      <c r="FZ85">
        <v>0.0660114000000001</v>
      </c>
      <c r="GA85">
        <v>0.00690532067766631</v>
      </c>
      <c r="GB85">
        <v>1</v>
      </c>
      <c r="GC85">
        <v>1</v>
      </c>
      <c r="GD85">
        <v>2</v>
      </c>
      <c r="GE85" t="s">
        <v>433</v>
      </c>
      <c r="GF85">
        <v>3.12644</v>
      </c>
      <c r="GG85">
        <v>2.65889</v>
      </c>
      <c r="GH85">
        <v>0.0882538</v>
      </c>
      <c r="GI85">
        <v>0.0889585</v>
      </c>
      <c r="GJ85">
        <v>0.103539</v>
      </c>
      <c r="GK85">
        <v>0.103855</v>
      </c>
      <c r="GL85">
        <v>23478.4</v>
      </c>
      <c r="GM85">
        <v>22199.1</v>
      </c>
      <c r="GN85">
        <v>23030.3</v>
      </c>
      <c r="GO85">
        <v>23727.4</v>
      </c>
      <c r="GP85">
        <v>35185.6</v>
      </c>
      <c r="GQ85">
        <v>35191.4</v>
      </c>
      <c r="GR85">
        <v>41521.3</v>
      </c>
      <c r="GS85">
        <v>42308.3</v>
      </c>
      <c r="GT85">
        <v>1.89783</v>
      </c>
      <c r="GU85">
        <v>1.8103</v>
      </c>
      <c r="GV85">
        <v>0.096865</v>
      </c>
      <c r="GW85">
        <v>0</v>
      </c>
      <c r="GX85">
        <v>28.4288</v>
      </c>
      <c r="GY85">
        <v>999.9</v>
      </c>
      <c r="GZ85">
        <v>61.311</v>
      </c>
      <c r="HA85">
        <v>29.608</v>
      </c>
      <c r="HB85">
        <v>28.4915</v>
      </c>
      <c r="HC85">
        <v>53.8898</v>
      </c>
      <c r="HD85">
        <v>39.2348</v>
      </c>
      <c r="HE85">
        <v>1</v>
      </c>
      <c r="HF85">
        <v>0.0725152</v>
      </c>
      <c r="HG85">
        <v>-1.42664</v>
      </c>
      <c r="HH85">
        <v>20.2312</v>
      </c>
      <c r="HI85">
        <v>5.23421</v>
      </c>
      <c r="HJ85">
        <v>11.992</v>
      </c>
      <c r="HK85">
        <v>4.95575</v>
      </c>
      <c r="HL85">
        <v>3.304</v>
      </c>
      <c r="HM85">
        <v>9999</v>
      </c>
      <c r="HN85">
        <v>999.9</v>
      </c>
      <c r="HO85">
        <v>9999</v>
      </c>
      <c r="HP85">
        <v>9999</v>
      </c>
      <c r="HQ85">
        <v>1.86844</v>
      </c>
      <c r="HR85">
        <v>1.86418</v>
      </c>
      <c r="HS85">
        <v>1.8718</v>
      </c>
      <c r="HT85">
        <v>1.86264</v>
      </c>
      <c r="HU85">
        <v>1.86204</v>
      </c>
      <c r="HV85">
        <v>1.86858</v>
      </c>
      <c r="HW85">
        <v>1.85867</v>
      </c>
      <c r="HX85">
        <v>1.86508</v>
      </c>
      <c r="HY85">
        <v>5</v>
      </c>
      <c r="HZ85">
        <v>0</v>
      </c>
      <c r="IA85">
        <v>0</v>
      </c>
      <c r="IB85">
        <v>0</v>
      </c>
      <c r="IC85" t="s">
        <v>426</v>
      </c>
      <c r="ID85" t="s">
        <v>427</v>
      </c>
      <c r="IE85" t="s">
        <v>428</v>
      </c>
      <c r="IF85" t="s">
        <v>428</v>
      </c>
      <c r="IG85" t="s">
        <v>428</v>
      </c>
      <c r="IH85" t="s">
        <v>428</v>
      </c>
      <c r="II85">
        <v>0</v>
      </c>
      <c r="IJ85">
        <v>100</v>
      </c>
      <c r="IK85">
        <v>100</v>
      </c>
      <c r="IL85">
        <v>5.896</v>
      </c>
      <c r="IM85">
        <v>0.4047</v>
      </c>
      <c r="IN85">
        <v>4.31971622866321</v>
      </c>
      <c r="IO85">
        <v>0.00442796603476172</v>
      </c>
      <c r="IP85">
        <v>-1.66160884727162e-06</v>
      </c>
      <c r="IQ85">
        <v>3.32470810967871e-10</v>
      </c>
      <c r="IR85">
        <v>0.0482981980719239</v>
      </c>
      <c r="IS85">
        <v>0.00830027014242151</v>
      </c>
      <c r="IT85">
        <v>2.88519397997672e-05</v>
      </c>
      <c r="IU85">
        <v>9.02036601750474e-06</v>
      </c>
      <c r="IV85">
        <v>-1</v>
      </c>
      <c r="IW85">
        <v>2043</v>
      </c>
      <c r="IX85">
        <v>1</v>
      </c>
      <c r="IY85">
        <v>28</v>
      </c>
      <c r="IZ85">
        <v>188917.9</v>
      </c>
      <c r="JA85">
        <v>188917.8</v>
      </c>
      <c r="JB85">
        <v>0.916748</v>
      </c>
      <c r="JC85">
        <v>2.3999</v>
      </c>
      <c r="JD85">
        <v>1.49902</v>
      </c>
      <c r="JE85">
        <v>2.33276</v>
      </c>
      <c r="JF85">
        <v>1.54419</v>
      </c>
      <c r="JG85">
        <v>2.2644</v>
      </c>
      <c r="JH85">
        <v>35.4986</v>
      </c>
      <c r="JI85">
        <v>24.2626</v>
      </c>
      <c r="JJ85">
        <v>18</v>
      </c>
      <c r="JK85">
        <v>545.937</v>
      </c>
      <c r="JL85">
        <v>432.63</v>
      </c>
      <c r="JM85">
        <v>31.2015</v>
      </c>
      <c r="JN85">
        <v>28.5704</v>
      </c>
      <c r="JO85">
        <v>29.9999</v>
      </c>
      <c r="JP85">
        <v>28.4651</v>
      </c>
      <c r="JQ85">
        <v>28.493</v>
      </c>
      <c r="JR85">
        <v>18.381</v>
      </c>
      <c r="JS85">
        <v>26.779</v>
      </c>
      <c r="JT85">
        <v>100</v>
      </c>
      <c r="JU85">
        <v>31.1926</v>
      </c>
      <c r="JV85">
        <v>420</v>
      </c>
      <c r="JW85">
        <v>25.0037</v>
      </c>
      <c r="JX85">
        <v>93.0589</v>
      </c>
      <c r="JY85">
        <v>98.6061</v>
      </c>
    </row>
    <row r="86" spans="1:285">
      <c r="A86">
        <v>70</v>
      </c>
      <c r="B86">
        <v>1758584783.1</v>
      </c>
      <c r="C86">
        <v>770.099999904633</v>
      </c>
      <c r="D86" t="s">
        <v>567</v>
      </c>
      <c r="E86" t="s">
        <v>568</v>
      </c>
      <c r="F86">
        <v>5</v>
      </c>
      <c r="G86" t="s">
        <v>419</v>
      </c>
      <c r="H86" t="s">
        <v>420</v>
      </c>
      <c r="I86" t="s">
        <v>421</v>
      </c>
      <c r="J86">
        <v>1758584779.35</v>
      </c>
      <c r="K86">
        <f>(L86)/1000</f>
        <v>0</v>
      </c>
      <c r="L86">
        <f>1000*DL86*AJ86*(DH86-DI86)/(100*DA86*(1000-AJ86*DH86))</f>
        <v>0</v>
      </c>
      <c r="M86">
        <f>DL86*AJ86*(DG86-DF86*(1000-AJ86*DI86)/(1000-AJ86*DH86))/(100*DA86)</f>
        <v>0</v>
      </c>
      <c r="N86">
        <f>DF86 - IF(AJ86&gt;1, M86*DA86*100.0/(AL86), 0)</f>
        <v>0</v>
      </c>
      <c r="O86">
        <f>((U86-K86/2)*N86-M86)/(U86+K86/2)</f>
        <v>0</v>
      </c>
      <c r="P86">
        <f>O86*(DM86+DN86)/1000.0</f>
        <v>0</v>
      </c>
      <c r="Q86">
        <f>(DF86 - IF(AJ86&gt;1, M86*DA86*100.0/(AL86), 0))*(DM86+DN86)/1000.0</f>
        <v>0</v>
      </c>
      <c r="R86">
        <f>2.0/((1/T86-1/S86)+SIGN(T86)*SQRT((1/T86-1/S86)*(1/T86-1/S86) + 4*DB86/((DB86+1)*(DB86+1))*(2*1/T86*1/S86-1/S86*1/S86)))</f>
        <v>0</v>
      </c>
      <c r="S86">
        <f>IF(LEFT(DC86,1)&lt;&gt;"0",IF(LEFT(DC86,1)="1",3.0,DD86),$D$5+$E$5*(DT86*DM86/($K$5*1000))+$F$5*(DT86*DM86/($K$5*1000))*MAX(MIN(DA86,$J$5),$I$5)*MAX(MIN(DA86,$J$5),$I$5)+$G$5*MAX(MIN(DA86,$J$5),$I$5)*(DT86*DM86/($K$5*1000))+$H$5*(DT86*DM86/($K$5*1000))*(DT86*DM86/($K$5*1000)))</f>
        <v>0</v>
      </c>
      <c r="T86">
        <f>K86*(1000-(1000*0.61365*exp(17.502*X86/(240.97+X86))/(DM86+DN86)+DH86)/2)/(1000*0.61365*exp(17.502*X86/(240.97+X86))/(DM86+DN86)-DH86)</f>
        <v>0</v>
      </c>
      <c r="U86">
        <f>1/((DB86+1)/(R86/1.6)+1/(S86/1.37)) + DB86/((DB86+1)/(R86/1.6) + DB86/(S86/1.37))</f>
        <v>0</v>
      </c>
      <c r="V86">
        <f>(CW86*CZ86)</f>
        <v>0</v>
      </c>
      <c r="W86">
        <f>(DO86+(V86+2*0.95*5.67E-8*(((DO86+$B$7)+273)^4-(DO86+273)^4)-44100*K86)/(1.84*29.3*S86+8*0.95*5.67E-8*(DO86+273)^3))</f>
        <v>0</v>
      </c>
      <c r="X86">
        <f>($C$7*DP86+$D$7*DQ86+$E$7*W86)</f>
        <v>0</v>
      </c>
      <c r="Y86">
        <f>0.61365*exp(17.502*X86/(240.97+X86))</f>
        <v>0</v>
      </c>
      <c r="Z86">
        <f>(AA86/AB86*100)</f>
        <v>0</v>
      </c>
      <c r="AA86">
        <f>DH86*(DM86+DN86)/1000</f>
        <v>0</v>
      </c>
      <c r="AB86">
        <f>0.61365*exp(17.502*DO86/(240.97+DO86))</f>
        <v>0</v>
      </c>
      <c r="AC86">
        <f>(Y86-DH86*(DM86+DN86)/1000)</f>
        <v>0</v>
      </c>
      <c r="AD86">
        <f>(-K86*44100)</f>
        <v>0</v>
      </c>
      <c r="AE86">
        <f>2*29.3*S86*0.92*(DO86-X86)</f>
        <v>0</v>
      </c>
      <c r="AF86">
        <f>2*0.95*5.67E-8*(((DO86+$B$7)+273)^4-(X86+273)^4)</f>
        <v>0</v>
      </c>
      <c r="AG86">
        <f>V86+AF86+AD86+AE86</f>
        <v>0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MAX(0,($B$13+$C$13*DT86)/(1+$D$13*DT86)*DM86/(DO86+273)*$E$13)</f>
        <v>0</v>
      </c>
      <c r="AM86" t="s">
        <v>422</v>
      </c>
      <c r="AN86" t="s">
        <v>422</v>
      </c>
      <c r="AO86">
        <v>0</v>
      </c>
      <c r="AP86">
        <v>0</v>
      </c>
      <c r="AQ86">
        <f>1-AO86/AP86</f>
        <v>0</v>
      </c>
      <c r="AR86">
        <v>0</v>
      </c>
      <c r="AS86" t="s">
        <v>422</v>
      </c>
      <c r="AT86" t="s">
        <v>422</v>
      </c>
      <c r="AU86">
        <v>0</v>
      </c>
      <c r="AV86">
        <v>0</v>
      </c>
      <c r="AW86">
        <f>1-AU86/AV86</f>
        <v>0</v>
      </c>
      <c r="AX86">
        <v>0.5</v>
      </c>
      <c r="AY86">
        <f>CX86</f>
        <v>0</v>
      </c>
      <c r="AZ86">
        <f>M86</f>
        <v>0</v>
      </c>
      <c r="BA86">
        <f>AW86*AX86*AY86</f>
        <v>0</v>
      </c>
      <c r="BB86">
        <f>(AZ86-AR86)/AY86</f>
        <v>0</v>
      </c>
      <c r="BC86">
        <f>(AP86-AV86)/AV86</f>
        <v>0</v>
      </c>
      <c r="BD86">
        <f>AO86/(AQ86+AO86/AV86)</f>
        <v>0</v>
      </c>
      <c r="BE86" t="s">
        <v>422</v>
      </c>
      <c r="BF86">
        <v>0</v>
      </c>
      <c r="BG86">
        <f>IF(BF86&lt;&gt;0, BF86, BD86)</f>
        <v>0</v>
      </c>
      <c r="BH86">
        <f>1-BG86/AV86</f>
        <v>0</v>
      </c>
      <c r="BI86">
        <f>(AV86-AU86)/(AV86-BG86)</f>
        <v>0</v>
      </c>
      <c r="BJ86">
        <f>(AP86-AV86)/(AP86-BG86)</f>
        <v>0</v>
      </c>
      <c r="BK86">
        <f>(AV86-AU86)/(AV86-AO86)</f>
        <v>0</v>
      </c>
      <c r="BL86">
        <f>(AP86-AV86)/(AP86-AO86)</f>
        <v>0</v>
      </c>
      <c r="BM86">
        <f>(BI86*BG86/AU86)</f>
        <v>0</v>
      </c>
      <c r="BN86">
        <f>(1-BM86)</f>
        <v>0</v>
      </c>
      <c r="CW86">
        <f>$B$11*DU86+$C$11*DV86+$F$11*EG86*(1-EJ86)</f>
        <v>0</v>
      </c>
      <c r="CX86">
        <f>CW86*CY86</f>
        <v>0</v>
      </c>
      <c r="CY86">
        <f>($B$11*$D$9+$C$11*$D$9+$F$11*((ET86+EL86)/MAX(ET86+EL86+EU86, 0.1)*$I$9+EU86/MAX(ET86+EL86+EU86, 0.1)*$J$9))/($B$11+$C$11+$F$11)</f>
        <v>0</v>
      </c>
      <c r="CZ86">
        <f>($B$11*$K$9+$C$11*$K$9+$F$11*((ET86+EL86)/MAX(ET86+EL86+EU86, 0.1)*$P$9+EU86/MAX(ET86+EL86+EU86, 0.1)*$Q$9))/($B$11+$C$11+$F$11)</f>
        <v>0</v>
      </c>
      <c r="DA86">
        <v>4.8</v>
      </c>
      <c r="DB86">
        <v>0.5</v>
      </c>
      <c r="DC86" t="s">
        <v>423</v>
      </c>
      <c r="DD86">
        <v>2</v>
      </c>
      <c r="DE86">
        <v>1758584779.35</v>
      </c>
      <c r="DF86">
        <v>421.2535</v>
      </c>
      <c r="DG86">
        <v>420.0025</v>
      </c>
      <c r="DH86">
        <v>25.0258</v>
      </c>
      <c r="DI86">
        <v>24.94345</v>
      </c>
      <c r="DJ86">
        <v>415.3575</v>
      </c>
      <c r="DK86">
        <v>24.621025</v>
      </c>
      <c r="DL86">
        <v>500.01075</v>
      </c>
      <c r="DM86">
        <v>89.6342</v>
      </c>
      <c r="DN86">
        <v>0.03323265</v>
      </c>
      <c r="DO86">
        <v>30.8756</v>
      </c>
      <c r="DP86">
        <v>30.004925</v>
      </c>
      <c r="DQ86">
        <v>999.9</v>
      </c>
      <c r="DR86">
        <v>0</v>
      </c>
      <c r="DS86">
        <v>0</v>
      </c>
      <c r="DT86">
        <v>9998.1375</v>
      </c>
      <c r="DU86">
        <v>0</v>
      </c>
      <c r="DV86">
        <v>0.723344</v>
      </c>
      <c r="DW86">
        <v>1.251075</v>
      </c>
      <c r="DX86">
        <v>432.066</v>
      </c>
      <c r="DY86">
        <v>430.74675</v>
      </c>
      <c r="DZ86">
        <v>0.08231545</v>
      </c>
      <c r="EA86">
        <v>420.0025</v>
      </c>
      <c r="EB86">
        <v>24.94345</v>
      </c>
      <c r="EC86">
        <v>2.243165</v>
      </c>
      <c r="ED86">
        <v>2.2357875</v>
      </c>
      <c r="EE86">
        <v>19.273975</v>
      </c>
      <c r="EF86">
        <v>19.221075</v>
      </c>
      <c r="EG86">
        <v>0.00500016</v>
      </c>
      <c r="EH86">
        <v>0</v>
      </c>
      <c r="EI86">
        <v>0</v>
      </c>
      <c r="EJ86">
        <v>0</v>
      </c>
      <c r="EK86">
        <v>674</v>
      </c>
      <c r="EL86">
        <v>0.00500016</v>
      </c>
      <c r="EM86">
        <v>-15.15</v>
      </c>
      <c r="EN86">
        <v>-0.775</v>
      </c>
      <c r="EO86">
        <v>39.062</v>
      </c>
      <c r="EP86">
        <v>43.125</v>
      </c>
      <c r="EQ86">
        <v>41.20275</v>
      </c>
      <c r="ER86">
        <v>43.20275</v>
      </c>
      <c r="ES86">
        <v>42.281</v>
      </c>
      <c r="ET86">
        <v>0</v>
      </c>
      <c r="EU86">
        <v>0</v>
      </c>
      <c r="EV86">
        <v>0</v>
      </c>
      <c r="EW86">
        <v>1758584785.2</v>
      </c>
      <c r="EX86">
        <v>0</v>
      </c>
      <c r="EY86">
        <v>674.94</v>
      </c>
      <c r="EZ86">
        <v>7.75384613795269</v>
      </c>
      <c r="FA86">
        <v>12.2307693255253</v>
      </c>
      <c r="FB86">
        <v>-18.6</v>
      </c>
      <c r="FC86">
        <v>15</v>
      </c>
      <c r="FD86">
        <v>0</v>
      </c>
      <c r="FE86" t="s">
        <v>424</v>
      </c>
      <c r="FF86">
        <v>1747249705.1</v>
      </c>
      <c r="FG86">
        <v>1747249711.1</v>
      </c>
      <c r="FH86">
        <v>0</v>
      </c>
      <c r="FI86">
        <v>0.871</v>
      </c>
      <c r="FJ86">
        <v>0.066</v>
      </c>
      <c r="FK86">
        <v>5.486</v>
      </c>
      <c r="FL86">
        <v>0.145</v>
      </c>
      <c r="FM86">
        <v>420</v>
      </c>
      <c r="FN86">
        <v>16</v>
      </c>
      <c r="FO86">
        <v>0.27</v>
      </c>
      <c r="FP86">
        <v>0.16</v>
      </c>
      <c r="FQ86">
        <v>1.62350523809524</v>
      </c>
      <c r="FR86">
        <v>-3.25808571428571</v>
      </c>
      <c r="FS86">
        <v>0.373833127447695</v>
      </c>
      <c r="FT86">
        <v>0</v>
      </c>
      <c r="FU86">
        <v>674.982352941176</v>
      </c>
      <c r="FV86">
        <v>-2.99770829083267</v>
      </c>
      <c r="FW86">
        <v>4.78996933480514</v>
      </c>
      <c r="FX86">
        <v>-1</v>
      </c>
      <c r="FY86">
        <v>0.0772067428571429</v>
      </c>
      <c r="FZ86">
        <v>0.0547493844155845</v>
      </c>
      <c r="GA86">
        <v>0.00610285264653392</v>
      </c>
      <c r="GB86">
        <v>1</v>
      </c>
      <c r="GC86">
        <v>1</v>
      </c>
      <c r="GD86">
        <v>2</v>
      </c>
      <c r="GE86" t="s">
        <v>433</v>
      </c>
      <c r="GF86">
        <v>3.12644</v>
      </c>
      <c r="GG86">
        <v>2.65894</v>
      </c>
      <c r="GH86">
        <v>0.0882534</v>
      </c>
      <c r="GI86">
        <v>0.0889568</v>
      </c>
      <c r="GJ86">
        <v>0.10353</v>
      </c>
      <c r="GK86">
        <v>0.103848</v>
      </c>
      <c r="GL86">
        <v>23478.3</v>
      </c>
      <c r="GM86">
        <v>22199.2</v>
      </c>
      <c r="GN86">
        <v>23030.2</v>
      </c>
      <c r="GO86">
        <v>23727.5</v>
      </c>
      <c r="GP86">
        <v>35186.1</v>
      </c>
      <c r="GQ86">
        <v>35191.8</v>
      </c>
      <c r="GR86">
        <v>41521.6</v>
      </c>
      <c r="GS86">
        <v>42308.4</v>
      </c>
      <c r="GT86">
        <v>1.8979</v>
      </c>
      <c r="GU86">
        <v>1.81035</v>
      </c>
      <c r="GV86">
        <v>0.0970513</v>
      </c>
      <c r="GW86">
        <v>0</v>
      </c>
      <c r="GX86">
        <v>28.4291</v>
      </c>
      <c r="GY86">
        <v>999.9</v>
      </c>
      <c r="GZ86">
        <v>61.311</v>
      </c>
      <c r="HA86">
        <v>29.608</v>
      </c>
      <c r="HB86">
        <v>28.4925</v>
      </c>
      <c r="HC86">
        <v>54.4698</v>
      </c>
      <c r="HD86">
        <v>39.2067</v>
      </c>
      <c r="HE86">
        <v>1</v>
      </c>
      <c r="HF86">
        <v>0.0723425</v>
      </c>
      <c r="HG86">
        <v>-1.43168</v>
      </c>
      <c r="HH86">
        <v>20.2312</v>
      </c>
      <c r="HI86">
        <v>5.23421</v>
      </c>
      <c r="HJ86">
        <v>11.992</v>
      </c>
      <c r="HK86">
        <v>4.95575</v>
      </c>
      <c r="HL86">
        <v>3.304</v>
      </c>
      <c r="HM86">
        <v>9999</v>
      </c>
      <c r="HN86">
        <v>999.9</v>
      </c>
      <c r="HO86">
        <v>9999</v>
      </c>
      <c r="HP86">
        <v>9999</v>
      </c>
      <c r="HQ86">
        <v>1.86844</v>
      </c>
      <c r="HR86">
        <v>1.86418</v>
      </c>
      <c r="HS86">
        <v>1.8718</v>
      </c>
      <c r="HT86">
        <v>1.86264</v>
      </c>
      <c r="HU86">
        <v>1.86203</v>
      </c>
      <c r="HV86">
        <v>1.86857</v>
      </c>
      <c r="HW86">
        <v>1.85867</v>
      </c>
      <c r="HX86">
        <v>1.86508</v>
      </c>
      <c r="HY86">
        <v>5</v>
      </c>
      <c r="HZ86">
        <v>0</v>
      </c>
      <c r="IA86">
        <v>0</v>
      </c>
      <c r="IB86">
        <v>0</v>
      </c>
      <c r="IC86" t="s">
        <v>426</v>
      </c>
      <c r="ID86" t="s">
        <v>427</v>
      </c>
      <c r="IE86" t="s">
        <v>428</v>
      </c>
      <c r="IF86" t="s">
        <v>428</v>
      </c>
      <c r="IG86" t="s">
        <v>428</v>
      </c>
      <c r="IH86" t="s">
        <v>428</v>
      </c>
      <c r="II86">
        <v>0</v>
      </c>
      <c r="IJ86">
        <v>100</v>
      </c>
      <c r="IK86">
        <v>100</v>
      </c>
      <c r="IL86">
        <v>5.897</v>
      </c>
      <c r="IM86">
        <v>0.4046</v>
      </c>
      <c r="IN86">
        <v>4.31971622866321</v>
      </c>
      <c r="IO86">
        <v>0.00442796603476172</v>
      </c>
      <c r="IP86">
        <v>-1.66160884727162e-06</v>
      </c>
      <c r="IQ86">
        <v>3.32470810967871e-10</v>
      </c>
      <c r="IR86">
        <v>0.0482981980719239</v>
      </c>
      <c r="IS86">
        <v>0.00830027014242151</v>
      </c>
      <c r="IT86">
        <v>2.88519397997672e-05</v>
      </c>
      <c r="IU86">
        <v>9.02036601750474e-06</v>
      </c>
      <c r="IV86">
        <v>-1</v>
      </c>
      <c r="IW86">
        <v>2043</v>
      </c>
      <c r="IX86">
        <v>1</v>
      </c>
      <c r="IY86">
        <v>28</v>
      </c>
      <c r="IZ86">
        <v>188918</v>
      </c>
      <c r="JA86">
        <v>188917.9</v>
      </c>
      <c r="JB86">
        <v>0.915527</v>
      </c>
      <c r="JC86">
        <v>2.39868</v>
      </c>
      <c r="JD86">
        <v>1.49902</v>
      </c>
      <c r="JE86">
        <v>2.33276</v>
      </c>
      <c r="JF86">
        <v>1.54419</v>
      </c>
      <c r="JG86">
        <v>2.24976</v>
      </c>
      <c r="JH86">
        <v>35.4754</v>
      </c>
      <c r="JI86">
        <v>24.2626</v>
      </c>
      <c r="JJ86">
        <v>18</v>
      </c>
      <c r="JK86">
        <v>545.976</v>
      </c>
      <c r="JL86">
        <v>432.651</v>
      </c>
      <c r="JM86">
        <v>31.196</v>
      </c>
      <c r="JN86">
        <v>28.5693</v>
      </c>
      <c r="JO86">
        <v>29.9998</v>
      </c>
      <c r="JP86">
        <v>28.4639</v>
      </c>
      <c r="JQ86">
        <v>28.4918</v>
      </c>
      <c r="JR86">
        <v>18.3805</v>
      </c>
      <c r="JS86">
        <v>26.779</v>
      </c>
      <c r="JT86">
        <v>100</v>
      </c>
      <c r="JU86">
        <v>31.1926</v>
      </c>
      <c r="JV86">
        <v>420</v>
      </c>
      <c r="JW86">
        <v>25.0037</v>
      </c>
      <c r="JX86">
        <v>93.0592</v>
      </c>
      <c r="JY86">
        <v>98.6064</v>
      </c>
    </row>
    <row r="87" spans="1:285">
      <c r="A87">
        <v>71</v>
      </c>
      <c r="B87">
        <v>1758584785.1</v>
      </c>
      <c r="C87">
        <v>772.099999904633</v>
      </c>
      <c r="D87" t="s">
        <v>569</v>
      </c>
      <c r="E87" t="s">
        <v>570</v>
      </c>
      <c r="F87">
        <v>5</v>
      </c>
      <c r="G87" t="s">
        <v>419</v>
      </c>
      <c r="H87" t="s">
        <v>420</v>
      </c>
      <c r="I87" t="s">
        <v>421</v>
      </c>
      <c r="J87">
        <v>1758584782.1</v>
      </c>
      <c r="K87">
        <f>(L87)/1000</f>
        <v>0</v>
      </c>
      <c r="L87">
        <f>1000*DL87*AJ87*(DH87-DI87)/(100*DA87*(1000-AJ87*DH87))</f>
        <v>0</v>
      </c>
      <c r="M87">
        <f>DL87*AJ87*(DG87-DF87*(1000-AJ87*DI87)/(1000-AJ87*DH87))/(100*DA87)</f>
        <v>0</v>
      </c>
      <c r="N87">
        <f>DF87 - IF(AJ87&gt;1, M87*DA87*100.0/(AL87), 0)</f>
        <v>0</v>
      </c>
      <c r="O87">
        <f>((U87-K87/2)*N87-M87)/(U87+K87/2)</f>
        <v>0</v>
      </c>
      <c r="P87">
        <f>O87*(DM87+DN87)/1000.0</f>
        <v>0</v>
      </c>
      <c r="Q87">
        <f>(DF87 - IF(AJ87&gt;1, M87*DA87*100.0/(AL87), 0))*(DM87+DN87)/1000.0</f>
        <v>0</v>
      </c>
      <c r="R87">
        <f>2.0/((1/T87-1/S87)+SIGN(T87)*SQRT((1/T87-1/S87)*(1/T87-1/S87) + 4*DB87/((DB87+1)*(DB87+1))*(2*1/T87*1/S87-1/S87*1/S87)))</f>
        <v>0</v>
      </c>
      <c r="S87">
        <f>IF(LEFT(DC87,1)&lt;&gt;"0",IF(LEFT(DC87,1)="1",3.0,DD87),$D$5+$E$5*(DT87*DM87/($K$5*1000))+$F$5*(DT87*DM87/($K$5*1000))*MAX(MIN(DA87,$J$5),$I$5)*MAX(MIN(DA87,$J$5),$I$5)+$G$5*MAX(MIN(DA87,$J$5),$I$5)*(DT87*DM87/($K$5*1000))+$H$5*(DT87*DM87/($K$5*1000))*(DT87*DM87/($K$5*1000)))</f>
        <v>0</v>
      </c>
      <c r="T87">
        <f>K87*(1000-(1000*0.61365*exp(17.502*X87/(240.97+X87))/(DM87+DN87)+DH87)/2)/(1000*0.61365*exp(17.502*X87/(240.97+X87))/(DM87+DN87)-DH87)</f>
        <v>0</v>
      </c>
      <c r="U87">
        <f>1/((DB87+1)/(R87/1.6)+1/(S87/1.37)) + DB87/((DB87+1)/(R87/1.6) + DB87/(S87/1.37))</f>
        <v>0</v>
      </c>
      <c r="V87">
        <f>(CW87*CZ87)</f>
        <v>0</v>
      </c>
      <c r="W87">
        <f>(DO87+(V87+2*0.95*5.67E-8*(((DO87+$B$7)+273)^4-(DO87+273)^4)-44100*K87)/(1.84*29.3*S87+8*0.95*5.67E-8*(DO87+273)^3))</f>
        <v>0</v>
      </c>
      <c r="X87">
        <f>($C$7*DP87+$D$7*DQ87+$E$7*W87)</f>
        <v>0</v>
      </c>
      <c r="Y87">
        <f>0.61365*exp(17.502*X87/(240.97+X87))</f>
        <v>0</v>
      </c>
      <c r="Z87">
        <f>(AA87/AB87*100)</f>
        <v>0</v>
      </c>
      <c r="AA87">
        <f>DH87*(DM87+DN87)/1000</f>
        <v>0</v>
      </c>
      <c r="AB87">
        <f>0.61365*exp(17.502*DO87/(240.97+DO87))</f>
        <v>0</v>
      </c>
      <c r="AC87">
        <f>(Y87-DH87*(DM87+DN87)/1000)</f>
        <v>0</v>
      </c>
      <c r="AD87">
        <f>(-K87*44100)</f>
        <v>0</v>
      </c>
      <c r="AE87">
        <f>2*29.3*S87*0.92*(DO87-X87)</f>
        <v>0</v>
      </c>
      <c r="AF87">
        <f>2*0.95*5.67E-8*(((DO87+$B$7)+273)^4-(X87+273)^4)</f>
        <v>0</v>
      </c>
      <c r="AG87">
        <f>V87+AF87+AD87+AE87</f>
        <v>0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MAX(0,($B$13+$C$13*DT87)/(1+$D$13*DT87)*DM87/(DO87+273)*$E$13)</f>
        <v>0</v>
      </c>
      <c r="AM87" t="s">
        <v>422</v>
      </c>
      <c r="AN87" t="s">
        <v>422</v>
      </c>
      <c r="AO87">
        <v>0</v>
      </c>
      <c r="AP87">
        <v>0</v>
      </c>
      <c r="AQ87">
        <f>1-AO87/AP87</f>
        <v>0</v>
      </c>
      <c r="AR87">
        <v>0</v>
      </c>
      <c r="AS87" t="s">
        <v>422</v>
      </c>
      <c r="AT87" t="s">
        <v>422</v>
      </c>
      <c r="AU87">
        <v>0</v>
      </c>
      <c r="AV87">
        <v>0</v>
      </c>
      <c r="AW87">
        <f>1-AU87/AV87</f>
        <v>0</v>
      </c>
      <c r="AX87">
        <v>0.5</v>
      </c>
      <c r="AY87">
        <f>CX87</f>
        <v>0</v>
      </c>
      <c r="AZ87">
        <f>M87</f>
        <v>0</v>
      </c>
      <c r="BA87">
        <f>AW87*AX87*AY87</f>
        <v>0</v>
      </c>
      <c r="BB87">
        <f>(AZ87-AR87)/AY87</f>
        <v>0</v>
      </c>
      <c r="BC87">
        <f>(AP87-AV87)/AV87</f>
        <v>0</v>
      </c>
      <c r="BD87">
        <f>AO87/(AQ87+AO87/AV87)</f>
        <v>0</v>
      </c>
      <c r="BE87" t="s">
        <v>422</v>
      </c>
      <c r="BF87">
        <v>0</v>
      </c>
      <c r="BG87">
        <f>IF(BF87&lt;&gt;0, BF87, BD87)</f>
        <v>0</v>
      </c>
      <c r="BH87">
        <f>1-BG87/AV87</f>
        <v>0</v>
      </c>
      <c r="BI87">
        <f>(AV87-AU87)/(AV87-BG87)</f>
        <v>0</v>
      </c>
      <c r="BJ87">
        <f>(AP87-AV87)/(AP87-BG87)</f>
        <v>0</v>
      </c>
      <c r="BK87">
        <f>(AV87-AU87)/(AV87-AO87)</f>
        <v>0</v>
      </c>
      <c r="BL87">
        <f>(AP87-AV87)/(AP87-AO87)</f>
        <v>0</v>
      </c>
      <c r="BM87">
        <f>(BI87*BG87/AU87)</f>
        <v>0</v>
      </c>
      <c r="BN87">
        <f>(1-BM87)</f>
        <v>0</v>
      </c>
      <c r="CW87">
        <f>$B$11*DU87+$C$11*DV87+$F$11*EG87*(1-EJ87)</f>
        <v>0</v>
      </c>
      <c r="CX87">
        <f>CW87*CY87</f>
        <v>0</v>
      </c>
      <c r="CY87">
        <f>($B$11*$D$9+$C$11*$D$9+$F$11*((ET87+EL87)/MAX(ET87+EL87+EU87, 0.1)*$I$9+EU87/MAX(ET87+EL87+EU87, 0.1)*$J$9))/($B$11+$C$11+$F$11)</f>
        <v>0</v>
      </c>
      <c r="CZ87">
        <f>($B$11*$K$9+$C$11*$K$9+$F$11*((ET87+EL87)/MAX(ET87+EL87+EU87, 0.1)*$P$9+EU87/MAX(ET87+EL87+EU87, 0.1)*$Q$9))/($B$11+$C$11+$F$11)</f>
        <v>0</v>
      </c>
      <c r="DA87">
        <v>4.8</v>
      </c>
      <c r="DB87">
        <v>0.5</v>
      </c>
      <c r="DC87" t="s">
        <v>423</v>
      </c>
      <c r="DD87">
        <v>2</v>
      </c>
      <c r="DE87">
        <v>1758584782.1</v>
      </c>
      <c r="DF87">
        <v>421.313333333333</v>
      </c>
      <c r="DG87">
        <v>420.055</v>
      </c>
      <c r="DH87">
        <v>25.0207666666667</v>
      </c>
      <c r="DI87">
        <v>24.9403666666667</v>
      </c>
      <c r="DJ87">
        <v>415.417333333333</v>
      </c>
      <c r="DK87">
        <v>24.6161333333333</v>
      </c>
      <c r="DL87">
        <v>499.976666666667</v>
      </c>
      <c r="DM87">
        <v>89.6341333333333</v>
      </c>
      <c r="DN87">
        <v>0.0331989</v>
      </c>
      <c r="DO87">
        <v>30.8766333333333</v>
      </c>
      <c r="DP87">
        <v>30.0092333333333</v>
      </c>
      <c r="DQ87">
        <v>999.9</v>
      </c>
      <c r="DR87">
        <v>0</v>
      </c>
      <c r="DS87">
        <v>0</v>
      </c>
      <c r="DT87">
        <v>10012.5166666667</v>
      </c>
      <c r="DU87">
        <v>0</v>
      </c>
      <c r="DV87">
        <v>0.723344</v>
      </c>
      <c r="DW87">
        <v>1.25866666666667</v>
      </c>
      <c r="DX87">
        <v>432.125333333333</v>
      </c>
      <c r="DY87">
        <v>430.799</v>
      </c>
      <c r="DZ87">
        <v>0.0803591333333333</v>
      </c>
      <c r="EA87">
        <v>420.055</v>
      </c>
      <c r="EB87">
        <v>24.9403666666667</v>
      </c>
      <c r="EC87">
        <v>2.24271333333333</v>
      </c>
      <c r="ED87">
        <v>2.23551</v>
      </c>
      <c r="EE87">
        <v>19.2707333333333</v>
      </c>
      <c r="EF87">
        <v>19.2190666666667</v>
      </c>
      <c r="EG87">
        <v>0.00500016</v>
      </c>
      <c r="EH87">
        <v>0</v>
      </c>
      <c r="EI87">
        <v>0</v>
      </c>
      <c r="EJ87">
        <v>0</v>
      </c>
      <c r="EK87">
        <v>671.866666666667</v>
      </c>
      <c r="EL87">
        <v>0.00500016</v>
      </c>
      <c r="EM87">
        <v>-17</v>
      </c>
      <c r="EN87">
        <v>-1.36666666666667</v>
      </c>
      <c r="EO87">
        <v>39.062</v>
      </c>
      <c r="EP87">
        <v>43.125</v>
      </c>
      <c r="EQ87">
        <v>41.187</v>
      </c>
      <c r="ER87">
        <v>43.208</v>
      </c>
      <c r="ES87">
        <v>42.2706666666667</v>
      </c>
      <c r="ET87">
        <v>0</v>
      </c>
      <c r="EU87">
        <v>0</v>
      </c>
      <c r="EV87">
        <v>0</v>
      </c>
      <c r="EW87">
        <v>1758584787</v>
      </c>
      <c r="EX87">
        <v>0</v>
      </c>
      <c r="EY87">
        <v>675.015384615385</v>
      </c>
      <c r="EZ87">
        <v>5.50427341596122</v>
      </c>
      <c r="FA87">
        <v>-0.194871668272616</v>
      </c>
      <c r="FB87">
        <v>-19.05</v>
      </c>
      <c r="FC87">
        <v>15</v>
      </c>
      <c r="FD87">
        <v>0</v>
      </c>
      <c r="FE87" t="s">
        <v>424</v>
      </c>
      <c r="FF87">
        <v>1747249705.1</v>
      </c>
      <c r="FG87">
        <v>1747249711.1</v>
      </c>
      <c r="FH87">
        <v>0</v>
      </c>
      <c r="FI87">
        <v>0.871</v>
      </c>
      <c r="FJ87">
        <v>0.066</v>
      </c>
      <c r="FK87">
        <v>5.486</v>
      </c>
      <c r="FL87">
        <v>0.145</v>
      </c>
      <c r="FM87">
        <v>420</v>
      </c>
      <c r="FN87">
        <v>16</v>
      </c>
      <c r="FO87">
        <v>0.27</v>
      </c>
      <c r="FP87">
        <v>0.16</v>
      </c>
      <c r="FQ87">
        <v>1.57013333333333</v>
      </c>
      <c r="FR87">
        <v>-3.44132415584416</v>
      </c>
      <c r="FS87">
        <v>0.379447334313288</v>
      </c>
      <c r="FT87">
        <v>0</v>
      </c>
      <c r="FU87">
        <v>675.352941176471</v>
      </c>
      <c r="FV87">
        <v>-2.09625678014171</v>
      </c>
      <c r="FW87">
        <v>5.21249828856609</v>
      </c>
      <c r="FX87">
        <v>-1</v>
      </c>
      <c r="FY87">
        <v>0.0785066428571428</v>
      </c>
      <c r="FZ87">
        <v>0.0382222051948052</v>
      </c>
      <c r="GA87">
        <v>0.00490624611864659</v>
      </c>
      <c r="GB87">
        <v>1</v>
      </c>
      <c r="GC87">
        <v>1</v>
      </c>
      <c r="GD87">
        <v>2</v>
      </c>
      <c r="GE87" t="s">
        <v>433</v>
      </c>
      <c r="GF87">
        <v>3.12646</v>
      </c>
      <c r="GG87">
        <v>2.65898</v>
      </c>
      <c r="GH87">
        <v>0.0882607</v>
      </c>
      <c r="GI87">
        <v>0.0889613</v>
      </c>
      <c r="GJ87">
        <v>0.10352</v>
      </c>
      <c r="GK87">
        <v>0.103843</v>
      </c>
      <c r="GL87">
        <v>23478.2</v>
      </c>
      <c r="GM87">
        <v>22199.1</v>
      </c>
      <c r="GN87">
        <v>23030.2</v>
      </c>
      <c r="GO87">
        <v>23727.5</v>
      </c>
      <c r="GP87">
        <v>35186.6</v>
      </c>
      <c r="GQ87">
        <v>35192</v>
      </c>
      <c r="GR87">
        <v>41521.6</v>
      </c>
      <c r="GS87">
        <v>42308.4</v>
      </c>
      <c r="GT87">
        <v>1.8979</v>
      </c>
      <c r="GU87">
        <v>1.81045</v>
      </c>
      <c r="GV87">
        <v>0.0970438</v>
      </c>
      <c r="GW87">
        <v>0</v>
      </c>
      <c r="GX87">
        <v>28.4304</v>
      </c>
      <c r="GY87">
        <v>999.9</v>
      </c>
      <c r="GZ87">
        <v>61.311</v>
      </c>
      <c r="HA87">
        <v>29.608</v>
      </c>
      <c r="HB87">
        <v>28.4904</v>
      </c>
      <c r="HC87">
        <v>54.2698</v>
      </c>
      <c r="HD87">
        <v>39.1947</v>
      </c>
      <c r="HE87">
        <v>1</v>
      </c>
      <c r="HF87">
        <v>0.0720351</v>
      </c>
      <c r="HG87">
        <v>-1.43607</v>
      </c>
      <c r="HH87">
        <v>20.2312</v>
      </c>
      <c r="HI87">
        <v>5.23421</v>
      </c>
      <c r="HJ87">
        <v>11.992</v>
      </c>
      <c r="HK87">
        <v>4.95575</v>
      </c>
      <c r="HL87">
        <v>3.304</v>
      </c>
      <c r="HM87">
        <v>9999</v>
      </c>
      <c r="HN87">
        <v>999.9</v>
      </c>
      <c r="HO87">
        <v>9999</v>
      </c>
      <c r="HP87">
        <v>9999</v>
      </c>
      <c r="HQ87">
        <v>1.86844</v>
      </c>
      <c r="HR87">
        <v>1.86418</v>
      </c>
      <c r="HS87">
        <v>1.8718</v>
      </c>
      <c r="HT87">
        <v>1.86264</v>
      </c>
      <c r="HU87">
        <v>1.86203</v>
      </c>
      <c r="HV87">
        <v>1.86858</v>
      </c>
      <c r="HW87">
        <v>1.85867</v>
      </c>
      <c r="HX87">
        <v>1.86508</v>
      </c>
      <c r="HY87">
        <v>5</v>
      </c>
      <c r="HZ87">
        <v>0</v>
      </c>
      <c r="IA87">
        <v>0</v>
      </c>
      <c r="IB87">
        <v>0</v>
      </c>
      <c r="IC87" t="s">
        <v>426</v>
      </c>
      <c r="ID87" t="s">
        <v>427</v>
      </c>
      <c r="IE87" t="s">
        <v>428</v>
      </c>
      <c r="IF87" t="s">
        <v>428</v>
      </c>
      <c r="IG87" t="s">
        <v>428</v>
      </c>
      <c r="IH87" t="s">
        <v>428</v>
      </c>
      <c r="II87">
        <v>0</v>
      </c>
      <c r="IJ87">
        <v>100</v>
      </c>
      <c r="IK87">
        <v>100</v>
      </c>
      <c r="IL87">
        <v>5.896</v>
      </c>
      <c r="IM87">
        <v>0.4045</v>
      </c>
      <c r="IN87">
        <v>4.31971622866321</v>
      </c>
      <c r="IO87">
        <v>0.00442796603476172</v>
      </c>
      <c r="IP87">
        <v>-1.66160884727162e-06</v>
      </c>
      <c r="IQ87">
        <v>3.32470810967871e-10</v>
      </c>
      <c r="IR87">
        <v>0.0482981980719239</v>
      </c>
      <c r="IS87">
        <v>0.00830027014242151</v>
      </c>
      <c r="IT87">
        <v>2.88519397997672e-05</v>
      </c>
      <c r="IU87">
        <v>9.02036601750474e-06</v>
      </c>
      <c r="IV87">
        <v>-1</v>
      </c>
      <c r="IW87">
        <v>2043</v>
      </c>
      <c r="IX87">
        <v>1</v>
      </c>
      <c r="IY87">
        <v>28</v>
      </c>
      <c r="IZ87">
        <v>188918</v>
      </c>
      <c r="JA87">
        <v>188917.9</v>
      </c>
      <c r="JB87">
        <v>0.915527</v>
      </c>
      <c r="JC87">
        <v>2.39746</v>
      </c>
      <c r="JD87">
        <v>1.49902</v>
      </c>
      <c r="JE87">
        <v>2.33276</v>
      </c>
      <c r="JF87">
        <v>1.54419</v>
      </c>
      <c r="JG87">
        <v>2.2522</v>
      </c>
      <c r="JH87">
        <v>35.4754</v>
      </c>
      <c r="JI87">
        <v>24.2714</v>
      </c>
      <c r="JJ87">
        <v>18</v>
      </c>
      <c r="JK87">
        <v>545.966</v>
      </c>
      <c r="JL87">
        <v>432.702</v>
      </c>
      <c r="JM87">
        <v>31.192</v>
      </c>
      <c r="JN87">
        <v>28.5681</v>
      </c>
      <c r="JO87">
        <v>29.9998</v>
      </c>
      <c r="JP87">
        <v>28.4627</v>
      </c>
      <c r="JQ87">
        <v>28.4906</v>
      </c>
      <c r="JR87">
        <v>18.3781</v>
      </c>
      <c r="JS87">
        <v>26.779</v>
      </c>
      <c r="JT87">
        <v>100</v>
      </c>
      <c r="JU87">
        <v>31.1836</v>
      </c>
      <c r="JV87">
        <v>420</v>
      </c>
      <c r="JW87">
        <v>25.0037</v>
      </c>
      <c r="JX87">
        <v>93.0592</v>
      </c>
      <c r="JY87">
        <v>98.6064</v>
      </c>
    </row>
    <row r="88" spans="1:285">
      <c r="A88">
        <v>72</v>
      </c>
      <c r="B88">
        <v>1758584787.1</v>
      </c>
      <c r="C88">
        <v>774.099999904633</v>
      </c>
      <c r="D88" t="s">
        <v>571</v>
      </c>
      <c r="E88" t="s">
        <v>572</v>
      </c>
      <c r="F88">
        <v>5</v>
      </c>
      <c r="G88" t="s">
        <v>419</v>
      </c>
      <c r="H88" t="s">
        <v>420</v>
      </c>
      <c r="I88" t="s">
        <v>421</v>
      </c>
      <c r="J88">
        <v>1758584784.1</v>
      </c>
      <c r="K88">
        <f>(L88)/1000</f>
        <v>0</v>
      </c>
      <c r="L88">
        <f>1000*DL88*AJ88*(DH88-DI88)/(100*DA88*(1000-AJ88*DH88))</f>
        <v>0</v>
      </c>
      <c r="M88">
        <f>DL88*AJ88*(DG88-DF88*(1000-AJ88*DI88)/(1000-AJ88*DH88))/(100*DA88)</f>
        <v>0</v>
      </c>
      <c r="N88">
        <f>DF88 - IF(AJ88&gt;1, M88*DA88*100.0/(AL88), 0)</f>
        <v>0</v>
      </c>
      <c r="O88">
        <f>((U88-K88/2)*N88-M88)/(U88+K88/2)</f>
        <v>0</v>
      </c>
      <c r="P88">
        <f>O88*(DM88+DN88)/1000.0</f>
        <v>0</v>
      </c>
      <c r="Q88">
        <f>(DF88 - IF(AJ88&gt;1, M88*DA88*100.0/(AL88), 0))*(DM88+DN88)/1000.0</f>
        <v>0</v>
      </c>
      <c r="R88">
        <f>2.0/((1/T88-1/S88)+SIGN(T88)*SQRT((1/T88-1/S88)*(1/T88-1/S88) + 4*DB88/((DB88+1)*(DB88+1))*(2*1/T88*1/S88-1/S88*1/S88)))</f>
        <v>0</v>
      </c>
      <c r="S88">
        <f>IF(LEFT(DC88,1)&lt;&gt;"0",IF(LEFT(DC88,1)="1",3.0,DD88),$D$5+$E$5*(DT88*DM88/($K$5*1000))+$F$5*(DT88*DM88/($K$5*1000))*MAX(MIN(DA88,$J$5),$I$5)*MAX(MIN(DA88,$J$5),$I$5)+$G$5*MAX(MIN(DA88,$J$5),$I$5)*(DT88*DM88/($K$5*1000))+$H$5*(DT88*DM88/($K$5*1000))*(DT88*DM88/($K$5*1000)))</f>
        <v>0</v>
      </c>
      <c r="T88">
        <f>K88*(1000-(1000*0.61365*exp(17.502*X88/(240.97+X88))/(DM88+DN88)+DH88)/2)/(1000*0.61365*exp(17.502*X88/(240.97+X88))/(DM88+DN88)-DH88)</f>
        <v>0</v>
      </c>
      <c r="U88">
        <f>1/((DB88+1)/(R88/1.6)+1/(S88/1.37)) + DB88/((DB88+1)/(R88/1.6) + DB88/(S88/1.37))</f>
        <v>0</v>
      </c>
      <c r="V88">
        <f>(CW88*CZ88)</f>
        <v>0</v>
      </c>
      <c r="W88">
        <f>(DO88+(V88+2*0.95*5.67E-8*(((DO88+$B$7)+273)^4-(DO88+273)^4)-44100*K88)/(1.84*29.3*S88+8*0.95*5.67E-8*(DO88+273)^3))</f>
        <v>0</v>
      </c>
      <c r="X88">
        <f>($C$7*DP88+$D$7*DQ88+$E$7*W88)</f>
        <v>0</v>
      </c>
      <c r="Y88">
        <f>0.61365*exp(17.502*X88/(240.97+X88))</f>
        <v>0</v>
      </c>
      <c r="Z88">
        <f>(AA88/AB88*100)</f>
        <v>0</v>
      </c>
      <c r="AA88">
        <f>DH88*(DM88+DN88)/1000</f>
        <v>0</v>
      </c>
      <c r="AB88">
        <f>0.61365*exp(17.502*DO88/(240.97+DO88))</f>
        <v>0</v>
      </c>
      <c r="AC88">
        <f>(Y88-DH88*(DM88+DN88)/1000)</f>
        <v>0</v>
      </c>
      <c r="AD88">
        <f>(-K88*44100)</f>
        <v>0</v>
      </c>
      <c r="AE88">
        <f>2*29.3*S88*0.92*(DO88-X88)</f>
        <v>0</v>
      </c>
      <c r="AF88">
        <f>2*0.95*5.67E-8*(((DO88+$B$7)+273)^4-(X88+273)^4)</f>
        <v>0</v>
      </c>
      <c r="AG88">
        <f>V88+AF88+AD88+AE88</f>
        <v>0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MAX(0,($B$13+$C$13*DT88)/(1+$D$13*DT88)*DM88/(DO88+273)*$E$13)</f>
        <v>0</v>
      </c>
      <c r="AM88" t="s">
        <v>422</v>
      </c>
      <c r="AN88" t="s">
        <v>422</v>
      </c>
      <c r="AO88">
        <v>0</v>
      </c>
      <c r="AP88">
        <v>0</v>
      </c>
      <c r="AQ88">
        <f>1-AO88/AP88</f>
        <v>0</v>
      </c>
      <c r="AR88">
        <v>0</v>
      </c>
      <c r="AS88" t="s">
        <v>422</v>
      </c>
      <c r="AT88" t="s">
        <v>422</v>
      </c>
      <c r="AU88">
        <v>0</v>
      </c>
      <c r="AV88">
        <v>0</v>
      </c>
      <c r="AW88">
        <f>1-AU88/AV88</f>
        <v>0</v>
      </c>
      <c r="AX88">
        <v>0.5</v>
      </c>
      <c r="AY88">
        <f>CX88</f>
        <v>0</v>
      </c>
      <c r="AZ88">
        <f>M88</f>
        <v>0</v>
      </c>
      <c r="BA88">
        <f>AW88*AX88*AY88</f>
        <v>0</v>
      </c>
      <c r="BB88">
        <f>(AZ88-AR88)/AY88</f>
        <v>0</v>
      </c>
      <c r="BC88">
        <f>(AP88-AV88)/AV88</f>
        <v>0</v>
      </c>
      <c r="BD88">
        <f>AO88/(AQ88+AO88/AV88)</f>
        <v>0</v>
      </c>
      <c r="BE88" t="s">
        <v>422</v>
      </c>
      <c r="BF88">
        <v>0</v>
      </c>
      <c r="BG88">
        <f>IF(BF88&lt;&gt;0, BF88, BD88)</f>
        <v>0</v>
      </c>
      <c r="BH88">
        <f>1-BG88/AV88</f>
        <v>0</v>
      </c>
      <c r="BI88">
        <f>(AV88-AU88)/(AV88-BG88)</f>
        <v>0</v>
      </c>
      <c r="BJ88">
        <f>(AP88-AV88)/(AP88-BG88)</f>
        <v>0</v>
      </c>
      <c r="BK88">
        <f>(AV88-AU88)/(AV88-AO88)</f>
        <v>0</v>
      </c>
      <c r="BL88">
        <f>(AP88-AV88)/(AP88-AO88)</f>
        <v>0</v>
      </c>
      <c r="BM88">
        <f>(BI88*BG88/AU88)</f>
        <v>0</v>
      </c>
      <c r="BN88">
        <f>(1-BM88)</f>
        <v>0</v>
      </c>
      <c r="CW88">
        <f>$B$11*DU88+$C$11*DV88+$F$11*EG88*(1-EJ88)</f>
        <v>0</v>
      </c>
      <c r="CX88">
        <f>CW88*CY88</f>
        <v>0</v>
      </c>
      <c r="CY88">
        <f>($B$11*$D$9+$C$11*$D$9+$F$11*((ET88+EL88)/MAX(ET88+EL88+EU88, 0.1)*$I$9+EU88/MAX(ET88+EL88+EU88, 0.1)*$J$9))/($B$11+$C$11+$F$11)</f>
        <v>0</v>
      </c>
      <c r="CZ88">
        <f>($B$11*$K$9+$C$11*$K$9+$F$11*((ET88+EL88)/MAX(ET88+EL88+EU88, 0.1)*$P$9+EU88/MAX(ET88+EL88+EU88, 0.1)*$Q$9))/($B$11+$C$11+$F$11)</f>
        <v>0</v>
      </c>
      <c r="DA88">
        <v>4.8</v>
      </c>
      <c r="DB88">
        <v>0.5</v>
      </c>
      <c r="DC88" t="s">
        <v>423</v>
      </c>
      <c r="DD88">
        <v>2</v>
      </c>
      <c r="DE88">
        <v>1758584784.1</v>
      </c>
      <c r="DF88">
        <v>421.333</v>
      </c>
      <c r="DG88">
        <v>420.074</v>
      </c>
      <c r="DH88">
        <v>25.0171333333333</v>
      </c>
      <c r="DI88">
        <v>24.9377</v>
      </c>
      <c r="DJ88">
        <v>415.436666666667</v>
      </c>
      <c r="DK88">
        <v>24.6125666666667</v>
      </c>
      <c r="DL88">
        <v>500.018333333333</v>
      </c>
      <c r="DM88">
        <v>89.6344</v>
      </c>
      <c r="DN88">
        <v>0.0330713666666667</v>
      </c>
      <c r="DO88">
        <v>30.8762</v>
      </c>
      <c r="DP88">
        <v>30.0123666666667</v>
      </c>
      <c r="DQ88">
        <v>999.9</v>
      </c>
      <c r="DR88">
        <v>0</v>
      </c>
      <c r="DS88">
        <v>0</v>
      </c>
      <c r="DT88">
        <v>10022.5</v>
      </c>
      <c r="DU88">
        <v>0</v>
      </c>
      <c r="DV88">
        <v>0.723344</v>
      </c>
      <c r="DW88">
        <v>1.25943</v>
      </c>
      <c r="DX88">
        <v>432.144</v>
      </c>
      <c r="DY88">
        <v>430.817</v>
      </c>
      <c r="DZ88">
        <v>0.0793984666666667</v>
      </c>
      <c r="EA88">
        <v>420.074</v>
      </c>
      <c r="EB88">
        <v>24.9377</v>
      </c>
      <c r="EC88">
        <v>2.24239333333333</v>
      </c>
      <c r="ED88">
        <v>2.23527666666667</v>
      </c>
      <c r="EE88">
        <v>19.2684333333333</v>
      </c>
      <c r="EF88">
        <v>19.2174</v>
      </c>
      <c r="EG88">
        <v>0.00500016</v>
      </c>
      <c r="EH88">
        <v>0</v>
      </c>
      <c r="EI88">
        <v>0</v>
      </c>
      <c r="EJ88">
        <v>0</v>
      </c>
      <c r="EK88">
        <v>675.933333333333</v>
      </c>
      <c r="EL88">
        <v>0.00500016</v>
      </c>
      <c r="EM88">
        <v>-16.4333333333333</v>
      </c>
      <c r="EN88">
        <v>-1.23333333333333</v>
      </c>
      <c r="EO88">
        <v>39.0413333333333</v>
      </c>
      <c r="EP88">
        <v>43.125</v>
      </c>
      <c r="EQ88">
        <v>41.187</v>
      </c>
      <c r="ER88">
        <v>43.208</v>
      </c>
      <c r="ES88">
        <v>42.25</v>
      </c>
      <c r="ET88">
        <v>0</v>
      </c>
      <c r="EU88">
        <v>0</v>
      </c>
      <c r="EV88">
        <v>0</v>
      </c>
      <c r="EW88">
        <v>1758584788.8</v>
      </c>
      <c r="EX88">
        <v>0</v>
      </c>
      <c r="EY88">
        <v>674.62</v>
      </c>
      <c r="EZ88">
        <v>-11.7307690740571</v>
      </c>
      <c r="FA88">
        <v>13.1076921869782</v>
      </c>
      <c r="FB88">
        <v>-18.86</v>
      </c>
      <c r="FC88">
        <v>15</v>
      </c>
      <c r="FD88">
        <v>0</v>
      </c>
      <c r="FE88" t="s">
        <v>424</v>
      </c>
      <c r="FF88">
        <v>1747249705.1</v>
      </c>
      <c r="FG88">
        <v>1747249711.1</v>
      </c>
      <c r="FH88">
        <v>0</v>
      </c>
      <c r="FI88">
        <v>0.871</v>
      </c>
      <c r="FJ88">
        <v>0.066</v>
      </c>
      <c r="FK88">
        <v>5.486</v>
      </c>
      <c r="FL88">
        <v>0.145</v>
      </c>
      <c r="FM88">
        <v>420</v>
      </c>
      <c r="FN88">
        <v>16</v>
      </c>
      <c r="FO88">
        <v>0.27</v>
      </c>
      <c r="FP88">
        <v>0.16</v>
      </c>
      <c r="FQ88">
        <v>1.4739419047619</v>
      </c>
      <c r="FR88">
        <v>-2.61791454545454</v>
      </c>
      <c r="FS88">
        <v>0.30829031355926</v>
      </c>
      <c r="FT88">
        <v>0</v>
      </c>
      <c r="FU88">
        <v>675.108823529412</v>
      </c>
      <c r="FV88">
        <v>1.75553847824279</v>
      </c>
      <c r="FW88">
        <v>5.15662724057788</v>
      </c>
      <c r="FX88">
        <v>-1</v>
      </c>
      <c r="FY88">
        <v>0.0794948333333333</v>
      </c>
      <c r="FZ88">
        <v>0.0212775350649352</v>
      </c>
      <c r="GA88">
        <v>0.0037362573912474</v>
      </c>
      <c r="GB88">
        <v>1</v>
      </c>
      <c r="GC88">
        <v>1</v>
      </c>
      <c r="GD88">
        <v>2</v>
      </c>
      <c r="GE88" t="s">
        <v>433</v>
      </c>
      <c r="GF88">
        <v>3.12648</v>
      </c>
      <c r="GG88">
        <v>2.65872</v>
      </c>
      <c r="GH88">
        <v>0.0882636</v>
      </c>
      <c r="GI88">
        <v>0.088971</v>
      </c>
      <c r="GJ88">
        <v>0.10351</v>
      </c>
      <c r="GK88">
        <v>0.103834</v>
      </c>
      <c r="GL88">
        <v>23478.2</v>
      </c>
      <c r="GM88">
        <v>22198.8</v>
      </c>
      <c r="GN88">
        <v>23030.3</v>
      </c>
      <c r="GO88">
        <v>23727.5</v>
      </c>
      <c r="GP88">
        <v>35187</v>
      </c>
      <c r="GQ88">
        <v>35192.1</v>
      </c>
      <c r="GR88">
        <v>41521.6</v>
      </c>
      <c r="GS88">
        <v>42308.1</v>
      </c>
      <c r="GT88">
        <v>1.89793</v>
      </c>
      <c r="GU88">
        <v>1.81047</v>
      </c>
      <c r="GV88">
        <v>0.097461</v>
      </c>
      <c r="GW88">
        <v>0</v>
      </c>
      <c r="GX88">
        <v>28.4312</v>
      </c>
      <c r="GY88">
        <v>999.9</v>
      </c>
      <c r="GZ88">
        <v>61.311</v>
      </c>
      <c r="HA88">
        <v>29.608</v>
      </c>
      <c r="HB88">
        <v>28.4926</v>
      </c>
      <c r="HC88">
        <v>53.9198</v>
      </c>
      <c r="HD88">
        <v>39.1787</v>
      </c>
      <c r="HE88">
        <v>1</v>
      </c>
      <c r="HF88">
        <v>0.0719385</v>
      </c>
      <c r="HG88">
        <v>-1.42908</v>
      </c>
      <c r="HH88">
        <v>20.2312</v>
      </c>
      <c r="HI88">
        <v>5.23421</v>
      </c>
      <c r="HJ88">
        <v>11.992</v>
      </c>
      <c r="HK88">
        <v>4.9558</v>
      </c>
      <c r="HL88">
        <v>3.304</v>
      </c>
      <c r="HM88">
        <v>9999</v>
      </c>
      <c r="HN88">
        <v>999.9</v>
      </c>
      <c r="HO88">
        <v>9999</v>
      </c>
      <c r="HP88">
        <v>9999</v>
      </c>
      <c r="HQ88">
        <v>1.86846</v>
      </c>
      <c r="HR88">
        <v>1.86419</v>
      </c>
      <c r="HS88">
        <v>1.8718</v>
      </c>
      <c r="HT88">
        <v>1.86264</v>
      </c>
      <c r="HU88">
        <v>1.86203</v>
      </c>
      <c r="HV88">
        <v>1.86859</v>
      </c>
      <c r="HW88">
        <v>1.85867</v>
      </c>
      <c r="HX88">
        <v>1.86508</v>
      </c>
      <c r="HY88">
        <v>5</v>
      </c>
      <c r="HZ88">
        <v>0</v>
      </c>
      <c r="IA88">
        <v>0</v>
      </c>
      <c r="IB88">
        <v>0</v>
      </c>
      <c r="IC88" t="s">
        <v>426</v>
      </c>
      <c r="ID88" t="s">
        <v>427</v>
      </c>
      <c r="IE88" t="s">
        <v>428</v>
      </c>
      <c r="IF88" t="s">
        <v>428</v>
      </c>
      <c r="IG88" t="s">
        <v>428</v>
      </c>
      <c r="IH88" t="s">
        <v>428</v>
      </c>
      <c r="II88">
        <v>0</v>
      </c>
      <c r="IJ88">
        <v>100</v>
      </c>
      <c r="IK88">
        <v>100</v>
      </c>
      <c r="IL88">
        <v>5.897</v>
      </c>
      <c r="IM88">
        <v>0.4044</v>
      </c>
      <c r="IN88">
        <v>4.31971622866321</v>
      </c>
      <c r="IO88">
        <v>0.00442796603476172</v>
      </c>
      <c r="IP88">
        <v>-1.66160884727162e-06</v>
      </c>
      <c r="IQ88">
        <v>3.32470810967871e-10</v>
      </c>
      <c r="IR88">
        <v>0.0482981980719239</v>
      </c>
      <c r="IS88">
        <v>0.00830027014242151</v>
      </c>
      <c r="IT88">
        <v>2.88519397997672e-05</v>
      </c>
      <c r="IU88">
        <v>9.02036601750474e-06</v>
      </c>
      <c r="IV88">
        <v>-1</v>
      </c>
      <c r="IW88">
        <v>2043</v>
      </c>
      <c r="IX88">
        <v>1</v>
      </c>
      <c r="IY88">
        <v>28</v>
      </c>
      <c r="IZ88">
        <v>188918</v>
      </c>
      <c r="JA88">
        <v>188917.9</v>
      </c>
      <c r="JB88">
        <v>0.915527</v>
      </c>
      <c r="JC88">
        <v>2.39868</v>
      </c>
      <c r="JD88">
        <v>1.49902</v>
      </c>
      <c r="JE88">
        <v>2.33276</v>
      </c>
      <c r="JF88">
        <v>1.54419</v>
      </c>
      <c r="JG88">
        <v>2.26562</v>
      </c>
      <c r="JH88">
        <v>35.4754</v>
      </c>
      <c r="JI88">
        <v>24.2714</v>
      </c>
      <c r="JJ88">
        <v>18</v>
      </c>
      <c r="JK88">
        <v>545.972</v>
      </c>
      <c r="JL88">
        <v>432.708</v>
      </c>
      <c r="JM88">
        <v>31.1881</v>
      </c>
      <c r="JN88">
        <v>28.5669</v>
      </c>
      <c r="JO88">
        <v>29.9999</v>
      </c>
      <c r="JP88">
        <v>28.4615</v>
      </c>
      <c r="JQ88">
        <v>28.4894</v>
      </c>
      <c r="JR88">
        <v>18.3752</v>
      </c>
      <c r="JS88">
        <v>26.779</v>
      </c>
      <c r="JT88">
        <v>100</v>
      </c>
      <c r="JU88">
        <v>31.1836</v>
      </c>
      <c r="JV88">
        <v>420</v>
      </c>
      <c r="JW88">
        <v>25.0037</v>
      </c>
      <c r="JX88">
        <v>93.0594</v>
      </c>
      <c r="JY88">
        <v>98.6058</v>
      </c>
    </row>
    <row r="89" spans="1:285">
      <c r="A89">
        <v>73</v>
      </c>
      <c r="B89">
        <v>1758584789.1</v>
      </c>
      <c r="C89">
        <v>776.099999904633</v>
      </c>
      <c r="D89" t="s">
        <v>573</v>
      </c>
      <c r="E89" t="s">
        <v>574</v>
      </c>
      <c r="F89">
        <v>5</v>
      </c>
      <c r="G89" t="s">
        <v>419</v>
      </c>
      <c r="H89" t="s">
        <v>420</v>
      </c>
      <c r="I89" t="s">
        <v>421</v>
      </c>
      <c r="J89">
        <v>1758584786.1</v>
      </c>
      <c r="K89">
        <f>(L89)/1000</f>
        <v>0</v>
      </c>
      <c r="L89">
        <f>1000*DL89*AJ89*(DH89-DI89)/(100*DA89*(1000-AJ89*DH89))</f>
        <v>0</v>
      </c>
      <c r="M89">
        <f>DL89*AJ89*(DG89-DF89*(1000-AJ89*DI89)/(1000-AJ89*DH89))/(100*DA89)</f>
        <v>0</v>
      </c>
      <c r="N89">
        <f>DF89 - IF(AJ89&gt;1, M89*DA89*100.0/(AL89), 0)</f>
        <v>0</v>
      </c>
      <c r="O89">
        <f>((U89-K89/2)*N89-M89)/(U89+K89/2)</f>
        <v>0</v>
      </c>
      <c r="P89">
        <f>O89*(DM89+DN89)/1000.0</f>
        <v>0</v>
      </c>
      <c r="Q89">
        <f>(DF89 - IF(AJ89&gt;1, M89*DA89*100.0/(AL89), 0))*(DM89+DN89)/1000.0</f>
        <v>0</v>
      </c>
      <c r="R89">
        <f>2.0/((1/T89-1/S89)+SIGN(T89)*SQRT((1/T89-1/S89)*(1/T89-1/S89) + 4*DB89/((DB89+1)*(DB89+1))*(2*1/T89*1/S89-1/S89*1/S89)))</f>
        <v>0</v>
      </c>
      <c r="S89">
        <f>IF(LEFT(DC89,1)&lt;&gt;"0",IF(LEFT(DC89,1)="1",3.0,DD89),$D$5+$E$5*(DT89*DM89/($K$5*1000))+$F$5*(DT89*DM89/($K$5*1000))*MAX(MIN(DA89,$J$5),$I$5)*MAX(MIN(DA89,$J$5),$I$5)+$G$5*MAX(MIN(DA89,$J$5),$I$5)*(DT89*DM89/($K$5*1000))+$H$5*(DT89*DM89/($K$5*1000))*(DT89*DM89/($K$5*1000)))</f>
        <v>0</v>
      </c>
      <c r="T89">
        <f>K89*(1000-(1000*0.61365*exp(17.502*X89/(240.97+X89))/(DM89+DN89)+DH89)/2)/(1000*0.61365*exp(17.502*X89/(240.97+X89))/(DM89+DN89)-DH89)</f>
        <v>0</v>
      </c>
      <c r="U89">
        <f>1/((DB89+1)/(R89/1.6)+1/(S89/1.37)) + DB89/((DB89+1)/(R89/1.6) + DB89/(S89/1.37))</f>
        <v>0</v>
      </c>
      <c r="V89">
        <f>(CW89*CZ89)</f>
        <v>0</v>
      </c>
      <c r="W89">
        <f>(DO89+(V89+2*0.95*5.67E-8*(((DO89+$B$7)+273)^4-(DO89+273)^4)-44100*K89)/(1.84*29.3*S89+8*0.95*5.67E-8*(DO89+273)^3))</f>
        <v>0</v>
      </c>
      <c r="X89">
        <f>($C$7*DP89+$D$7*DQ89+$E$7*W89)</f>
        <v>0</v>
      </c>
      <c r="Y89">
        <f>0.61365*exp(17.502*X89/(240.97+X89))</f>
        <v>0</v>
      </c>
      <c r="Z89">
        <f>(AA89/AB89*100)</f>
        <v>0</v>
      </c>
      <c r="AA89">
        <f>DH89*(DM89+DN89)/1000</f>
        <v>0</v>
      </c>
      <c r="AB89">
        <f>0.61365*exp(17.502*DO89/(240.97+DO89))</f>
        <v>0</v>
      </c>
      <c r="AC89">
        <f>(Y89-DH89*(DM89+DN89)/1000)</f>
        <v>0</v>
      </c>
      <c r="AD89">
        <f>(-K89*44100)</f>
        <v>0</v>
      </c>
      <c r="AE89">
        <f>2*29.3*S89*0.92*(DO89-X89)</f>
        <v>0</v>
      </c>
      <c r="AF89">
        <f>2*0.95*5.67E-8*(((DO89+$B$7)+273)^4-(X89+273)^4)</f>
        <v>0</v>
      </c>
      <c r="AG89">
        <f>V89+AF89+AD89+AE89</f>
        <v>0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MAX(0,($B$13+$C$13*DT89)/(1+$D$13*DT89)*DM89/(DO89+273)*$E$13)</f>
        <v>0</v>
      </c>
      <c r="AM89" t="s">
        <v>422</v>
      </c>
      <c r="AN89" t="s">
        <v>422</v>
      </c>
      <c r="AO89">
        <v>0</v>
      </c>
      <c r="AP89">
        <v>0</v>
      </c>
      <c r="AQ89">
        <f>1-AO89/AP89</f>
        <v>0</v>
      </c>
      <c r="AR89">
        <v>0</v>
      </c>
      <c r="AS89" t="s">
        <v>422</v>
      </c>
      <c r="AT89" t="s">
        <v>422</v>
      </c>
      <c r="AU89">
        <v>0</v>
      </c>
      <c r="AV89">
        <v>0</v>
      </c>
      <c r="AW89">
        <f>1-AU89/AV89</f>
        <v>0</v>
      </c>
      <c r="AX89">
        <v>0.5</v>
      </c>
      <c r="AY89">
        <f>CX89</f>
        <v>0</v>
      </c>
      <c r="AZ89">
        <f>M89</f>
        <v>0</v>
      </c>
      <c r="BA89">
        <f>AW89*AX89*AY89</f>
        <v>0</v>
      </c>
      <c r="BB89">
        <f>(AZ89-AR89)/AY89</f>
        <v>0</v>
      </c>
      <c r="BC89">
        <f>(AP89-AV89)/AV89</f>
        <v>0</v>
      </c>
      <c r="BD89">
        <f>AO89/(AQ89+AO89/AV89)</f>
        <v>0</v>
      </c>
      <c r="BE89" t="s">
        <v>422</v>
      </c>
      <c r="BF89">
        <v>0</v>
      </c>
      <c r="BG89">
        <f>IF(BF89&lt;&gt;0, BF89, BD89)</f>
        <v>0</v>
      </c>
      <c r="BH89">
        <f>1-BG89/AV89</f>
        <v>0</v>
      </c>
      <c r="BI89">
        <f>(AV89-AU89)/(AV89-BG89)</f>
        <v>0</v>
      </c>
      <c r="BJ89">
        <f>(AP89-AV89)/(AP89-BG89)</f>
        <v>0</v>
      </c>
      <c r="BK89">
        <f>(AV89-AU89)/(AV89-AO89)</f>
        <v>0</v>
      </c>
      <c r="BL89">
        <f>(AP89-AV89)/(AP89-AO89)</f>
        <v>0</v>
      </c>
      <c r="BM89">
        <f>(BI89*BG89/AU89)</f>
        <v>0</v>
      </c>
      <c r="BN89">
        <f>(1-BM89)</f>
        <v>0</v>
      </c>
      <c r="CW89">
        <f>$B$11*DU89+$C$11*DV89+$F$11*EG89*(1-EJ89)</f>
        <v>0</v>
      </c>
      <c r="CX89">
        <f>CW89*CY89</f>
        <v>0</v>
      </c>
      <c r="CY89">
        <f>($B$11*$D$9+$C$11*$D$9+$F$11*((ET89+EL89)/MAX(ET89+EL89+EU89, 0.1)*$I$9+EU89/MAX(ET89+EL89+EU89, 0.1)*$J$9))/($B$11+$C$11+$F$11)</f>
        <v>0</v>
      </c>
      <c r="CZ89">
        <f>($B$11*$K$9+$C$11*$K$9+$F$11*((ET89+EL89)/MAX(ET89+EL89+EU89, 0.1)*$P$9+EU89/MAX(ET89+EL89+EU89, 0.1)*$Q$9))/($B$11+$C$11+$F$11)</f>
        <v>0</v>
      </c>
      <c r="DA89">
        <v>4.8</v>
      </c>
      <c r="DB89">
        <v>0.5</v>
      </c>
      <c r="DC89" t="s">
        <v>423</v>
      </c>
      <c r="DD89">
        <v>2</v>
      </c>
      <c r="DE89">
        <v>1758584786.1</v>
      </c>
      <c r="DF89">
        <v>421.375</v>
      </c>
      <c r="DG89">
        <v>420.110333333333</v>
      </c>
      <c r="DH89">
        <v>25.0135666666667</v>
      </c>
      <c r="DI89">
        <v>24.9349666666667</v>
      </c>
      <c r="DJ89">
        <v>415.478333333333</v>
      </c>
      <c r="DK89">
        <v>24.6090666666667</v>
      </c>
      <c r="DL89">
        <v>500.022</v>
      </c>
      <c r="DM89">
        <v>89.6344333333333</v>
      </c>
      <c r="DN89">
        <v>0.0331269666666667</v>
      </c>
      <c r="DO89">
        <v>30.8751</v>
      </c>
      <c r="DP89">
        <v>30.0156666666667</v>
      </c>
      <c r="DQ89">
        <v>999.9</v>
      </c>
      <c r="DR89">
        <v>0</v>
      </c>
      <c r="DS89">
        <v>0</v>
      </c>
      <c r="DT89">
        <v>10005.8166666667</v>
      </c>
      <c r="DU89">
        <v>0</v>
      </c>
      <c r="DV89">
        <v>0.723344</v>
      </c>
      <c r="DW89">
        <v>1.26478</v>
      </c>
      <c r="DX89">
        <v>432.185666666667</v>
      </c>
      <c r="DY89">
        <v>430.853333333333</v>
      </c>
      <c r="DZ89">
        <v>0.0785916666666667</v>
      </c>
      <c r="EA89">
        <v>420.110333333333</v>
      </c>
      <c r="EB89">
        <v>24.9349666666667</v>
      </c>
      <c r="EC89">
        <v>2.24207666666667</v>
      </c>
      <c r="ED89">
        <v>2.23503</v>
      </c>
      <c r="EE89">
        <v>19.2661666666667</v>
      </c>
      <c r="EF89">
        <v>19.2156333333333</v>
      </c>
      <c r="EG89">
        <v>0.00500016</v>
      </c>
      <c r="EH89">
        <v>0</v>
      </c>
      <c r="EI89">
        <v>0</v>
      </c>
      <c r="EJ89">
        <v>0</v>
      </c>
      <c r="EK89">
        <v>677.133333333333</v>
      </c>
      <c r="EL89">
        <v>0.00500016</v>
      </c>
      <c r="EM89">
        <v>-19.6</v>
      </c>
      <c r="EN89">
        <v>-1.93333333333333</v>
      </c>
      <c r="EO89">
        <v>39.0206666666667</v>
      </c>
      <c r="EP89">
        <v>43.125</v>
      </c>
      <c r="EQ89">
        <v>41.187</v>
      </c>
      <c r="ER89">
        <v>43.208</v>
      </c>
      <c r="ES89">
        <v>42.25</v>
      </c>
      <c r="ET89">
        <v>0</v>
      </c>
      <c r="EU89">
        <v>0</v>
      </c>
      <c r="EV89">
        <v>0</v>
      </c>
      <c r="EW89">
        <v>1758584791.2</v>
      </c>
      <c r="EX89">
        <v>0</v>
      </c>
      <c r="EY89">
        <v>674.068</v>
      </c>
      <c r="EZ89">
        <v>-11.1384611221461</v>
      </c>
      <c r="FA89">
        <v>6.630768879866</v>
      </c>
      <c r="FB89">
        <v>-17.976</v>
      </c>
      <c r="FC89">
        <v>15</v>
      </c>
      <c r="FD89">
        <v>0</v>
      </c>
      <c r="FE89" t="s">
        <v>424</v>
      </c>
      <c r="FF89">
        <v>1747249705.1</v>
      </c>
      <c r="FG89">
        <v>1747249711.1</v>
      </c>
      <c r="FH89">
        <v>0</v>
      </c>
      <c r="FI89">
        <v>0.871</v>
      </c>
      <c r="FJ89">
        <v>0.066</v>
      </c>
      <c r="FK89">
        <v>5.486</v>
      </c>
      <c r="FL89">
        <v>0.145</v>
      </c>
      <c r="FM89">
        <v>420</v>
      </c>
      <c r="FN89">
        <v>16</v>
      </c>
      <c r="FO89">
        <v>0.27</v>
      </c>
      <c r="FP89">
        <v>0.16</v>
      </c>
      <c r="FQ89">
        <v>1.38371142857143</v>
      </c>
      <c r="FR89">
        <v>-1.68556597402597</v>
      </c>
      <c r="FS89">
        <v>0.208224446194959</v>
      </c>
      <c r="FT89">
        <v>0</v>
      </c>
      <c r="FU89">
        <v>674.841176470588</v>
      </c>
      <c r="FV89">
        <v>-9.29564549989756</v>
      </c>
      <c r="FW89">
        <v>5.89247364650368</v>
      </c>
      <c r="FX89">
        <v>-1</v>
      </c>
      <c r="FY89">
        <v>0.0799481476190476</v>
      </c>
      <c r="FZ89">
        <v>0.0089073194805196</v>
      </c>
      <c r="GA89">
        <v>0.00324840438070594</v>
      </c>
      <c r="GB89">
        <v>1</v>
      </c>
      <c r="GC89">
        <v>1</v>
      </c>
      <c r="GD89">
        <v>2</v>
      </c>
      <c r="GE89" t="s">
        <v>433</v>
      </c>
      <c r="GF89">
        <v>3.12648</v>
      </c>
      <c r="GG89">
        <v>2.65859</v>
      </c>
      <c r="GH89">
        <v>0.0882883</v>
      </c>
      <c r="GI89">
        <v>0.0889758</v>
      </c>
      <c r="GJ89">
        <v>0.103502</v>
      </c>
      <c r="GK89">
        <v>0.103826</v>
      </c>
      <c r="GL89">
        <v>23477.9</v>
      </c>
      <c r="GM89">
        <v>22198.7</v>
      </c>
      <c r="GN89">
        <v>23030.7</v>
      </c>
      <c r="GO89">
        <v>23727.5</v>
      </c>
      <c r="GP89">
        <v>35187.4</v>
      </c>
      <c r="GQ89">
        <v>35192.4</v>
      </c>
      <c r="GR89">
        <v>41521.8</v>
      </c>
      <c r="GS89">
        <v>42308.1</v>
      </c>
      <c r="GT89">
        <v>1.89793</v>
      </c>
      <c r="GU89">
        <v>1.81047</v>
      </c>
      <c r="GV89">
        <v>0.0972822</v>
      </c>
      <c r="GW89">
        <v>0</v>
      </c>
      <c r="GX89">
        <v>28.4312</v>
      </c>
      <c r="GY89">
        <v>999.9</v>
      </c>
      <c r="GZ89">
        <v>61.311</v>
      </c>
      <c r="HA89">
        <v>29.628</v>
      </c>
      <c r="HB89">
        <v>28.5244</v>
      </c>
      <c r="HC89">
        <v>53.5998</v>
      </c>
      <c r="HD89">
        <v>39.1787</v>
      </c>
      <c r="HE89">
        <v>1</v>
      </c>
      <c r="HF89">
        <v>0.0719588</v>
      </c>
      <c r="HG89">
        <v>-1.43583</v>
      </c>
      <c r="HH89">
        <v>20.2312</v>
      </c>
      <c r="HI89">
        <v>5.23436</v>
      </c>
      <c r="HJ89">
        <v>11.992</v>
      </c>
      <c r="HK89">
        <v>4.95585</v>
      </c>
      <c r="HL89">
        <v>3.304</v>
      </c>
      <c r="HM89">
        <v>9999</v>
      </c>
      <c r="HN89">
        <v>999.9</v>
      </c>
      <c r="HO89">
        <v>9999</v>
      </c>
      <c r="HP89">
        <v>9999</v>
      </c>
      <c r="HQ89">
        <v>1.86846</v>
      </c>
      <c r="HR89">
        <v>1.86418</v>
      </c>
      <c r="HS89">
        <v>1.8718</v>
      </c>
      <c r="HT89">
        <v>1.86264</v>
      </c>
      <c r="HU89">
        <v>1.86204</v>
      </c>
      <c r="HV89">
        <v>1.86859</v>
      </c>
      <c r="HW89">
        <v>1.85867</v>
      </c>
      <c r="HX89">
        <v>1.86508</v>
      </c>
      <c r="HY89">
        <v>5</v>
      </c>
      <c r="HZ89">
        <v>0</v>
      </c>
      <c r="IA89">
        <v>0</v>
      </c>
      <c r="IB89">
        <v>0</v>
      </c>
      <c r="IC89" t="s">
        <v>426</v>
      </c>
      <c r="ID89" t="s">
        <v>427</v>
      </c>
      <c r="IE89" t="s">
        <v>428</v>
      </c>
      <c r="IF89" t="s">
        <v>428</v>
      </c>
      <c r="IG89" t="s">
        <v>428</v>
      </c>
      <c r="IH89" t="s">
        <v>428</v>
      </c>
      <c r="II89">
        <v>0</v>
      </c>
      <c r="IJ89">
        <v>100</v>
      </c>
      <c r="IK89">
        <v>100</v>
      </c>
      <c r="IL89">
        <v>5.897</v>
      </c>
      <c r="IM89">
        <v>0.4043</v>
      </c>
      <c r="IN89">
        <v>4.31971622866321</v>
      </c>
      <c r="IO89">
        <v>0.00442796603476172</v>
      </c>
      <c r="IP89">
        <v>-1.66160884727162e-06</v>
      </c>
      <c r="IQ89">
        <v>3.32470810967871e-10</v>
      </c>
      <c r="IR89">
        <v>0.0482981980719239</v>
      </c>
      <c r="IS89">
        <v>0.00830027014242151</v>
      </c>
      <c r="IT89">
        <v>2.88519397997672e-05</v>
      </c>
      <c r="IU89">
        <v>9.02036601750474e-06</v>
      </c>
      <c r="IV89">
        <v>-1</v>
      </c>
      <c r="IW89">
        <v>2043</v>
      </c>
      <c r="IX89">
        <v>1</v>
      </c>
      <c r="IY89">
        <v>28</v>
      </c>
      <c r="IZ89">
        <v>188918.1</v>
      </c>
      <c r="JA89">
        <v>188918</v>
      </c>
      <c r="JB89">
        <v>0.915527</v>
      </c>
      <c r="JC89">
        <v>2.3999</v>
      </c>
      <c r="JD89">
        <v>1.4978</v>
      </c>
      <c r="JE89">
        <v>2.33276</v>
      </c>
      <c r="JF89">
        <v>1.54419</v>
      </c>
      <c r="JG89">
        <v>2.25708</v>
      </c>
      <c r="JH89">
        <v>35.4986</v>
      </c>
      <c r="JI89">
        <v>24.2714</v>
      </c>
      <c r="JJ89">
        <v>18</v>
      </c>
      <c r="JK89">
        <v>545.961</v>
      </c>
      <c r="JL89">
        <v>432.699</v>
      </c>
      <c r="JM89">
        <v>31.1836</v>
      </c>
      <c r="JN89">
        <v>28.5656</v>
      </c>
      <c r="JO89">
        <v>29.9999</v>
      </c>
      <c r="JP89">
        <v>28.4603</v>
      </c>
      <c r="JQ89">
        <v>28.4882</v>
      </c>
      <c r="JR89">
        <v>18.3721</v>
      </c>
      <c r="JS89">
        <v>26.779</v>
      </c>
      <c r="JT89">
        <v>100</v>
      </c>
      <c r="JU89">
        <v>31.1673</v>
      </c>
      <c r="JV89">
        <v>420</v>
      </c>
      <c r="JW89">
        <v>25.0037</v>
      </c>
      <c r="JX89">
        <v>93.0601</v>
      </c>
      <c r="JY89">
        <v>98.6059</v>
      </c>
    </row>
    <row r="90" spans="1:285">
      <c r="A90">
        <v>74</v>
      </c>
      <c r="B90">
        <v>1758584791.1</v>
      </c>
      <c r="C90">
        <v>778.099999904633</v>
      </c>
      <c r="D90" t="s">
        <v>575</v>
      </c>
      <c r="E90" t="s">
        <v>576</v>
      </c>
      <c r="F90">
        <v>5</v>
      </c>
      <c r="G90" t="s">
        <v>419</v>
      </c>
      <c r="H90" t="s">
        <v>420</v>
      </c>
      <c r="I90" t="s">
        <v>421</v>
      </c>
      <c r="J90">
        <v>1758584788.1</v>
      </c>
      <c r="K90">
        <f>(L90)/1000</f>
        <v>0</v>
      </c>
      <c r="L90">
        <f>1000*DL90*AJ90*(DH90-DI90)/(100*DA90*(1000-AJ90*DH90))</f>
        <v>0</v>
      </c>
      <c r="M90">
        <f>DL90*AJ90*(DG90-DF90*(1000-AJ90*DI90)/(1000-AJ90*DH90))/(100*DA90)</f>
        <v>0</v>
      </c>
      <c r="N90">
        <f>DF90 - IF(AJ90&gt;1, M90*DA90*100.0/(AL90), 0)</f>
        <v>0</v>
      </c>
      <c r="O90">
        <f>((U90-K90/2)*N90-M90)/(U90+K90/2)</f>
        <v>0</v>
      </c>
      <c r="P90">
        <f>O90*(DM90+DN90)/1000.0</f>
        <v>0</v>
      </c>
      <c r="Q90">
        <f>(DF90 - IF(AJ90&gt;1, M90*DA90*100.0/(AL90), 0))*(DM90+DN90)/1000.0</f>
        <v>0</v>
      </c>
      <c r="R90">
        <f>2.0/((1/T90-1/S90)+SIGN(T90)*SQRT((1/T90-1/S90)*(1/T90-1/S90) + 4*DB90/((DB90+1)*(DB90+1))*(2*1/T90*1/S90-1/S90*1/S90)))</f>
        <v>0</v>
      </c>
      <c r="S90">
        <f>IF(LEFT(DC90,1)&lt;&gt;"0",IF(LEFT(DC90,1)="1",3.0,DD90),$D$5+$E$5*(DT90*DM90/($K$5*1000))+$F$5*(DT90*DM90/($K$5*1000))*MAX(MIN(DA90,$J$5),$I$5)*MAX(MIN(DA90,$J$5),$I$5)+$G$5*MAX(MIN(DA90,$J$5),$I$5)*(DT90*DM90/($K$5*1000))+$H$5*(DT90*DM90/($K$5*1000))*(DT90*DM90/($K$5*1000)))</f>
        <v>0</v>
      </c>
      <c r="T90">
        <f>K90*(1000-(1000*0.61365*exp(17.502*X90/(240.97+X90))/(DM90+DN90)+DH90)/2)/(1000*0.61365*exp(17.502*X90/(240.97+X90))/(DM90+DN90)-DH90)</f>
        <v>0</v>
      </c>
      <c r="U90">
        <f>1/((DB90+1)/(R90/1.6)+1/(S90/1.37)) + DB90/((DB90+1)/(R90/1.6) + DB90/(S90/1.37))</f>
        <v>0</v>
      </c>
      <c r="V90">
        <f>(CW90*CZ90)</f>
        <v>0</v>
      </c>
      <c r="W90">
        <f>(DO90+(V90+2*0.95*5.67E-8*(((DO90+$B$7)+273)^4-(DO90+273)^4)-44100*K90)/(1.84*29.3*S90+8*0.95*5.67E-8*(DO90+273)^3))</f>
        <v>0</v>
      </c>
      <c r="X90">
        <f>($C$7*DP90+$D$7*DQ90+$E$7*W90)</f>
        <v>0</v>
      </c>
      <c r="Y90">
        <f>0.61365*exp(17.502*X90/(240.97+X90))</f>
        <v>0</v>
      </c>
      <c r="Z90">
        <f>(AA90/AB90*100)</f>
        <v>0</v>
      </c>
      <c r="AA90">
        <f>DH90*(DM90+DN90)/1000</f>
        <v>0</v>
      </c>
      <c r="AB90">
        <f>0.61365*exp(17.502*DO90/(240.97+DO90))</f>
        <v>0</v>
      </c>
      <c r="AC90">
        <f>(Y90-DH90*(DM90+DN90)/1000)</f>
        <v>0</v>
      </c>
      <c r="AD90">
        <f>(-K90*44100)</f>
        <v>0</v>
      </c>
      <c r="AE90">
        <f>2*29.3*S90*0.92*(DO90-X90)</f>
        <v>0</v>
      </c>
      <c r="AF90">
        <f>2*0.95*5.67E-8*(((DO90+$B$7)+273)^4-(X90+273)^4)</f>
        <v>0</v>
      </c>
      <c r="AG90">
        <f>V90+AF90+AD90+AE90</f>
        <v>0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MAX(0,($B$13+$C$13*DT90)/(1+$D$13*DT90)*DM90/(DO90+273)*$E$13)</f>
        <v>0</v>
      </c>
      <c r="AM90" t="s">
        <v>422</v>
      </c>
      <c r="AN90" t="s">
        <v>422</v>
      </c>
      <c r="AO90">
        <v>0</v>
      </c>
      <c r="AP90">
        <v>0</v>
      </c>
      <c r="AQ90">
        <f>1-AO90/AP90</f>
        <v>0</v>
      </c>
      <c r="AR90">
        <v>0</v>
      </c>
      <c r="AS90" t="s">
        <v>422</v>
      </c>
      <c r="AT90" t="s">
        <v>422</v>
      </c>
      <c r="AU90">
        <v>0</v>
      </c>
      <c r="AV90">
        <v>0</v>
      </c>
      <c r="AW90">
        <f>1-AU90/AV90</f>
        <v>0</v>
      </c>
      <c r="AX90">
        <v>0.5</v>
      </c>
      <c r="AY90">
        <f>CX90</f>
        <v>0</v>
      </c>
      <c r="AZ90">
        <f>M90</f>
        <v>0</v>
      </c>
      <c r="BA90">
        <f>AW90*AX90*AY90</f>
        <v>0</v>
      </c>
      <c r="BB90">
        <f>(AZ90-AR90)/AY90</f>
        <v>0</v>
      </c>
      <c r="BC90">
        <f>(AP90-AV90)/AV90</f>
        <v>0</v>
      </c>
      <c r="BD90">
        <f>AO90/(AQ90+AO90/AV90)</f>
        <v>0</v>
      </c>
      <c r="BE90" t="s">
        <v>422</v>
      </c>
      <c r="BF90">
        <v>0</v>
      </c>
      <c r="BG90">
        <f>IF(BF90&lt;&gt;0, BF90, BD90)</f>
        <v>0</v>
      </c>
      <c r="BH90">
        <f>1-BG90/AV90</f>
        <v>0</v>
      </c>
      <c r="BI90">
        <f>(AV90-AU90)/(AV90-BG90)</f>
        <v>0</v>
      </c>
      <c r="BJ90">
        <f>(AP90-AV90)/(AP90-BG90)</f>
        <v>0</v>
      </c>
      <c r="BK90">
        <f>(AV90-AU90)/(AV90-AO90)</f>
        <v>0</v>
      </c>
      <c r="BL90">
        <f>(AP90-AV90)/(AP90-AO90)</f>
        <v>0</v>
      </c>
      <c r="BM90">
        <f>(BI90*BG90/AU90)</f>
        <v>0</v>
      </c>
      <c r="BN90">
        <f>(1-BM90)</f>
        <v>0</v>
      </c>
      <c r="CW90">
        <f>$B$11*DU90+$C$11*DV90+$F$11*EG90*(1-EJ90)</f>
        <v>0</v>
      </c>
      <c r="CX90">
        <f>CW90*CY90</f>
        <v>0</v>
      </c>
      <c r="CY90">
        <f>($B$11*$D$9+$C$11*$D$9+$F$11*((ET90+EL90)/MAX(ET90+EL90+EU90, 0.1)*$I$9+EU90/MAX(ET90+EL90+EU90, 0.1)*$J$9))/($B$11+$C$11+$F$11)</f>
        <v>0</v>
      </c>
      <c r="CZ90">
        <f>($B$11*$K$9+$C$11*$K$9+$F$11*((ET90+EL90)/MAX(ET90+EL90+EU90, 0.1)*$P$9+EU90/MAX(ET90+EL90+EU90, 0.1)*$Q$9))/($B$11+$C$11+$F$11)</f>
        <v>0</v>
      </c>
      <c r="DA90">
        <v>4.8</v>
      </c>
      <c r="DB90">
        <v>0.5</v>
      </c>
      <c r="DC90" t="s">
        <v>423</v>
      </c>
      <c r="DD90">
        <v>2</v>
      </c>
      <c r="DE90">
        <v>1758584788.1</v>
      </c>
      <c r="DF90">
        <v>421.456</v>
      </c>
      <c r="DG90">
        <v>420.168</v>
      </c>
      <c r="DH90">
        <v>25.0098666666667</v>
      </c>
      <c r="DI90">
        <v>24.9321333333333</v>
      </c>
      <c r="DJ90">
        <v>415.559</v>
      </c>
      <c r="DK90">
        <v>24.6055</v>
      </c>
      <c r="DL90">
        <v>500.037</v>
      </c>
      <c r="DM90">
        <v>89.6348</v>
      </c>
      <c r="DN90">
        <v>0.0330241333333333</v>
      </c>
      <c r="DO90">
        <v>30.8738666666667</v>
      </c>
      <c r="DP90">
        <v>30.0158666666667</v>
      </c>
      <c r="DQ90">
        <v>999.9</v>
      </c>
      <c r="DR90">
        <v>0</v>
      </c>
      <c r="DS90">
        <v>0</v>
      </c>
      <c r="DT90">
        <v>10001.25</v>
      </c>
      <c r="DU90">
        <v>0</v>
      </c>
      <c r="DV90">
        <v>0.723344</v>
      </c>
      <c r="DW90">
        <v>1.28787333333333</v>
      </c>
      <c r="DX90">
        <v>432.267</v>
      </c>
      <c r="DY90">
        <v>430.911666666667</v>
      </c>
      <c r="DZ90">
        <v>0.0777524333333333</v>
      </c>
      <c r="EA90">
        <v>420.168</v>
      </c>
      <c r="EB90">
        <v>24.9321333333333</v>
      </c>
      <c r="EC90">
        <v>2.24175666666667</v>
      </c>
      <c r="ED90">
        <v>2.23478333333333</v>
      </c>
      <c r="EE90">
        <v>19.2638666666667</v>
      </c>
      <c r="EF90">
        <v>19.2138666666667</v>
      </c>
      <c r="EG90">
        <v>0.00500016</v>
      </c>
      <c r="EH90">
        <v>0</v>
      </c>
      <c r="EI90">
        <v>0</v>
      </c>
      <c r="EJ90">
        <v>0</v>
      </c>
      <c r="EK90">
        <v>678.933333333333</v>
      </c>
      <c r="EL90">
        <v>0.00500016</v>
      </c>
      <c r="EM90">
        <v>-20.3666666666667</v>
      </c>
      <c r="EN90">
        <v>-1.63333333333333</v>
      </c>
      <c r="EO90">
        <v>39</v>
      </c>
      <c r="EP90">
        <v>43.125</v>
      </c>
      <c r="EQ90">
        <v>41.187</v>
      </c>
      <c r="ER90">
        <v>43.187</v>
      </c>
      <c r="ES90">
        <v>42.25</v>
      </c>
      <c r="ET90">
        <v>0</v>
      </c>
      <c r="EU90">
        <v>0</v>
      </c>
      <c r="EV90">
        <v>0</v>
      </c>
      <c r="EW90">
        <v>1758584793</v>
      </c>
      <c r="EX90">
        <v>0</v>
      </c>
      <c r="EY90">
        <v>674.865384615385</v>
      </c>
      <c r="EZ90">
        <v>6.97777819028331</v>
      </c>
      <c r="FA90">
        <v>1.37777745994662</v>
      </c>
      <c r="FB90">
        <v>-18.3807692307692</v>
      </c>
      <c r="FC90">
        <v>15</v>
      </c>
      <c r="FD90">
        <v>0</v>
      </c>
      <c r="FE90" t="s">
        <v>424</v>
      </c>
      <c r="FF90">
        <v>1747249705.1</v>
      </c>
      <c r="FG90">
        <v>1747249711.1</v>
      </c>
      <c r="FH90">
        <v>0</v>
      </c>
      <c r="FI90">
        <v>0.871</v>
      </c>
      <c r="FJ90">
        <v>0.066</v>
      </c>
      <c r="FK90">
        <v>5.486</v>
      </c>
      <c r="FL90">
        <v>0.145</v>
      </c>
      <c r="FM90">
        <v>420</v>
      </c>
      <c r="FN90">
        <v>16</v>
      </c>
      <c r="FO90">
        <v>0.27</v>
      </c>
      <c r="FP90">
        <v>0.16</v>
      </c>
      <c r="FQ90">
        <v>1.33453619047619</v>
      </c>
      <c r="FR90">
        <v>-0.960911688311687</v>
      </c>
      <c r="FS90">
        <v>0.14697299539699</v>
      </c>
      <c r="FT90">
        <v>0</v>
      </c>
      <c r="FU90">
        <v>674.361764705882</v>
      </c>
      <c r="FV90">
        <v>-8.53017554599411</v>
      </c>
      <c r="FW90">
        <v>5.89306744782686</v>
      </c>
      <c r="FX90">
        <v>-1</v>
      </c>
      <c r="FY90">
        <v>0.0800508714285714</v>
      </c>
      <c r="FZ90">
        <v>-0.00199162597402594</v>
      </c>
      <c r="GA90">
        <v>0.00313483327439137</v>
      </c>
      <c r="GB90">
        <v>1</v>
      </c>
      <c r="GC90">
        <v>1</v>
      </c>
      <c r="GD90">
        <v>2</v>
      </c>
      <c r="GE90" t="s">
        <v>433</v>
      </c>
      <c r="GF90">
        <v>3.12652</v>
      </c>
      <c r="GG90">
        <v>2.65846</v>
      </c>
      <c r="GH90">
        <v>0.0883029</v>
      </c>
      <c r="GI90">
        <v>0.0890665</v>
      </c>
      <c r="GJ90">
        <v>0.103492</v>
      </c>
      <c r="GK90">
        <v>0.103818</v>
      </c>
      <c r="GL90">
        <v>23477.7</v>
      </c>
      <c r="GM90">
        <v>22196.6</v>
      </c>
      <c r="GN90">
        <v>23030.9</v>
      </c>
      <c r="GO90">
        <v>23727.5</v>
      </c>
      <c r="GP90">
        <v>35188</v>
      </c>
      <c r="GQ90">
        <v>35192.9</v>
      </c>
      <c r="GR90">
        <v>41522</v>
      </c>
      <c r="GS90">
        <v>42308.3</v>
      </c>
      <c r="GT90">
        <v>1.89802</v>
      </c>
      <c r="GU90">
        <v>1.81033</v>
      </c>
      <c r="GV90">
        <v>0.0969321</v>
      </c>
      <c r="GW90">
        <v>0</v>
      </c>
      <c r="GX90">
        <v>28.4308</v>
      </c>
      <c r="GY90">
        <v>999.9</v>
      </c>
      <c r="GZ90">
        <v>61.287</v>
      </c>
      <c r="HA90">
        <v>29.608</v>
      </c>
      <c r="HB90">
        <v>28.4802</v>
      </c>
      <c r="HC90">
        <v>54.3298</v>
      </c>
      <c r="HD90">
        <v>39.1466</v>
      </c>
      <c r="HE90">
        <v>1</v>
      </c>
      <c r="HF90">
        <v>0.0719411</v>
      </c>
      <c r="HG90">
        <v>-1.41419</v>
      </c>
      <c r="HH90">
        <v>20.2314</v>
      </c>
      <c r="HI90">
        <v>5.23436</v>
      </c>
      <c r="HJ90">
        <v>11.992</v>
      </c>
      <c r="HK90">
        <v>4.95585</v>
      </c>
      <c r="HL90">
        <v>3.304</v>
      </c>
      <c r="HM90">
        <v>9999</v>
      </c>
      <c r="HN90">
        <v>999.9</v>
      </c>
      <c r="HO90">
        <v>9999</v>
      </c>
      <c r="HP90">
        <v>9999</v>
      </c>
      <c r="HQ90">
        <v>1.86847</v>
      </c>
      <c r="HR90">
        <v>1.86418</v>
      </c>
      <c r="HS90">
        <v>1.8718</v>
      </c>
      <c r="HT90">
        <v>1.86264</v>
      </c>
      <c r="HU90">
        <v>1.86204</v>
      </c>
      <c r="HV90">
        <v>1.86858</v>
      </c>
      <c r="HW90">
        <v>1.85867</v>
      </c>
      <c r="HX90">
        <v>1.86508</v>
      </c>
      <c r="HY90">
        <v>5</v>
      </c>
      <c r="HZ90">
        <v>0</v>
      </c>
      <c r="IA90">
        <v>0</v>
      </c>
      <c r="IB90">
        <v>0</v>
      </c>
      <c r="IC90" t="s">
        <v>426</v>
      </c>
      <c r="ID90" t="s">
        <v>427</v>
      </c>
      <c r="IE90" t="s">
        <v>428</v>
      </c>
      <c r="IF90" t="s">
        <v>428</v>
      </c>
      <c r="IG90" t="s">
        <v>428</v>
      </c>
      <c r="IH90" t="s">
        <v>428</v>
      </c>
      <c r="II90">
        <v>0</v>
      </c>
      <c r="IJ90">
        <v>100</v>
      </c>
      <c r="IK90">
        <v>100</v>
      </c>
      <c r="IL90">
        <v>5.897</v>
      </c>
      <c r="IM90">
        <v>0.4042</v>
      </c>
      <c r="IN90">
        <v>4.31971622866321</v>
      </c>
      <c r="IO90">
        <v>0.00442796603476172</v>
      </c>
      <c r="IP90">
        <v>-1.66160884727162e-06</v>
      </c>
      <c r="IQ90">
        <v>3.32470810967871e-10</v>
      </c>
      <c r="IR90">
        <v>0.0482981980719239</v>
      </c>
      <c r="IS90">
        <v>0.00830027014242151</v>
      </c>
      <c r="IT90">
        <v>2.88519397997672e-05</v>
      </c>
      <c r="IU90">
        <v>9.02036601750474e-06</v>
      </c>
      <c r="IV90">
        <v>-1</v>
      </c>
      <c r="IW90">
        <v>2043</v>
      </c>
      <c r="IX90">
        <v>1</v>
      </c>
      <c r="IY90">
        <v>28</v>
      </c>
      <c r="IZ90">
        <v>188918.1</v>
      </c>
      <c r="JA90">
        <v>188918</v>
      </c>
      <c r="JB90">
        <v>0.914307</v>
      </c>
      <c r="JC90">
        <v>2.39868</v>
      </c>
      <c r="JD90">
        <v>1.4978</v>
      </c>
      <c r="JE90">
        <v>2.33276</v>
      </c>
      <c r="JF90">
        <v>1.54419</v>
      </c>
      <c r="JG90">
        <v>2.29248</v>
      </c>
      <c r="JH90">
        <v>35.4986</v>
      </c>
      <c r="JI90">
        <v>24.2714</v>
      </c>
      <c r="JJ90">
        <v>18</v>
      </c>
      <c r="JK90">
        <v>546.016</v>
      </c>
      <c r="JL90">
        <v>432.601</v>
      </c>
      <c r="JM90">
        <v>31.1796</v>
      </c>
      <c r="JN90">
        <v>28.565</v>
      </c>
      <c r="JO90">
        <v>29.9999</v>
      </c>
      <c r="JP90">
        <v>28.4591</v>
      </c>
      <c r="JQ90">
        <v>28.487</v>
      </c>
      <c r="JR90">
        <v>18.3357</v>
      </c>
      <c r="JS90">
        <v>26.779</v>
      </c>
      <c r="JT90">
        <v>100</v>
      </c>
      <c r="JU90">
        <v>31.1673</v>
      </c>
      <c r="JV90">
        <v>420</v>
      </c>
      <c r="JW90">
        <v>25.0037</v>
      </c>
      <c r="JX90">
        <v>93.0607</v>
      </c>
      <c r="JY90">
        <v>98.6063</v>
      </c>
    </row>
    <row r="91" spans="1:285">
      <c r="A91">
        <v>75</v>
      </c>
      <c r="B91">
        <v>1758584793.1</v>
      </c>
      <c r="C91">
        <v>780.099999904633</v>
      </c>
      <c r="D91" t="s">
        <v>577</v>
      </c>
      <c r="E91" t="s">
        <v>578</v>
      </c>
      <c r="F91">
        <v>5</v>
      </c>
      <c r="G91" t="s">
        <v>419</v>
      </c>
      <c r="H91" t="s">
        <v>420</v>
      </c>
      <c r="I91" t="s">
        <v>421</v>
      </c>
      <c r="J91">
        <v>1758584790.1</v>
      </c>
      <c r="K91">
        <f>(L91)/1000</f>
        <v>0</v>
      </c>
      <c r="L91">
        <f>1000*DL91*AJ91*(DH91-DI91)/(100*DA91*(1000-AJ91*DH91))</f>
        <v>0</v>
      </c>
      <c r="M91">
        <f>DL91*AJ91*(DG91-DF91*(1000-AJ91*DI91)/(1000-AJ91*DH91))/(100*DA91)</f>
        <v>0</v>
      </c>
      <c r="N91">
        <f>DF91 - IF(AJ91&gt;1, M91*DA91*100.0/(AL91), 0)</f>
        <v>0</v>
      </c>
      <c r="O91">
        <f>((U91-K91/2)*N91-M91)/(U91+K91/2)</f>
        <v>0</v>
      </c>
      <c r="P91">
        <f>O91*(DM91+DN91)/1000.0</f>
        <v>0</v>
      </c>
      <c r="Q91">
        <f>(DF91 - IF(AJ91&gt;1, M91*DA91*100.0/(AL91), 0))*(DM91+DN91)/1000.0</f>
        <v>0</v>
      </c>
      <c r="R91">
        <f>2.0/((1/T91-1/S91)+SIGN(T91)*SQRT((1/T91-1/S91)*(1/T91-1/S91) + 4*DB91/((DB91+1)*(DB91+1))*(2*1/T91*1/S91-1/S91*1/S91)))</f>
        <v>0</v>
      </c>
      <c r="S91">
        <f>IF(LEFT(DC91,1)&lt;&gt;"0",IF(LEFT(DC91,1)="1",3.0,DD91),$D$5+$E$5*(DT91*DM91/($K$5*1000))+$F$5*(DT91*DM91/($K$5*1000))*MAX(MIN(DA91,$J$5),$I$5)*MAX(MIN(DA91,$J$5),$I$5)+$G$5*MAX(MIN(DA91,$J$5),$I$5)*(DT91*DM91/($K$5*1000))+$H$5*(DT91*DM91/($K$5*1000))*(DT91*DM91/($K$5*1000)))</f>
        <v>0</v>
      </c>
      <c r="T91">
        <f>K91*(1000-(1000*0.61365*exp(17.502*X91/(240.97+X91))/(DM91+DN91)+DH91)/2)/(1000*0.61365*exp(17.502*X91/(240.97+X91))/(DM91+DN91)-DH91)</f>
        <v>0</v>
      </c>
      <c r="U91">
        <f>1/((DB91+1)/(R91/1.6)+1/(S91/1.37)) + DB91/((DB91+1)/(R91/1.6) + DB91/(S91/1.37))</f>
        <v>0</v>
      </c>
      <c r="V91">
        <f>(CW91*CZ91)</f>
        <v>0</v>
      </c>
      <c r="W91">
        <f>(DO91+(V91+2*0.95*5.67E-8*(((DO91+$B$7)+273)^4-(DO91+273)^4)-44100*K91)/(1.84*29.3*S91+8*0.95*5.67E-8*(DO91+273)^3))</f>
        <v>0</v>
      </c>
      <c r="X91">
        <f>($C$7*DP91+$D$7*DQ91+$E$7*W91)</f>
        <v>0</v>
      </c>
      <c r="Y91">
        <f>0.61365*exp(17.502*X91/(240.97+X91))</f>
        <v>0</v>
      </c>
      <c r="Z91">
        <f>(AA91/AB91*100)</f>
        <v>0</v>
      </c>
      <c r="AA91">
        <f>DH91*(DM91+DN91)/1000</f>
        <v>0</v>
      </c>
      <c r="AB91">
        <f>0.61365*exp(17.502*DO91/(240.97+DO91))</f>
        <v>0</v>
      </c>
      <c r="AC91">
        <f>(Y91-DH91*(DM91+DN91)/1000)</f>
        <v>0</v>
      </c>
      <c r="AD91">
        <f>(-K91*44100)</f>
        <v>0</v>
      </c>
      <c r="AE91">
        <f>2*29.3*S91*0.92*(DO91-X91)</f>
        <v>0</v>
      </c>
      <c r="AF91">
        <f>2*0.95*5.67E-8*(((DO91+$B$7)+273)^4-(X91+273)^4)</f>
        <v>0</v>
      </c>
      <c r="AG91">
        <f>V91+AF91+AD91+AE91</f>
        <v>0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MAX(0,($B$13+$C$13*DT91)/(1+$D$13*DT91)*DM91/(DO91+273)*$E$13)</f>
        <v>0</v>
      </c>
      <c r="AM91" t="s">
        <v>422</v>
      </c>
      <c r="AN91" t="s">
        <v>422</v>
      </c>
      <c r="AO91">
        <v>0</v>
      </c>
      <c r="AP91">
        <v>0</v>
      </c>
      <c r="AQ91">
        <f>1-AO91/AP91</f>
        <v>0</v>
      </c>
      <c r="AR91">
        <v>0</v>
      </c>
      <c r="AS91" t="s">
        <v>422</v>
      </c>
      <c r="AT91" t="s">
        <v>422</v>
      </c>
      <c r="AU91">
        <v>0</v>
      </c>
      <c r="AV91">
        <v>0</v>
      </c>
      <c r="AW91">
        <f>1-AU91/AV91</f>
        <v>0</v>
      </c>
      <c r="AX91">
        <v>0.5</v>
      </c>
      <c r="AY91">
        <f>CX91</f>
        <v>0</v>
      </c>
      <c r="AZ91">
        <f>M91</f>
        <v>0</v>
      </c>
      <c r="BA91">
        <f>AW91*AX91*AY91</f>
        <v>0</v>
      </c>
      <c r="BB91">
        <f>(AZ91-AR91)/AY91</f>
        <v>0</v>
      </c>
      <c r="BC91">
        <f>(AP91-AV91)/AV91</f>
        <v>0</v>
      </c>
      <c r="BD91">
        <f>AO91/(AQ91+AO91/AV91)</f>
        <v>0</v>
      </c>
      <c r="BE91" t="s">
        <v>422</v>
      </c>
      <c r="BF91">
        <v>0</v>
      </c>
      <c r="BG91">
        <f>IF(BF91&lt;&gt;0, BF91, BD91)</f>
        <v>0</v>
      </c>
      <c r="BH91">
        <f>1-BG91/AV91</f>
        <v>0</v>
      </c>
      <c r="BI91">
        <f>(AV91-AU91)/(AV91-BG91)</f>
        <v>0</v>
      </c>
      <c r="BJ91">
        <f>(AP91-AV91)/(AP91-BG91)</f>
        <v>0</v>
      </c>
      <c r="BK91">
        <f>(AV91-AU91)/(AV91-AO91)</f>
        <v>0</v>
      </c>
      <c r="BL91">
        <f>(AP91-AV91)/(AP91-AO91)</f>
        <v>0</v>
      </c>
      <c r="BM91">
        <f>(BI91*BG91/AU91)</f>
        <v>0</v>
      </c>
      <c r="BN91">
        <f>(1-BM91)</f>
        <v>0</v>
      </c>
      <c r="CW91">
        <f>$B$11*DU91+$C$11*DV91+$F$11*EG91*(1-EJ91)</f>
        <v>0</v>
      </c>
      <c r="CX91">
        <f>CW91*CY91</f>
        <v>0</v>
      </c>
      <c r="CY91">
        <f>($B$11*$D$9+$C$11*$D$9+$F$11*((ET91+EL91)/MAX(ET91+EL91+EU91, 0.1)*$I$9+EU91/MAX(ET91+EL91+EU91, 0.1)*$J$9))/($B$11+$C$11+$F$11)</f>
        <v>0</v>
      </c>
      <c r="CZ91">
        <f>($B$11*$K$9+$C$11*$K$9+$F$11*((ET91+EL91)/MAX(ET91+EL91+EU91, 0.1)*$P$9+EU91/MAX(ET91+EL91+EU91, 0.1)*$Q$9))/($B$11+$C$11+$F$11)</f>
        <v>0</v>
      </c>
      <c r="DA91">
        <v>4.8</v>
      </c>
      <c r="DB91">
        <v>0.5</v>
      </c>
      <c r="DC91" t="s">
        <v>423</v>
      </c>
      <c r="DD91">
        <v>2</v>
      </c>
      <c r="DE91">
        <v>1758584790.1</v>
      </c>
      <c r="DF91">
        <v>421.553</v>
      </c>
      <c r="DG91">
        <v>420.733333333333</v>
      </c>
      <c r="DH91">
        <v>25.0061333333333</v>
      </c>
      <c r="DI91">
        <v>24.9293</v>
      </c>
      <c r="DJ91">
        <v>415.655666666667</v>
      </c>
      <c r="DK91">
        <v>24.6018666666667</v>
      </c>
      <c r="DL91">
        <v>500.041666666667</v>
      </c>
      <c r="DM91">
        <v>89.6352666666667</v>
      </c>
      <c r="DN91">
        <v>0.0328211</v>
      </c>
      <c r="DO91">
        <v>30.8731</v>
      </c>
      <c r="DP91">
        <v>30.0143666666667</v>
      </c>
      <c r="DQ91">
        <v>999.9</v>
      </c>
      <c r="DR91">
        <v>0</v>
      </c>
      <c r="DS91">
        <v>0</v>
      </c>
      <c r="DT91">
        <v>10011.6833333333</v>
      </c>
      <c r="DU91">
        <v>0</v>
      </c>
      <c r="DV91">
        <v>0.723344</v>
      </c>
      <c r="DW91">
        <v>0.819530666666667</v>
      </c>
      <c r="DX91">
        <v>432.364666666667</v>
      </c>
      <c r="DY91">
        <v>431.490333333333</v>
      </c>
      <c r="DZ91">
        <v>0.0768502666666667</v>
      </c>
      <c r="EA91">
        <v>420.733333333333</v>
      </c>
      <c r="EB91">
        <v>24.9293</v>
      </c>
      <c r="EC91">
        <v>2.24143666666667</v>
      </c>
      <c r="ED91">
        <v>2.23454333333333</v>
      </c>
      <c r="EE91">
        <v>19.2615666666667</v>
      </c>
      <c r="EF91">
        <v>19.2121333333333</v>
      </c>
      <c r="EG91">
        <v>0.00500016</v>
      </c>
      <c r="EH91">
        <v>0</v>
      </c>
      <c r="EI91">
        <v>0</v>
      </c>
      <c r="EJ91">
        <v>0</v>
      </c>
      <c r="EK91">
        <v>675.866666666667</v>
      </c>
      <c r="EL91">
        <v>0.00500016</v>
      </c>
      <c r="EM91">
        <v>-17.9333333333333</v>
      </c>
      <c r="EN91">
        <v>-1.43333333333333</v>
      </c>
      <c r="EO91">
        <v>39</v>
      </c>
      <c r="EP91">
        <v>43.125</v>
      </c>
      <c r="EQ91">
        <v>41.187</v>
      </c>
      <c r="ER91">
        <v>43.187</v>
      </c>
      <c r="ES91">
        <v>42.25</v>
      </c>
      <c r="ET91">
        <v>0</v>
      </c>
      <c r="EU91">
        <v>0</v>
      </c>
      <c r="EV91">
        <v>0</v>
      </c>
      <c r="EW91">
        <v>1758584794.8</v>
      </c>
      <c r="EX91">
        <v>0</v>
      </c>
      <c r="EY91">
        <v>674.496</v>
      </c>
      <c r="EZ91">
        <v>-6.27692263516883</v>
      </c>
      <c r="FA91">
        <v>3.23846121518568</v>
      </c>
      <c r="FB91">
        <v>-18.364</v>
      </c>
      <c r="FC91">
        <v>15</v>
      </c>
      <c r="FD91">
        <v>0</v>
      </c>
      <c r="FE91" t="s">
        <v>424</v>
      </c>
      <c r="FF91">
        <v>1747249705.1</v>
      </c>
      <c r="FG91">
        <v>1747249711.1</v>
      </c>
      <c r="FH91">
        <v>0</v>
      </c>
      <c r="FI91">
        <v>0.871</v>
      </c>
      <c r="FJ91">
        <v>0.066</v>
      </c>
      <c r="FK91">
        <v>5.486</v>
      </c>
      <c r="FL91">
        <v>0.145</v>
      </c>
      <c r="FM91">
        <v>420</v>
      </c>
      <c r="FN91">
        <v>16</v>
      </c>
      <c r="FO91">
        <v>0.27</v>
      </c>
      <c r="FP91">
        <v>0.16</v>
      </c>
      <c r="FQ91">
        <v>1.27866995238095</v>
      </c>
      <c r="FR91">
        <v>-0.663407532467531</v>
      </c>
      <c r="FS91">
        <v>0.125045767693835</v>
      </c>
      <c r="FT91">
        <v>0</v>
      </c>
      <c r="FU91">
        <v>674.623529411765</v>
      </c>
      <c r="FV91">
        <v>7.12605059369397</v>
      </c>
      <c r="FW91">
        <v>6.16522786294846</v>
      </c>
      <c r="FX91">
        <v>-1</v>
      </c>
      <c r="FY91">
        <v>0.0802405142857143</v>
      </c>
      <c r="FZ91">
        <v>-0.0146423376623373</v>
      </c>
      <c r="GA91">
        <v>0.00288633031097995</v>
      </c>
      <c r="GB91">
        <v>1</v>
      </c>
      <c r="GC91">
        <v>1</v>
      </c>
      <c r="GD91">
        <v>2</v>
      </c>
      <c r="GE91" t="s">
        <v>433</v>
      </c>
      <c r="GF91">
        <v>3.1265</v>
      </c>
      <c r="GG91">
        <v>2.65848</v>
      </c>
      <c r="GH91">
        <v>0.0883329</v>
      </c>
      <c r="GI91">
        <v>0.0894374</v>
      </c>
      <c r="GJ91">
        <v>0.103485</v>
      </c>
      <c r="GK91">
        <v>0.103811</v>
      </c>
      <c r="GL91">
        <v>23476.9</v>
      </c>
      <c r="GM91">
        <v>22187.5</v>
      </c>
      <c r="GN91">
        <v>23030.8</v>
      </c>
      <c r="GO91">
        <v>23727.5</v>
      </c>
      <c r="GP91">
        <v>35188.5</v>
      </c>
      <c r="GQ91">
        <v>35193.3</v>
      </c>
      <c r="GR91">
        <v>41522.2</v>
      </c>
      <c r="GS91">
        <v>42308.3</v>
      </c>
      <c r="GT91">
        <v>1.89795</v>
      </c>
      <c r="GU91">
        <v>1.81057</v>
      </c>
      <c r="GV91">
        <v>0.0971407</v>
      </c>
      <c r="GW91">
        <v>0</v>
      </c>
      <c r="GX91">
        <v>28.4296</v>
      </c>
      <c r="GY91">
        <v>999.9</v>
      </c>
      <c r="GZ91">
        <v>61.287</v>
      </c>
      <c r="HA91">
        <v>29.608</v>
      </c>
      <c r="HB91">
        <v>28.4817</v>
      </c>
      <c r="HC91">
        <v>54.1598</v>
      </c>
      <c r="HD91">
        <v>39.1506</v>
      </c>
      <c r="HE91">
        <v>1</v>
      </c>
      <c r="HF91">
        <v>0.0719284</v>
      </c>
      <c r="HG91">
        <v>-1.3968</v>
      </c>
      <c r="HH91">
        <v>20.2314</v>
      </c>
      <c r="HI91">
        <v>5.23421</v>
      </c>
      <c r="HJ91">
        <v>11.992</v>
      </c>
      <c r="HK91">
        <v>4.9558</v>
      </c>
      <c r="HL91">
        <v>3.304</v>
      </c>
      <c r="HM91">
        <v>9999</v>
      </c>
      <c r="HN91">
        <v>999.9</v>
      </c>
      <c r="HO91">
        <v>9999</v>
      </c>
      <c r="HP91">
        <v>9999</v>
      </c>
      <c r="HQ91">
        <v>1.86847</v>
      </c>
      <c r="HR91">
        <v>1.86418</v>
      </c>
      <c r="HS91">
        <v>1.8718</v>
      </c>
      <c r="HT91">
        <v>1.86264</v>
      </c>
      <c r="HU91">
        <v>1.86203</v>
      </c>
      <c r="HV91">
        <v>1.86859</v>
      </c>
      <c r="HW91">
        <v>1.85867</v>
      </c>
      <c r="HX91">
        <v>1.86509</v>
      </c>
      <c r="HY91">
        <v>5</v>
      </c>
      <c r="HZ91">
        <v>0</v>
      </c>
      <c r="IA91">
        <v>0</v>
      </c>
      <c r="IB91">
        <v>0</v>
      </c>
      <c r="IC91" t="s">
        <v>426</v>
      </c>
      <c r="ID91" t="s">
        <v>427</v>
      </c>
      <c r="IE91" t="s">
        <v>428</v>
      </c>
      <c r="IF91" t="s">
        <v>428</v>
      </c>
      <c r="IG91" t="s">
        <v>428</v>
      </c>
      <c r="IH91" t="s">
        <v>428</v>
      </c>
      <c r="II91">
        <v>0</v>
      </c>
      <c r="IJ91">
        <v>100</v>
      </c>
      <c r="IK91">
        <v>100</v>
      </c>
      <c r="IL91">
        <v>5.898</v>
      </c>
      <c r="IM91">
        <v>0.4041</v>
      </c>
      <c r="IN91">
        <v>4.31971622866321</v>
      </c>
      <c r="IO91">
        <v>0.00442796603476172</v>
      </c>
      <c r="IP91">
        <v>-1.66160884727162e-06</v>
      </c>
      <c r="IQ91">
        <v>3.32470810967871e-10</v>
      </c>
      <c r="IR91">
        <v>0.0482981980719239</v>
      </c>
      <c r="IS91">
        <v>0.00830027014242151</v>
      </c>
      <c r="IT91">
        <v>2.88519397997672e-05</v>
      </c>
      <c r="IU91">
        <v>9.02036601750474e-06</v>
      </c>
      <c r="IV91">
        <v>-1</v>
      </c>
      <c r="IW91">
        <v>2043</v>
      </c>
      <c r="IX91">
        <v>1</v>
      </c>
      <c r="IY91">
        <v>28</v>
      </c>
      <c r="IZ91">
        <v>188918.1</v>
      </c>
      <c r="JA91">
        <v>188918</v>
      </c>
      <c r="JB91">
        <v>0.909424</v>
      </c>
      <c r="JC91">
        <v>2.39502</v>
      </c>
      <c r="JD91">
        <v>1.4978</v>
      </c>
      <c r="JE91">
        <v>2.33276</v>
      </c>
      <c r="JF91">
        <v>1.54419</v>
      </c>
      <c r="JG91">
        <v>2.33398</v>
      </c>
      <c r="JH91">
        <v>35.4754</v>
      </c>
      <c r="JI91">
        <v>24.2801</v>
      </c>
      <c r="JJ91">
        <v>18</v>
      </c>
      <c r="JK91">
        <v>545.958</v>
      </c>
      <c r="JL91">
        <v>432.74</v>
      </c>
      <c r="JM91">
        <v>31.1733</v>
      </c>
      <c r="JN91">
        <v>28.5638</v>
      </c>
      <c r="JO91">
        <v>29.9999</v>
      </c>
      <c r="JP91">
        <v>28.4579</v>
      </c>
      <c r="JQ91">
        <v>28.4858</v>
      </c>
      <c r="JR91">
        <v>18.2407</v>
      </c>
      <c r="JS91">
        <v>26.4976</v>
      </c>
      <c r="JT91">
        <v>100</v>
      </c>
      <c r="JU91">
        <v>31.1673</v>
      </c>
      <c r="JV91">
        <v>420</v>
      </c>
      <c r="JW91">
        <v>25.0038</v>
      </c>
      <c r="JX91">
        <v>93.0609</v>
      </c>
      <c r="JY91">
        <v>98.6063</v>
      </c>
    </row>
    <row r="92" spans="1:285">
      <c r="A92">
        <v>76</v>
      </c>
      <c r="B92">
        <v>1758584796.1</v>
      </c>
      <c r="C92">
        <v>783.099999904633</v>
      </c>
      <c r="D92" t="s">
        <v>579</v>
      </c>
      <c r="E92" t="s">
        <v>580</v>
      </c>
      <c r="F92">
        <v>5</v>
      </c>
      <c r="G92" t="s">
        <v>419</v>
      </c>
      <c r="H92" t="s">
        <v>420</v>
      </c>
      <c r="I92" t="s">
        <v>421</v>
      </c>
      <c r="J92">
        <v>1758584792.85</v>
      </c>
      <c r="K92">
        <f>(L92)/1000</f>
        <v>0</v>
      </c>
      <c r="L92">
        <f>1000*DL92*AJ92*(DH92-DI92)/(100*DA92*(1000-AJ92*DH92))</f>
        <v>0</v>
      </c>
      <c r="M92">
        <f>DL92*AJ92*(DG92-DF92*(1000-AJ92*DI92)/(1000-AJ92*DH92))/(100*DA92)</f>
        <v>0</v>
      </c>
      <c r="N92">
        <f>DF92 - IF(AJ92&gt;1, M92*DA92*100.0/(AL92), 0)</f>
        <v>0</v>
      </c>
      <c r="O92">
        <f>((U92-K92/2)*N92-M92)/(U92+K92/2)</f>
        <v>0</v>
      </c>
      <c r="P92">
        <f>O92*(DM92+DN92)/1000.0</f>
        <v>0</v>
      </c>
      <c r="Q92">
        <f>(DF92 - IF(AJ92&gt;1, M92*DA92*100.0/(AL92), 0))*(DM92+DN92)/1000.0</f>
        <v>0</v>
      </c>
      <c r="R92">
        <f>2.0/((1/T92-1/S92)+SIGN(T92)*SQRT((1/T92-1/S92)*(1/T92-1/S92) + 4*DB92/((DB92+1)*(DB92+1))*(2*1/T92*1/S92-1/S92*1/S92)))</f>
        <v>0</v>
      </c>
      <c r="S92">
        <f>IF(LEFT(DC92,1)&lt;&gt;"0",IF(LEFT(DC92,1)="1",3.0,DD92),$D$5+$E$5*(DT92*DM92/($K$5*1000))+$F$5*(DT92*DM92/($K$5*1000))*MAX(MIN(DA92,$J$5),$I$5)*MAX(MIN(DA92,$J$5),$I$5)+$G$5*MAX(MIN(DA92,$J$5),$I$5)*(DT92*DM92/($K$5*1000))+$H$5*(DT92*DM92/($K$5*1000))*(DT92*DM92/($K$5*1000)))</f>
        <v>0</v>
      </c>
      <c r="T92">
        <f>K92*(1000-(1000*0.61365*exp(17.502*X92/(240.97+X92))/(DM92+DN92)+DH92)/2)/(1000*0.61365*exp(17.502*X92/(240.97+X92))/(DM92+DN92)-DH92)</f>
        <v>0</v>
      </c>
      <c r="U92">
        <f>1/((DB92+1)/(R92/1.6)+1/(S92/1.37)) + DB92/((DB92+1)/(R92/1.6) + DB92/(S92/1.37))</f>
        <v>0</v>
      </c>
      <c r="V92">
        <f>(CW92*CZ92)</f>
        <v>0</v>
      </c>
      <c r="W92">
        <f>(DO92+(V92+2*0.95*5.67E-8*(((DO92+$B$7)+273)^4-(DO92+273)^4)-44100*K92)/(1.84*29.3*S92+8*0.95*5.67E-8*(DO92+273)^3))</f>
        <v>0</v>
      </c>
      <c r="X92">
        <f>($C$7*DP92+$D$7*DQ92+$E$7*W92)</f>
        <v>0</v>
      </c>
      <c r="Y92">
        <f>0.61365*exp(17.502*X92/(240.97+X92))</f>
        <v>0</v>
      </c>
      <c r="Z92">
        <f>(AA92/AB92*100)</f>
        <v>0</v>
      </c>
      <c r="AA92">
        <f>DH92*(DM92+DN92)/1000</f>
        <v>0</v>
      </c>
      <c r="AB92">
        <f>0.61365*exp(17.502*DO92/(240.97+DO92))</f>
        <v>0</v>
      </c>
      <c r="AC92">
        <f>(Y92-DH92*(DM92+DN92)/1000)</f>
        <v>0</v>
      </c>
      <c r="AD92">
        <f>(-K92*44100)</f>
        <v>0</v>
      </c>
      <c r="AE92">
        <f>2*29.3*S92*0.92*(DO92-X92)</f>
        <v>0</v>
      </c>
      <c r="AF92">
        <f>2*0.95*5.67E-8*(((DO92+$B$7)+273)^4-(X92+273)^4)</f>
        <v>0</v>
      </c>
      <c r="AG92">
        <f>V92+AF92+AD92+AE92</f>
        <v>0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MAX(0,($B$13+$C$13*DT92)/(1+$D$13*DT92)*DM92/(DO92+273)*$E$13)</f>
        <v>0</v>
      </c>
      <c r="AM92" t="s">
        <v>422</v>
      </c>
      <c r="AN92" t="s">
        <v>422</v>
      </c>
      <c r="AO92">
        <v>0</v>
      </c>
      <c r="AP92">
        <v>0</v>
      </c>
      <c r="AQ92">
        <f>1-AO92/AP92</f>
        <v>0</v>
      </c>
      <c r="AR92">
        <v>0</v>
      </c>
      <c r="AS92" t="s">
        <v>422</v>
      </c>
      <c r="AT92" t="s">
        <v>422</v>
      </c>
      <c r="AU92">
        <v>0</v>
      </c>
      <c r="AV92">
        <v>0</v>
      </c>
      <c r="AW92">
        <f>1-AU92/AV92</f>
        <v>0</v>
      </c>
      <c r="AX92">
        <v>0.5</v>
      </c>
      <c r="AY92">
        <f>CX92</f>
        <v>0</v>
      </c>
      <c r="AZ92">
        <f>M92</f>
        <v>0</v>
      </c>
      <c r="BA92">
        <f>AW92*AX92*AY92</f>
        <v>0</v>
      </c>
      <c r="BB92">
        <f>(AZ92-AR92)/AY92</f>
        <v>0</v>
      </c>
      <c r="BC92">
        <f>(AP92-AV92)/AV92</f>
        <v>0</v>
      </c>
      <c r="BD92">
        <f>AO92/(AQ92+AO92/AV92)</f>
        <v>0</v>
      </c>
      <c r="BE92" t="s">
        <v>422</v>
      </c>
      <c r="BF92">
        <v>0</v>
      </c>
      <c r="BG92">
        <f>IF(BF92&lt;&gt;0, BF92, BD92)</f>
        <v>0</v>
      </c>
      <c r="BH92">
        <f>1-BG92/AV92</f>
        <v>0</v>
      </c>
      <c r="BI92">
        <f>(AV92-AU92)/(AV92-BG92)</f>
        <v>0</v>
      </c>
      <c r="BJ92">
        <f>(AP92-AV92)/(AP92-BG92)</f>
        <v>0</v>
      </c>
      <c r="BK92">
        <f>(AV92-AU92)/(AV92-AO92)</f>
        <v>0</v>
      </c>
      <c r="BL92">
        <f>(AP92-AV92)/(AP92-AO92)</f>
        <v>0</v>
      </c>
      <c r="BM92">
        <f>(BI92*BG92/AU92)</f>
        <v>0</v>
      </c>
      <c r="BN92">
        <f>(1-BM92)</f>
        <v>0</v>
      </c>
      <c r="CW92">
        <f>$B$11*DU92+$C$11*DV92+$F$11*EG92*(1-EJ92)</f>
        <v>0</v>
      </c>
      <c r="CX92">
        <f>CW92*CY92</f>
        <v>0</v>
      </c>
      <c r="CY92">
        <f>($B$11*$D$9+$C$11*$D$9+$F$11*((ET92+EL92)/MAX(ET92+EL92+EU92, 0.1)*$I$9+EU92/MAX(ET92+EL92+EU92, 0.1)*$J$9))/($B$11+$C$11+$F$11)</f>
        <v>0</v>
      </c>
      <c r="CZ92">
        <f>($B$11*$K$9+$C$11*$K$9+$F$11*((ET92+EL92)/MAX(ET92+EL92+EU92, 0.1)*$P$9+EU92/MAX(ET92+EL92+EU92, 0.1)*$Q$9))/($B$11+$C$11+$F$11)</f>
        <v>0</v>
      </c>
      <c r="DA92">
        <v>4.8</v>
      </c>
      <c r="DB92">
        <v>0.5</v>
      </c>
      <c r="DC92" t="s">
        <v>423</v>
      </c>
      <c r="DD92">
        <v>2</v>
      </c>
      <c r="DE92">
        <v>1758584792.85</v>
      </c>
      <c r="DF92">
        <v>421.97625</v>
      </c>
      <c r="DG92">
        <v>422.2565</v>
      </c>
      <c r="DH92">
        <v>25.003</v>
      </c>
      <c r="DI92">
        <v>24.9264</v>
      </c>
      <c r="DJ92">
        <v>416.07775</v>
      </c>
      <c r="DK92">
        <v>24.598825</v>
      </c>
      <c r="DL92">
        <v>500.02825</v>
      </c>
      <c r="DM92">
        <v>89.6349</v>
      </c>
      <c r="DN92">
        <v>0.03269955</v>
      </c>
      <c r="DO92">
        <v>30.872975</v>
      </c>
      <c r="DP92">
        <v>30.013225</v>
      </c>
      <c r="DQ92">
        <v>999.9</v>
      </c>
      <c r="DR92">
        <v>0</v>
      </c>
      <c r="DS92">
        <v>0</v>
      </c>
      <c r="DT92">
        <v>10022.05</v>
      </c>
      <c r="DU92">
        <v>0</v>
      </c>
      <c r="DV92">
        <v>0.723344</v>
      </c>
      <c r="DW92">
        <v>-0.28009775</v>
      </c>
      <c r="DX92">
        <v>432.79725</v>
      </c>
      <c r="DY92">
        <v>433.05075</v>
      </c>
      <c r="DZ92">
        <v>0.0765853</v>
      </c>
      <c r="EA92">
        <v>422.2565</v>
      </c>
      <c r="EB92">
        <v>24.9264</v>
      </c>
      <c r="EC92">
        <v>2.2411425</v>
      </c>
      <c r="ED92">
        <v>2.2342775</v>
      </c>
      <c r="EE92">
        <v>19.259475</v>
      </c>
      <c r="EF92">
        <v>19.210225</v>
      </c>
      <c r="EG92">
        <v>0.00500016</v>
      </c>
      <c r="EH92">
        <v>0</v>
      </c>
      <c r="EI92">
        <v>0</v>
      </c>
      <c r="EJ92">
        <v>0</v>
      </c>
      <c r="EK92">
        <v>676.35</v>
      </c>
      <c r="EL92">
        <v>0.00500016</v>
      </c>
      <c r="EM92">
        <v>-16.675</v>
      </c>
      <c r="EN92">
        <v>-0.75</v>
      </c>
      <c r="EO92">
        <v>39</v>
      </c>
      <c r="EP92">
        <v>43.10925</v>
      </c>
      <c r="EQ92">
        <v>41.187</v>
      </c>
      <c r="ER92">
        <v>43.187</v>
      </c>
      <c r="ES92">
        <v>42.25</v>
      </c>
      <c r="ET92">
        <v>0</v>
      </c>
      <c r="EU92">
        <v>0</v>
      </c>
      <c r="EV92">
        <v>0</v>
      </c>
      <c r="EW92">
        <v>1758584797.8</v>
      </c>
      <c r="EX92">
        <v>0</v>
      </c>
      <c r="EY92">
        <v>673.984615384615</v>
      </c>
      <c r="EZ92">
        <v>-21.4153840696427</v>
      </c>
      <c r="FA92">
        <v>15.6273502249278</v>
      </c>
      <c r="FB92">
        <v>-17.0576923076923</v>
      </c>
      <c r="FC92">
        <v>15</v>
      </c>
      <c r="FD92">
        <v>0</v>
      </c>
      <c r="FE92" t="s">
        <v>424</v>
      </c>
      <c r="FF92">
        <v>1747249705.1</v>
      </c>
      <c r="FG92">
        <v>1747249711.1</v>
      </c>
      <c r="FH92">
        <v>0</v>
      </c>
      <c r="FI92">
        <v>0.871</v>
      </c>
      <c r="FJ92">
        <v>0.066</v>
      </c>
      <c r="FK92">
        <v>5.486</v>
      </c>
      <c r="FL92">
        <v>0.145</v>
      </c>
      <c r="FM92">
        <v>420</v>
      </c>
      <c r="FN92">
        <v>16</v>
      </c>
      <c r="FO92">
        <v>0.27</v>
      </c>
      <c r="FP92">
        <v>0.16</v>
      </c>
      <c r="FQ92">
        <v>1.06557004761905</v>
      </c>
      <c r="FR92">
        <v>-3.15743454545455</v>
      </c>
      <c r="FS92">
        <v>0.602216077787658</v>
      </c>
      <c r="FT92">
        <v>0</v>
      </c>
      <c r="FU92">
        <v>674.770588235294</v>
      </c>
      <c r="FV92">
        <v>-7.19022133785468</v>
      </c>
      <c r="FW92">
        <v>6.10956479685095</v>
      </c>
      <c r="FX92">
        <v>-1</v>
      </c>
      <c r="FY92">
        <v>0.0802359761904762</v>
      </c>
      <c r="FZ92">
        <v>-0.0264519974025974</v>
      </c>
      <c r="GA92">
        <v>0.00286843966642307</v>
      </c>
      <c r="GB92">
        <v>1</v>
      </c>
      <c r="GC92">
        <v>1</v>
      </c>
      <c r="GD92">
        <v>2</v>
      </c>
      <c r="GE92" t="s">
        <v>433</v>
      </c>
      <c r="GF92">
        <v>3.12646</v>
      </c>
      <c r="GG92">
        <v>2.65829</v>
      </c>
      <c r="GH92">
        <v>0.0885134</v>
      </c>
      <c r="GI92">
        <v>0.0892501</v>
      </c>
      <c r="GJ92">
        <v>0.10348</v>
      </c>
      <c r="GK92">
        <v>0.103821</v>
      </c>
      <c r="GL92">
        <v>23472.3</v>
      </c>
      <c r="GM92">
        <v>22192.3</v>
      </c>
      <c r="GN92">
        <v>23030.9</v>
      </c>
      <c r="GO92">
        <v>23727.8</v>
      </c>
      <c r="GP92">
        <v>35188.7</v>
      </c>
      <c r="GQ92">
        <v>35193.3</v>
      </c>
      <c r="GR92">
        <v>41522.3</v>
      </c>
      <c r="GS92">
        <v>42308.9</v>
      </c>
      <c r="GT92">
        <v>1.89797</v>
      </c>
      <c r="GU92">
        <v>1.8107</v>
      </c>
      <c r="GV92">
        <v>0.0972822</v>
      </c>
      <c r="GW92">
        <v>0</v>
      </c>
      <c r="GX92">
        <v>28.4288</v>
      </c>
      <c r="GY92">
        <v>999.9</v>
      </c>
      <c r="GZ92">
        <v>61.287</v>
      </c>
      <c r="HA92">
        <v>29.608</v>
      </c>
      <c r="HB92">
        <v>28.4842</v>
      </c>
      <c r="HC92">
        <v>54.0398</v>
      </c>
      <c r="HD92">
        <v>39.1546</v>
      </c>
      <c r="HE92">
        <v>1</v>
      </c>
      <c r="HF92">
        <v>0.0719233</v>
      </c>
      <c r="HG92">
        <v>-1.40661</v>
      </c>
      <c r="HH92">
        <v>20.2312</v>
      </c>
      <c r="HI92">
        <v>5.23436</v>
      </c>
      <c r="HJ92">
        <v>11.992</v>
      </c>
      <c r="HK92">
        <v>4.95565</v>
      </c>
      <c r="HL92">
        <v>3.304</v>
      </c>
      <c r="HM92">
        <v>9999</v>
      </c>
      <c r="HN92">
        <v>999.9</v>
      </c>
      <c r="HO92">
        <v>9999</v>
      </c>
      <c r="HP92">
        <v>9999</v>
      </c>
      <c r="HQ92">
        <v>1.86847</v>
      </c>
      <c r="HR92">
        <v>1.86418</v>
      </c>
      <c r="HS92">
        <v>1.8718</v>
      </c>
      <c r="HT92">
        <v>1.86264</v>
      </c>
      <c r="HU92">
        <v>1.86204</v>
      </c>
      <c r="HV92">
        <v>1.86859</v>
      </c>
      <c r="HW92">
        <v>1.85867</v>
      </c>
      <c r="HX92">
        <v>1.86508</v>
      </c>
      <c r="HY92">
        <v>5</v>
      </c>
      <c r="HZ92">
        <v>0</v>
      </c>
      <c r="IA92">
        <v>0</v>
      </c>
      <c r="IB92">
        <v>0</v>
      </c>
      <c r="IC92" t="s">
        <v>426</v>
      </c>
      <c r="ID92" t="s">
        <v>427</v>
      </c>
      <c r="IE92" t="s">
        <v>428</v>
      </c>
      <c r="IF92" t="s">
        <v>428</v>
      </c>
      <c r="IG92" t="s">
        <v>428</v>
      </c>
      <c r="IH92" t="s">
        <v>428</v>
      </c>
      <c r="II92">
        <v>0</v>
      </c>
      <c r="IJ92">
        <v>100</v>
      </c>
      <c r="IK92">
        <v>100</v>
      </c>
      <c r="IL92">
        <v>5.901</v>
      </c>
      <c r="IM92">
        <v>0.4041</v>
      </c>
      <c r="IN92">
        <v>4.31971622866321</v>
      </c>
      <c r="IO92">
        <v>0.00442796603476172</v>
      </c>
      <c r="IP92">
        <v>-1.66160884727162e-06</v>
      </c>
      <c r="IQ92">
        <v>3.32470810967871e-10</v>
      </c>
      <c r="IR92">
        <v>0.0482981980719239</v>
      </c>
      <c r="IS92">
        <v>0.00830027014242151</v>
      </c>
      <c r="IT92">
        <v>2.88519397997672e-05</v>
      </c>
      <c r="IU92">
        <v>9.02036601750474e-06</v>
      </c>
      <c r="IV92">
        <v>-1</v>
      </c>
      <c r="IW92">
        <v>2043</v>
      </c>
      <c r="IX92">
        <v>1</v>
      </c>
      <c r="IY92">
        <v>28</v>
      </c>
      <c r="IZ92">
        <v>188918.2</v>
      </c>
      <c r="JA92">
        <v>188918.1</v>
      </c>
      <c r="JB92">
        <v>0.909424</v>
      </c>
      <c r="JC92">
        <v>2.39014</v>
      </c>
      <c r="JD92">
        <v>1.4978</v>
      </c>
      <c r="JE92">
        <v>2.33276</v>
      </c>
      <c r="JF92">
        <v>1.54419</v>
      </c>
      <c r="JG92">
        <v>2.39502</v>
      </c>
      <c r="JH92">
        <v>35.4986</v>
      </c>
      <c r="JI92">
        <v>24.2801</v>
      </c>
      <c r="JJ92">
        <v>18</v>
      </c>
      <c r="JK92">
        <v>545.964</v>
      </c>
      <c r="JL92">
        <v>432.801</v>
      </c>
      <c r="JM92">
        <v>31.1636</v>
      </c>
      <c r="JN92">
        <v>28.562</v>
      </c>
      <c r="JO92">
        <v>29.9999</v>
      </c>
      <c r="JP92">
        <v>28.4567</v>
      </c>
      <c r="JQ92">
        <v>28.4839</v>
      </c>
      <c r="JR92">
        <v>18.2666</v>
      </c>
      <c r="JS92">
        <v>26.4976</v>
      </c>
      <c r="JT92">
        <v>100</v>
      </c>
      <c r="JU92">
        <v>31.1555</v>
      </c>
      <c r="JV92">
        <v>420</v>
      </c>
      <c r="JW92">
        <v>25.0044</v>
      </c>
      <c r="JX92">
        <v>93.0611</v>
      </c>
      <c r="JY92">
        <v>98.6076</v>
      </c>
    </row>
    <row r="93" spans="1:285">
      <c r="A93">
        <v>77</v>
      </c>
      <c r="B93">
        <v>1758585645.1</v>
      </c>
      <c r="C93">
        <v>1632.09999990463</v>
      </c>
      <c r="D93" t="s">
        <v>581</v>
      </c>
      <c r="E93" t="s">
        <v>582</v>
      </c>
      <c r="F93">
        <v>5</v>
      </c>
      <c r="G93" t="s">
        <v>419</v>
      </c>
      <c r="H93" t="s">
        <v>583</v>
      </c>
      <c r="I93" t="s">
        <v>421</v>
      </c>
      <c r="J93">
        <v>1758585641.6</v>
      </c>
      <c r="K93">
        <f>(L93)/1000</f>
        <v>0</v>
      </c>
      <c r="L93">
        <f>1000*DL93*AJ93*(DH93-DI93)/(100*DA93*(1000-AJ93*DH93))</f>
        <v>0</v>
      </c>
      <c r="M93">
        <f>DL93*AJ93*(DG93-DF93*(1000-AJ93*DI93)/(1000-AJ93*DH93))/(100*DA93)</f>
        <v>0</v>
      </c>
      <c r="N93">
        <f>DF93 - IF(AJ93&gt;1, M93*DA93*100.0/(AL93), 0)</f>
        <v>0</v>
      </c>
      <c r="O93">
        <f>((U93-K93/2)*N93-M93)/(U93+K93/2)</f>
        <v>0</v>
      </c>
      <c r="P93">
        <f>O93*(DM93+DN93)/1000.0</f>
        <v>0</v>
      </c>
      <c r="Q93">
        <f>(DF93 - IF(AJ93&gt;1, M93*DA93*100.0/(AL93), 0))*(DM93+DN93)/1000.0</f>
        <v>0</v>
      </c>
      <c r="R93">
        <f>2.0/((1/T93-1/S93)+SIGN(T93)*SQRT((1/T93-1/S93)*(1/T93-1/S93) + 4*DB93/((DB93+1)*(DB93+1))*(2*1/T93*1/S93-1/S93*1/S93)))</f>
        <v>0</v>
      </c>
      <c r="S93">
        <f>IF(LEFT(DC93,1)&lt;&gt;"0",IF(LEFT(DC93,1)="1",3.0,DD93),$D$5+$E$5*(DT93*DM93/($K$5*1000))+$F$5*(DT93*DM93/($K$5*1000))*MAX(MIN(DA93,$J$5),$I$5)*MAX(MIN(DA93,$J$5),$I$5)+$G$5*MAX(MIN(DA93,$J$5),$I$5)*(DT93*DM93/($K$5*1000))+$H$5*(DT93*DM93/($K$5*1000))*(DT93*DM93/($K$5*1000)))</f>
        <v>0</v>
      </c>
      <c r="T93">
        <f>K93*(1000-(1000*0.61365*exp(17.502*X93/(240.97+X93))/(DM93+DN93)+DH93)/2)/(1000*0.61365*exp(17.502*X93/(240.97+X93))/(DM93+DN93)-DH93)</f>
        <v>0</v>
      </c>
      <c r="U93">
        <f>1/((DB93+1)/(R93/1.6)+1/(S93/1.37)) + DB93/((DB93+1)/(R93/1.6) + DB93/(S93/1.37))</f>
        <v>0</v>
      </c>
      <c r="V93">
        <f>(CW93*CZ93)</f>
        <v>0</v>
      </c>
      <c r="W93">
        <f>(DO93+(V93+2*0.95*5.67E-8*(((DO93+$B$7)+273)^4-(DO93+273)^4)-44100*K93)/(1.84*29.3*S93+8*0.95*5.67E-8*(DO93+273)^3))</f>
        <v>0</v>
      </c>
      <c r="X93">
        <f>($C$7*DP93+$D$7*DQ93+$E$7*W93)</f>
        <v>0</v>
      </c>
      <c r="Y93">
        <f>0.61365*exp(17.502*X93/(240.97+X93))</f>
        <v>0</v>
      </c>
      <c r="Z93">
        <f>(AA93/AB93*100)</f>
        <v>0</v>
      </c>
      <c r="AA93">
        <f>DH93*(DM93+DN93)/1000</f>
        <v>0</v>
      </c>
      <c r="AB93">
        <f>0.61365*exp(17.502*DO93/(240.97+DO93))</f>
        <v>0</v>
      </c>
      <c r="AC93">
        <f>(Y93-DH93*(DM93+DN93)/1000)</f>
        <v>0</v>
      </c>
      <c r="AD93">
        <f>(-K93*44100)</f>
        <v>0</v>
      </c>
      <c r="AE93">
        <f>2*29.3*S93*0.92*(DO93-X93)</f>
        <v>0</v>
      </c>
      <c r="AF93">
        <f>2*0.95*5.67E-8*(((DO93+$B$7)+273)^4-(X93+273)^4)</f>
        <v>0</v>
      </c>
      <c r="AG93">
        <f>V93+AF93+AD93+AE93</f>
        <v>0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MAX(0,($B$13+$C$13*DT93)/(1+$D$13*DT93)*DM93/(DO93+273)*$E$13)</f>
        <v>0</v>
      </c>
      <c r="AM93" t="s">
        <v>422</v>
      </c>
      <c r="AN93" t="s">
        <v>422</v>
      </c>
      <c r="AO93">
        <v>0</v>
      </c>
      <c r="AP93">
        <v>0</v>
      </c>
      <c r="AQ93">
        <f>1-AO93/AP93</f>
        <v>0</v>
      </c>
      <c r="AR93">
        <v>0</v>
      </c>
      <c r="AS93" t="s">
        <v>422</v>
      </c>
      <c r="AT93" t="s">
        <v>422</v>
      </c>
      <c r="AU93">
        <v>0</v>
      </c>
      <c r="AV93">
        <v>0</v>
      </c>
      <c r="AW93">
        <f>1-AU93/AV93</f>
        <v>0</v>
      </c>
      <c r="AX93">
        <v>0.5</v>
      </c>
      <c r="AY93">
        <f>CX93</f>
        <v>0</v>
      </c>
      <c r="AZ93">
        <f>M93</f>
        <v>0</v>
      </c>
      <c r="BA93">
        <f>AW93*AX93*AY93</f>
        <v>0</v>
      </c>
      <c r="BB93">
        <f>(AZ93-AR93)/AY93</f>
        <v>0</v>
      </c>
      <c r="BC93">
        <f>(AP93-AV93)/AV93</f>
        <v>0</v>
      </c>
      <c r="BD93">
        <f>AO93/(AQ93+AO93/AV93)</f>
        <v>0</v>
      </c>
      <c r="BE93" t="s">
        <v>422</v>
      </c>
      <c r="BF93">
        <v>0</v>
      </c>
      <c r="BG93">
        <f>IF(BF93&lt;&gt;0, BF93, BD93)</f>
        <v>0</v>
      </c>
      <c r="BH93">
        <f>1-BG93/AV93</f>
        <v>0</v>
      </c>
      <c r="BI93">
        <f>(AV93-AU93)/(AV93-BG93)</f>
        <v>0</v>
      </c>
      <c r="BJ93">
        <f>(AP93-AV93)/(AP93-BG93)</f>
        <v>0</v>
      </c>
      <c r="BK93">
        <f>(AV93-AU93)/(AV93-AO93)</f>
        <v>0</v>
      </c>
      <c r="BL93">
        <f>(AP93-AV93)/(AP93-AO93)</f>
        <v>0</v>
      </c>
      <c r="BM93">
        <f>(BI93*BG93/AU93)</f>
        <v>0</v>
      </c>
      <c r="BN93">
        <f>(1-BM93)</f>
        <v>0</v>
      </c>
      <c r="CW93">
        <f>$B$11*DU93+$C$11*DV93+$F$11*EG93*(1-EJ93)</f>
        <v>0</v>
      </c>
      <c r="CX93">
        <f>CW93*CY93</f>
        <v>0</v>
      </c>
      <c r="CY93">
        <f>($B$11*$D$9+$C$11*$D$9+$F$11*((ET93+EL93)/MAX(ET93+EL93+EU93, 0.1)*$I$9+EU93/MAX(ET93+EL93+EU93, 0.1)*$J$9))/($B$11+$C$11+$F$11)</f>
        <v>0</v>
      </c>
      <c r="CZ93">
        <f>($B$11*$K$9+$C$11*$K$9+$F$11*((ET93+EL93)/MAX(ET93+EL93+EU93, 0.1)*$P$9+EU93/MAX(ET93+EL93+EU93, 0.1)*$Q$9))/($B$11+$C$11+$F$11)</f>
        <v>0</v>
      </c>
      <c r="DA93">
        <v>2.18</v>
      </c>
      <c r="DB93">
        <v>0.5</v>
      </c>
      <c r="DC93" t="s">
        <v>423</v>
      </c>
      <c r="DD93">
        <v>2</v>
      </c>
      <c r="DE93">
        <v>1758585641.6</v>
      </c>
      <c r="DF93">
        <v>421.1955</v>
      </c>
      <c r="DG93">
        <v>420.359166666667</v>
      </c>
      <c r="DH93">
        <v>24.7840333333333</v>
      </c>
      <c r="DI93">
        <v>24.70365</v>
      </c>
      <c r="DJ93">
        <v>415.2995</v>
      </c>
      <c r="DK93">
        <v>24.3853666666667</v>
      </c>
      <c r="DL93">
        <v>500.016333333333</v>
      </c>
      <c r="DM93">
        <v>89.6295833333333</v>
      </c>
      <c r="DN93">
        <v>0.0323720166666667</v>
      </c>
      <c r="DO93">
        <v>30.7936333333333</v>
      </c>
      <c r="DP93">
        <v>30.0031</v>
      </c>
      <c r="DQ93">
        <v>999.9</v>
      </c>
      <c r="DR93">
        <v>0</v>
      </c>
      <c r="DS93">
        <v>0</v>
      </c>
      <c r="DT93">
        <v>9988.85</v>
      </c>
      <c r="DU93">
        <v>0</v>
      </c>
      <c r="DV93">
        <v>0.667702</v>
      </c>
      <c r="DW93">
        <v>0.836228166666667</v>
      </c>
      <c r="DX93">
        <v>431.899833333333</v>
      </c>
      <c r="DY93">
        <v>431.0065</v>
      </c>
      <c r="DZ93">
        <v>0.0803788666666667</v>
      </c>
      <c r="EA93">
        <v>420.359166666667</v>
      </c>
      <c r="EB93">
        <v>24.70365</v>
      </c>
      <c r="EC93">
        <v>2.22138333333333</v>
      </c>
      <c r="ED93">
        <v>2.21417833333333</v>
      </c>
      <c r="EE93">
        <v>19.1173666666667</v>
      </c>
      <c r="EF93">
        <v>19.0652666666667</v>
      </c>
      <c r="EG93">
        <v>0.00500016</v>
      </c>
      <c r="EH93">
        <v>0</v>
      </c>
      <c r="EI93">
        <v>0</v>
      </c>
      <c r="EJ93">
        <v>0</v>
      </c>
      <c r="EK93">
        <v>309.283333333333</v>
      </c>
      <c r="EL93">
        <v>0.00500016</v>
      </c>
      <c r="EM93">
        <v>-27.0666666666667</v>
      </c>
      <c r="EN93">
        <v>-1.96666666666667</v>
      </c>
      <c r="EO93">
        <v>38.187</v>
      </c>
      <c r="EP93">
        <v>42.25</v>
      </c>
      <c r="EQ93">
        <v>40.312</v>
      </c>
      <c r="ER93">
        <v>42.437</v>
      </c>
      <c r="ES93">
        <v>41.437</v>
      </c>
      <c r="ET93">
        <v>0</v>
      </c>
      <c r="EU93">
        <v>0</v>
      </c>
      <c r="EV93">
        <v>0</v>
      </c>
      <c r="EW93">
        <v>1758585646.8</v>
      </c>
      <c r="EX93">
        <v>0</v>
      </c>
      <c r="EY93">
        <v>307.568</v>
      </c>
      <c r="EZ93">
        <v>12.1538461151909</v>
      </c>
      <c r="FA93">
        <v>-3.95384593546035</v>
      </c>
      <c r="FB93">
        <v>-25.568</v>
      </c>
      <c r="FC93">
        <v>15</v>
      </c>
      <c r="FD93">
        <v>0</v>
      </c>
      <c r="FE93" t="s">
        <v>424</v>
      </c>
      <c r="FF93">
        <v>1747249705.1</v>
      </c>
      <c r="FG93">
        <v>1747249711.1</v>
      </c>
      <c r="FH93">
        <v>0</v>
      </c>
      <c r="FI93">
        <v>0.871</v>
      </c>
      <c r="FJ93">
        <v>0.066</v>
      </c>
      <c r="FK93">
        <v>5.486</v>
      </c>
      <c r="FL93">
        <v>0.145</v>
      </c>
      <c r="FM93">
        <v>420</v>
      </c>
      <c r="FN93">
        <v>16</v>
      </c>
      <c r="FO93">
        <v>0.27</v>
      </c>
      <c r="FP93">
        <v>0.16</v>
      </c>
      <c r="FQ93">
        <v>0.75692155</v>
      </c>
      <c r="FR93">
        <v>0.347791533834586</v>
      </c>
      <c r="FS93">
        <v>0.371589451110291</v>
      </c>
      <c r="FT93">
        <v>1</v>
      </c>
      <c r="FU93">
        <v>307.205882352941</v>
      </c>
      <c r="FV93">
        <v>3.54469059631319</v>
      </c>
      <c r="FW93">
        <v>4.48323289185715</v>
      </c>
      <c r="FX93">
        <v>-1</v>
      </c>
      <c r="FY93">
        <v>0.09539516</v>
      </c>
      <c r="FZ93">
        <v>-0.0875530285714286</v>
      </c>
      <c r="GA93">
        <v>0.0108000155402388</v>
      </c>
      <c r="GB93">
        <v>1</v>
      </c>
      <c r="GC93">
        <v>2</v>
      </c>
      <c r="GD93">
        <v>2</v>
      </c>
      <c r="GE93" t="s">
        <v>476</v>
      </c>
      <c r="GF93">
        <v>3.12635</v>
      </c>
      <c r="GG93">
        <v>2.65822</v>
      </c>
      <c r="GH93">
        <v>0.0882753</v>
      </c>
      <c r="GI93">
        <v>0.0889148</v>
      </c>
      <c r="GJ93">
        <v>0.102928</v>
      </c>
      <c r="GK93">
        <v>0.103259</v>
      </c>
      <c r="GL93">
        <v>23484.5</v>
      </c>
      <c r="GM93">
        <v>22213.8</v>
      </c>
      <c r="GN93">
        <v>23035.9</v>
      </c>
      <c r="GO93">
        <v>23741</v>
      </c>
      <c r="GP93">
        <v>35217</v>
      </c>
      <c r="GQ93">
        <v>35235.2</v>
      </c>
      <c r="GR93">
        <v>41530.2</v>
      </c>
      <c r="GS93">
        <v>42332.5</v>
      </c>
      <c r="GT93">
        <v>1.90045</v>
      </c>
      <c r="GU93">
        <v>1.8118</v>
      </c>
      <c r="GV93">
        <v>0.107422</v>
      </c>
      <c r="GW93">
        <v>0</v>
      </c>
      <c r="GX93">
        <v>28.2583</v>
      </c>
      <c r="GY93">
        <v>999.9</v>
      </c>
      <c r="GZ93">
        <v>59.98</v>
      </c>
      <c r="HA93">
        <v>29.527</v>
      </c>
      <c r="HB93">
        <v>27.7448</v>
      </c>
      <c r="HC93">
        <v>54.3397</v>
      </c>
      <c r="HD93">
        <v>39.5353</v>
      </c>
      <c r="HE93">
        <v>1</v>
      </c>
      <c r="HF93">
        <v>0.0563542</v>
      </c>
      <c r="HG93">
        <v>-1.62474</v>
      </c>
      <c r="HH93">
        <v>20.2296</v>
      </c>
      <c r="HI93">
        <v>5.23241</v>
      </c>
      <c r="HJ93">
        <v>11.992</v>
      </c>
      <c r="HK93">
        <v>4.95625</v>
      </c>
      <c r="HL93">
        <v>3.304</v>
      </c>
      <c r="HM93">
        <v>9999</v>
      </c>
      <c r="HN93">
        <v>999.9</v>
      </c>
      <c r="HO93">
        <v>9999</v>
      </c>
      <c r="HP93">
        <v>9999</v>
      </c>
      <c r="HQ93">
        <v>1.86844</v>
      </c>
      <c r="HR93">
        <v>1.86418</v>
      </c>
      <c r="HS93">
        <v>1.8718</v>
      </c>
      <c r="HT93">
        <v>1.86264</v>
      </c>
      <c r="HU93">
        <v>1.86203</v>
      </c>
      <c r="HV93">
        <v>1.86857</v>
      </c>
      <c r="HW93">
        <v>1.85867</v>
      </c>
      <c r="HX93">
        <v>1.86508</v>
      </c>
      <c r="HY93">
        <v>5</v>
      </c>
      <c r="HZ93">
        <v>0</v>
      </c>
      <c r="IA93">
        <v>0</v>
      </c>
      <c r="IB93">
        <v>0</v>
      </c>
      <c r="IC93" t="s">
        <v>426</v>
      </c>
      <c r="ID93" t="s">
        <v>427</v>
      </c>
      <c r="IE93" t="s">
        <v>428</v>
      </c>
      <c r="IF93" t="s">
        <v>428</v>
      </c>
      <c r="IG93" t="s">
        <v>428</v>
      </c>
      <c r="IH93" t="s">
        <v>428</v>
      </c>
      <c r="II93">
        <v>0</v>
      </c>
      <c r="IJ93">
        <v>100</v>
      </c>
      <c r="IK93">
        <v>100</v>
      </c>
      <c r="IL93">
        <v>5.896</v>
      </c>
      <c r="IM93">
        <v>0.3988</v>
      </c>
      <c r="IN93">
        <v>4.31971622866321</v>
      </c>
      <c r="IO93">
        <v>0.00442796603476172</v>
      </c>
      <c r="IP93">
        <v>-1.66160884727162e-06</v>
      </c>
      <c r="IQ93">
        <v>3.32470810967871e-10</v>
      </c>
      <c r="IR93">
        <v>0.0482981980719239</v>
      </c>
      <c r="IS93">
        <v>0.00830027014242151</v>
      </c>
      <c r="IT93">
        <v>2.88519397997672e-05</v>
      </c>
      <c r="IU93">
        <v>9.02036601750474e-06</v>
      </c>
      <c r="IV93">
        <v>-1</v>
      </c>
      <c r="IW93">
        <v>2043</v>
      </c>
      <c r="IX93">
        <v>1</v>
      </c>
      <c r="IY93">
        <v>28</v>
      </c>
      <c r="IZ93">
        <v>188932.3</v>
      </c>
      <c r="JA93">
        <v>188932.2</v>
      </c>
      <c r="JB93">
        <v>0.877686</v>
      </c>
      <c r="JC93">
        <v>2.40112</v>
      </c>
      <c r="JD93">
        <v>1.49902</v>
      </c>
      <c r="JE93">
        <v>2.33276</v>
      </c>
      <c r="JF93">
        <v>1.54419</v>
      </c>
      <c r="JG93">
        <v>2.32178</v>
      </c>
      <c r="JH93">
        <v>35.4986</v>
      </c>
      <c r="JI93">
        <v>24.2714</v>
      </c>
      <c r="JJ93">
        <v>18</v>
      </c>
      <c r="JK93">
        <v>545.054</v>
      </c>
      <c r="JL93">
        <v>431.215</v>
      </c>
      <c r="JM93">
        <v>31.6479</v>
      </c>
      <c r="JN93">
        <v>28.3372</v>
      </c>
      <c r="JO93">
        <v>30</v>
      </c>
      <c r="JP93">
        <v>28.1591</v>
      </c>
      <c r="JQ93">
        <v>28.1817</v>
      </c>
      <c r="JR93">
        <v>17.6265</v>
      </c>
      <c r="JS93">
        <v>23.7448</v>
      </c>
      <c r="JT93">
        <v>100</v>
      </c>
      <c r="JU93">
        <v>31.6448</v>
      </c>
      <c r="JV93">
        <v>420</v>
      </c>
      <c r="JW93">
        <v>24.7954</v>
      </c>
      <c r="JX93">
        <v>93.0798</v>
      </c>
      <c r="JY93">
        <v>98.6625</v>
      </c>
    </row>
    <row r="94" spans="1:285">
      <c r="A94">
        <v>78</v>
      </c>
      <c r="B94">
        <v>1758585647.1</v>
      </c>
      <c r="C94">
        <v>1634.09999990463</v>
      </c>
      <c r="D94" t="s">
        <v>584</v>
      </c>
      <c r="E94" t="s">
        <v>585</v>
      </c>
      <c r="F94">
        <v>5</v>
      </c>
      <c r="G94" t="s">
        <v>419</v>
      </c>
      <c r="H94" t="s">
        <v>583</v>
      </c>
      <c r="I94" t="s">
        <v>421</v>
      </c>
      <c r="J94">
        <v>1758585643.85</v>
      </c>
      <c r="K94">
        <f>(L94)/1000</f>
        <v>0</v>
      </c>
      <c r="L94">
        <f>1000*DL94*AJ94*(DH94-DI94)/(100*DA94*(1000-AJ94*DH94))</f>
        <v>0</v>
      </c>
      <c r="M94">
        <f>DL94*AJ94*(DG94-DF94*(1000-AJ94*DI94)/(1000-AJ94*DH94))/(100*DA94)</f>
        <v>0</v>
      </c>
      <c r="N94">
        <f>DF94 - IF(AJ94&gt;1, M94*DA94*100.0/(AL94), 0)</f>
        <v>0</v>
      </c>
      <c r="O94">
        <f>((U94-K94/2)*N94-M94)/(U94+K94/2)</f>
        <v>0</v>
      </c>
      <c r="P94">
        <f>O94*(DM94+DN94)/1000.0</f>
        <v>0</v>
      </c>
      <c r="Q94">
        <f>(DF94 - IF(AJ94&gt;1, M94*DA94*100.0/(AL94), 0))*(DM94+DN94)/1000.0</f>
        <v>0</v>
      </c>
      <c r="R94">
        <f>2.0/((1/T94-1/S94)+SIGN(T94)*SQRT((1/T94-1/S94)*(1/T94-1/S94) + 4*DB94/((DB94+1)*(DB94+1))*(2*1/T94*1/S94-1/S94*1/S94)))</f>
        <v>0</v>
      </c>
      <c r="S94">
        <f>IF(LEFT(DC94,1)&lt;&gt;"0",IF(LEFT(DC94,1)="1",3.0,DD94),$D$5+$E$5*(DT94*DM94/($K$5*1000))+$F$5*(DT94*DM94/($K$5*1000))*MAX(MIN(DA94,$J$5),$I$5)*MAX(MIN(DA94,$J$5),$I$5)+$G$5*MAX(MIN(DA94,$J$5),$I$5)*(DT94*DM94/($K$5*1000))+$H$5*(DT94*DM94/($K$5*1000))*(DT94*DM94/($K$5*1000)))</f>
        <v>0</v>
      </c>
      <c r="T94">
        <f>K94*(1000-(1000*0.61365*exp(17.502*X94/(240.97+X94))/(DM94+DN94)+DH94)/2)/(1000*0.61365*exp(17.502*X94/(240.97+X94))/(DM94+DN94)-DH94)</f>
        <v>0</v>
      </c>
      <c r="U94">
        <f>1/((DB94+1)/(R94/1.6)+1/(S94/1.37)) + DB94/((DB94+1)/(R94/1.6) + DB94/(S94/1.37))</f>
        <v>0</v>
      </c>
      <c r="V94">
        <f>(CW94*CZ94)</f>
        <v>0</v>
      </c>
      <c r="W94">
        <f>(DO94+(V94+2*0.95*5.67E-8*(((DO94+$B$7)+273)^4-(DO94+273)^4)-44100*K94)/(1.84*29.3*S94+8*0.95*5.67E-8*(DO94+273)^3))</f>
        <v>0</v>
      </c>
      <c r="X94">
        <f>($C$7*DP94+$D$7*DQ94+$E$7*W94)</f>
        <v>0</v>
      </c>
      <c r="Y94">
        <f>0.61365*exp(17.502*X94/(240.97+X94))</f>
        <v>0</v>
      </c>
      <c r="Z94">
        <f>(AA94/AB94*100)</f>
        <v>0</v>
      </c>
      <c r="AA94">
        <f>DH94*(DM94+DN94)/1000</f>
        <v>0</v>
      </c>
      <c r="AB94">
        <f>0.61365*exp(17.502*DO94/(240.97+DO94))</f>
        <v>0</v>
      </c>
      <c r="AC94">
        <f>(Y94-DH94*(DM94+DN94)/1000)</f>
        <v>0</v>
      </c>
      <c r="AD94">
        <f>(-K94*44100)</f>
        <v>0</v>
      </c>
      <c r="AE94">
        <f>2*29.3*S94*0.92*(DO94-X94)</f>
        <v>0</v>
      </c>
      <c r="AF94">
        <f>2*0.95*5.67E-8*(((DO94+$B$7)+273)^4-(X94+273)^4)</f>
        <v>0</v>
      </c>
      <c r="AG94">
        <f>V94+AF94+AD94+AE94</f>
        <v>0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MAX(0,($B$13+$C$13*DT94)/(1+$D$13*DT94)*DM94/(DO94+273)*$E$13)</f>
        <v>0</v>
      </c>
      <c r="AM94" t="s">
        <v>422</v>
      </c>
      <c r="AN94" t="s">
        <v>422</v>
      </c>
      <c r="AO94">
        <v>0</v>
      </c>
      <c r="AP94">
        <v>0</v>
      </c>
      <c r="AQ94">
        <f>1-AO94/AP94</f>
        <v>0</v>
      </c>
      <c r="AR94">
        <v>0</v>
      </c>
      <c r="AS94" t="s">
        <v>422</v>
      </c>
      <c r="AT94" t="s">
        <v>422</v>
      </c>
      <c r="AU94">
        <v>0</v>
      </c>
      <c r="AV94">
        <v>0</v>
      </c>
      <c r="AW94">
        <f>1-AU94/AV94</f>
        <v>0</v>
      </c>
      <c r="AX94">
        <v>0.5</v>
      </c>
      <c r="AY94">
        <f>CX94</f>
        <v>0</v>
      </c>
      <c r="AZ94">
        <f>M94</f>
        <v>0</v>
      </c>
      <c r="BA94">
        <f>AW94*AX94*AY94</f>
        <v>0</v>
      </c>
      <c r="BB94">
        <f>(AZ94-AR94)/AY94</f>
        <v>0</v>
      </c>
      <c r="BC94">
        <f>(AP94-AV94)/AV94</f>
        <v>0</v>
      </c>
      <c r="BD94">
        <f>AO94/(AQ94+AO94/AV94)</f>
        <v>0</v>
      </c>
      <c r="BE94" t="s">
        <v>422</v>
      </c>
      <c r="BF94">
        <v>0</v>
      </c>
      <c r="BG94">
        <f>IF(BF94&lt;&gt;0, BF94, BD94)</f>
        <v>0</v>
      </c>
      <c r="BH94">
        <f>1-BG94/AV94</f>
        <v>0</v>
      </c>
      <c r="BI94">
        <f>(AV94-AU94)/(AV94-BG94)</f>
        <v>0</v>
      </c>
      <c r="BJ94">
        <f>(AP94-AV94)/(AP94-BG94)</f>
        <v>0</v>
      </c>
      <c r="BK94">
        <f>(AV94-AU94)/(AV94-AO94)</f>
        <v>0</v>
      </c>
      <c r="BL94">
        <f>(AP94-AV94)/(AP94-AO94)</f>
        <v>0</v>
      </c>
      <c r="BM94">
        <f>(BI94*BG94/AU94)</f>
        <v>0</v>
      </c>
      <c r="BN94">
        <f>(1-BM94)</f>
        <v>0</v>
      </c>
      <c r="CW94">
        <f>$B$11*DU94+$C$11*DV94+$F$11*EG94*(1-EJ94)</f>
        <v>0</v>
      </c>
      <c r="CX94">
        <f>CW94*CY94</f>
        <v>0</v>
      </c>
      <c r="CY94">
        <f>($B$11*$D$9+$C$11*$D$9+$F$11*((ET94+EL94)/MAX(ET94+EL94+EU94, 0.1)*$I$9+EU94/MAX(ET94+EL94+EU94, 0.1)*$J$9))/($B$11+$C$11+$F$11)</f>
        <v>0</v>
      </c>
      <c r="CZ94">
        <f>($B$11*$K$9+$C$11*$K$9+$F$11*((ET94+EL94)/MAX(ET94+EL94+EU94, 0.1)*$P$9+EU94/MAX(ET94+EL94+EU94, 0.1)*$Q$9))/($B$11+$C$11+$F$11)</f>
        <v>0</v>
      </c>
      <c r="DA94">
        <v>2.18</v>
      </c>
      <c r="DB94">
        <v>0.5</v>
      </c>
      <c r="DC94" t="s">
        <v>423</v>
      </c>
      <c r="DD94">
        <v>2</v>
      </c>
      <c r="DE94">
        <v>1758585643.85</v>
      </c>
      <c r="DF94">
        <v>421.183</v>
      </c>
      <c r="DG94">
        <v>419.73575</v>
      </c>
      <c r="DH94">
        <v>24.78705</v>
      </c>
      <c r="DI94">
        <v>24.71285</v>
      </c>
      <c r="DJ94">
        <v>415.287</v>
      </c>
      <c r="DK94">
        <v>24.388325</v>
      </c>
      <c r="DL94">
        <v>500.00925</v>
      </c>
      <c r="DM94">
        <v>89.62975</v>
      </c>
      <c r="DN94">
        <v>0.032413075</v>
      </c>
      <c r="DO94">
        <v>30.793425</v>
      </c>
      <c r="DP94">
        <v>30.004725</v>
      </c>
      <c r="DQ94">
        <v>999.9</v>
      </c>
      <c r="DR94">
        <v>0</v>
      </c>
      <c r="DS94">
        <v>0</v>
      </c>
      <c r="DT94">
        <v>9986.725</v>
      </c>
      <c r="DU94">
        <v>0</v>
      </c>
      <c r="DV94">
        <v>0.667702</v>
      </c>
      <c r="DW94">
        <v>1.4471525</v>
      </c>
      <c r="DX94">
        <v>431.88825</v>
      </c>
      <c r="DY94">
        <v>430.3715</v>
      </c>
      <c r="DZ94">
        <v>0.074233075</v>
      </c>
      <c r="EA94">
        <v>419.73575</v>
      </c>
      <c r="EB94">
        <v>24.71285</v>
      </c>
      <c r="EC94">
        <v>2.2216575</v>
      </c>
      <c r="ED94">
        <v>2.215005</v>
      </c>
      <c r="EE94">
        <v>19.11935</v>
      </c>
      <c r="EF94">
        <v>19.07125</v>
      </c>
      <c r="EG94">
        <v>0.00500016</v>
      </c>
      <c r="EH94">
        <v>0</v>
      </c>
      <c r="EI94">
        <v>0</v>
      </c>
      <c r="EJ94">
        <v>0</v>
      </c>
      <c r="EK94">
        <v>308.95</v>
      </c>
      <c r="EL94">
        <v>0.00500016</v>
      </c>
      <c r="EM94">
        <v>-27.175</v>
      </c>
      <c r="EN94">
        <v>-1.5</v>
      </c>
      <c r="EO94">
        <v>38.187</v>
      </c>
      <c r="EP94">
        <v>42.25</v>
      </c>
      <c r="EQ94">
        <v>40.312</v>
      </c>
      <c r="ER94">
        <v>42.437</v>
      </c>
      <c r="ES94">
        <v>41.437</v>
      </c>
      <c r="ET94">
        <v>0</v>
      </c>
      <c r="EU94">
        <v>0</v>
      </c>
      <c r="EV94">
        <v>0</v>
      </c>
      <c r="EW94">
        <v>1758585649.2</v>
      </c>
      <c r="EX94">
        <v>0</v>
      </c>
      <c r="EY94">
        <v>308.216</v>
      </c>
      <c r="EZ94">
        <v>-0.0615384395295403</v>
      </c>
      <c r="FA94">
        <v>-2.21538456281029</v>
      </c>
      <c r="FB94">
        <v>-25.632</v>
      </c>
      <c r="FC94">
        <v>15</v>
      </c>
      <c r="FD94">
        <v>0</v>
      </c>
      <c r="FE94" t="s">
        <v>424</v>
      </c>
      <c r="FF94">
        <v>1747249705.1</v>
      </c>
      <c r="FG94">
        <v>1747249711.1</v>
      </c>
      <c r="FH94">
        <v>0</v>
      </c>
      <c r="FI94">
        <v>0.871</v>
      </c>
      <c r="FJ94">
        <v>0.066</v>
      </c>
      <c r="FK94">
        <v>5.486</v>
      </c>
      <c r="FL94">
        <v>0.145</v>
      </c>
      <c r="FM94">
        <v>420</v>
      </c>
      <c r="FN94">
        <v>16</v>
      </c>
      <c r="FO94">
        <v>0.27</v>
      </c>
      <c r="FP94">
        <v>0.16</v>
      </c>
      <c r="FQ94">
        <v>0.800031476190476</v>
      </c>
      <c r="FR94">
        <v>1.00580057142857</v>
      </c>
      <c r="FS94">
        <v>0.41069801283687</v>
      </c>
      <c r="FT94">
        <v>0</v>
      </c>
      <c r="FU94">
        <v>307.408823529412</v>
      </c>
      <c r="FV94">
        <v>4.93964857533567</v>
      </c>
      <c r="FW94">
        <v>4.54360362598176</v>
      </c>
      <c r="FX94">
        <v>-1</v>
      </c>
      <c r="FY94">
        <v>0.0943995666666667</v>
      </c>
      <c r="FZ94">
        <v>-0.0919055064935062</v>
      </c>
      <c r="GA94">
        <v>0.0114415976016644</v>
      </c>
      <c r="GB94">
        <v>1</v>
      </c>
      <c r="GC94">
        <v>1</v>
      </c>
      <c r="GD94">
        <v>2</v>
      </c>
      <c r="GE94" t="s">
        <v>433</v>
      </c>
      <c r="GF94">
        <v>3.12635</v>
      </c>
      <c r="GG94">
        <v>2.65834</v>
      </c>
      <c r="GH94">
        <v>0.0882439</v>
      </c>
      <c r="GI94">
        <v>0.0889362</v>
      </c>
      <c r="GJ94">
        <v>0.102936</v>
      </c>
      <c r="GK94">
        <v>0.103257</v>
      </c>
      <c r="GL94">
        <v>23485.3</v>
      </c>
      <c r="GM94">
        <v>22213.1</v>
      </c>
      <c r="GN94">
        <v>23035.9</v>
      </c>
      <c r="GO94">
        <v>23740.9</v>
      </c>
      <c r="GP94">
        <v>35216.7</v>
      </c>
      <c r="GQ94">
        <v>35235.1</v>
      </c>
      <c r="GR94">
        <v>41530.2</v>
      </c>
      <c r="GS94">
        <v>42332.2</v>
      </c>
      <c r="GT94">
        <v>1.9005</v>
      </c>
      <c r="GU94">
        <v>1.81185</v>
      </c>
      <c r="GV94">
        <v>0.10768</v>
      </c>
      <c r="GW94">
        <v>0</v>
      </c>
      <c r="GX94">
        <v>28.2592</v>
      </c>
      <c r="GY94">
        <v>999.9</v>
      </c>
      <c r="GZ94">
        <v>59.98</v>
      </c>
      <c r="HA94">
        <v>29.517</v>
      </c>
      <c r="HB94">
        <v>27.7311</v>
      </c>
      <c r="HC94">
        <v>54.5597</v>
      </c>
      <c r="HD94">
        <v>39.5753</v>
      </c>
      <c r="HE94">
        <v>1</v>
      </c>
      <c r="HF94">
        <v>0.0565015</v>
      </c>
      <c r="HG94">
        <v>-1.63254</v>
      </c>
      <c r="HH94">
        <v>20.2295</v>
      </c>
      <c r="HI94">
        <v>5.23256</v>
      </c>
      <c r="HJ94">
        <v>11.992</v>
      </c>
      <c r="HK94">
        <v>4.9562</v>
      </c>
      <c r="HL94">
        <v>3.304</v>
      </c>
      <c r="HM94">
        <v>9999</v>
      </c>
      <c r="HN94">
        <v>999.9</v>
      </c>
      <c r="HO94">
        <v>9999</v>
      </c>
      <c r="HP94">
        <v>9999</v>
      </c>
      <c r="HQ94">
        <v>1.86844</v>
      </c>
      <c r="HR94">
        <v>1.86418</v>
      </c>
      <c r="HS94">
        <v>1.8718</v>
      </c>
      <c r="HT94">
        <v>1.86264</v>
      </c>
      <c r="HU94">
        <v>1.86204</v>
      </c>
      <c r="HV94">
        <v>1.86858</v>
      </c>
      <c r="HW94">
        <v>1.85867</v>
      </c>
      <c r="HX94">
        <v>1.86508</v>
      </c>
      <c r="HY94">
        <v>5</v>
      </c>
      <c r="HZ94">
        <v>0</v>
      </c>
      <c r="IA94">
        <v>0</v>
      </c>
      <c r="IB94">
        <v>0</v>
      </c>
      <c r="IC94" t="s">
        <v>426</v>
      </c>
      <c r="ID94" t="s">
        <v>427</v>
      </c>
      <c r="IE94" t="s">
        <v>428</v>
      </c>
      <c r="IF94" t="s">
        <v>428</v>
      </c>
      <c r="IG94" t="s">
        <v>428</v>
      </c>
      <c r="IH94" t="s">
        <v>428</v>
      </c>
      <c r="II94">
        <v>0</v>
      </c>
      <c r="IJ94">
        <v>100</v>
      </c>
      <c r="IK94">
        <v>100</v>
      </c>
      <c r="IL94">
        <v>5.895</v>
      </c>
      <c r="IM94">
        <v>0.3988</v>
      </c>
      <c r="IN94">
        <v>4.31971622866321</v>
      </c>
      <c r="IO94">
        <v>0.00442796603476172</v>
      </c>
      <c r="IP94">
        <v>-1.66160884727162e-06</v>
      </c>
      <c r="IQ94">
        <v>3.32470810967871e-10</v>
      </c>
      <c r="IR94">
        <v>0.0482981980719239</v>
      </c>
      <c r="IS94">
        <v>0.00830027014242151</v>
      </c>
      <c r="IT94">
        <v>2.88519397997672e-05</v>
      </c>
      <c r="IU94">
        <v>9.02036601750474e-06</v>
      </c>
      <c r="IV94">
        <v>-1</v>
      </c>
      <c r="IW94">
        <v>2043</v>
      </c>
      <c r="IX94">
        <v>1</v>
      </c>
      <c r="IY94">
        <v>28</v>
      </c>
      <c r="IZ94">
        <v>188932.4</v>
      </c>
      <c r="JA94">
        <v>188932.3</v>
      </c>
      <c r="JB94">
        <v>0.878906</v>
      </c>
      <c r="JC94">
        <v>2.39746</v>
      </c>
      <c r="JD94">
        <v>1.49902</v>
      </c>
      <c r="JE94">
        <v>2.33276</v>
      </c>
      <c r="JF94">
        <v>1.54419</v>
      </c>
      <c r="JG94">
        <v>2.33887</v>
      </c>
      <c r="JH94">
        <v>35.4986</v>
      </c>
      <c r="JI94">
        <v>24.2714</v>
      </c>
      <c r="JJ94">
        <v>18</v>
      </c>
      <c r="JK94">
        <v>545.086</v>
      </c>
      <c r="JL94">
        <v>431.245</v>
      </c>
      <c r="JM94">
        <v>31.6449</v>
      </c>
      <c r="JN94">
        <v>28.3372</v>
      </c>
      <c r="JO94">
        <v>30.0002</v>
      </c>
      <c r="JP94">
        <v>28.1591</v>
      </c>
      <c r="JQ94">
        <v>28.1817</v>
      </c>
      <c r="JR94">
        <v>17.6295</v>
      </c>
      <c r="JS94">
        <v>23.4704</v>
      </c>
      <c r="JT94">
        <v>100</v>
      </c>
      <c r="JU94">
        <v>31.6448</v>
      </c>
      <c r="JV94">
        <v>420</v>
      </c>
      <c r="JW94">
        <v>24.7951</v>
      </c>
      <c r="JX94">
        <v>93.0797</v>
      </c>
      <c r="JY94">
        <v>98.6619</v>
      </c>
    </row>
    <row r="95" spans="1:285">
      <c r="A95">
        <v>79</v>
      </c>
      <c r="B95">
        <v>1758585649.1</v>
      </c>
      <c r="C95">
        <v>1636.09999990463</v>
      </c>
      <c r="D95" t="s">
        <v>586</v>
      </c>
      <c r="E95" t="s">
        <v>587</v>
      </c>
      <c r="F95">
        <v>5</v>
      </c>
      <c r="G95" t="s">
        <v>419</v>
      </c>
      <c r="H95" t="s">
        <v>583</v>
      </c>
      <c r="I95" t="s">
        <v>421</v>
      </c>
      <c r="J95">
        <v>1758585646.1</v>
      </c>
      <c r="K95">
        <f>(L95)/1000</f>
        <v>0</v>
      </c>
      <c r="L95">
        <f>1000*DL95*AJ95*(DH95-DI95)/(100*DA95*(1000-AJ95*DH95))</f>
        <v>0</v>
      </c>
      <c r="M95">
        <f>DL95*AJ95*(DG95-DF95*(1000-AJ95*DI95)/(1000-AJ95*DH95))/(100*DA95)</f>
        <v>0</v>
      </c>
      <c r="N95">
        <f>DF95 - IF(AJ95&gt;1, M95*DA95*100.0/(AL95), 0)</f>
        <v>0</v>
      </c>
      <c r="O95">
        <f>((U95-K95/2)*N95-M95)/(U95+K95/2)</f>
        <v>0</v>
      </c>
      <c r="P95">
        <f>O95*(DM95+DN95)/1000.0</f>
        <v>0</v>
      </c>
      <c r="Q95">
        <f>(DF95 - IF(AJ95&gt;1, M95*DA95*100.0/(AL95), 0))*(DM95+DN95)/1000.0</f>
        <v>0</v>
      </c>
      <c r="R95">
        <f>2.0/((1/T95-1/S95)+SIGN(T95)*SQRT((1/T95-1/S95)*(1/T95-1/S95) + 4*DB95/((DB95+1)*(DB95+1))*(2*1/T95*1/S95-1/S95*1/S95)))</f>
        <v>0</v>
      </c>
      <c r="S95">
        <f>IF(LEFT(DC95,1)&lt;&gt;"0",IF(LEFT(DC95,1)="1",3.0,DD95),$D$5+$E$5*(DT95*DM95/($K$5*1000))+$F$5*(DT95*DM95/($K$5*1000))*MAX(MIN(DA95,$J$5),$I$5)*MAX(MIN(DA95,$J$5),$I$5)+$G$5*MAX(MIN(DA95,$J$5),$I$5)*(DT95*DM95/($K$5*1000))+$H$5*(DT95*DM95/($K$5*1000))*(DT95*DM95/($K$5*1000)))</f>
        <v>0</v>
      </c>
      <c r="T95">
        <f>K95*(1000-(1000*0.61365*exp(17.502*X95/(240.97+X95))/(DM95+DN95)+DH95)/2)/(1000*0.61365*exp(17.502*X95/(240.97+X95))/(DM95+DN95)-DH95)</f>
        <v>0</v>
      </c>
      <c r="U95">
        <f>1/((DB95+1)/(R95/1.6)+1/(S95/1.37)) + DB95/((DB95+1)/(R95/1.6) + DB95/(S95/1.37))</f>
        <v>0</v>
      </c>
      <c r="V95">
        <f>(CW95*CZ95)</f>
        <v>0</v>
      </c>
      <c r="W95">
        <f>(DO95+(V95+2*0.95*5.67E-8*(((DO95+$B$7)+273)^4-(DO95+273)^4)-44100*K95)/(1.84*29.3*S95+8*0.95*5.67E-8*(DO95+273)^3))</f>
        <v>0</v>
      </c>
      <c r="X95">
        <f>($C$7*DP95+$D$7*DQ95+$E$7*W95)</f>
        <v>0</v>
      </c>
      <c r="Y95">
        <f>0.61365*exp(17.502*X95/(240.97+X95))</f>
        <v>0</v>
      </c>
      <c r="Z95">
        <f>(AA95/AB95*100)</f>
        <v>0</v>
      </c>
      <c r="AA95">
        <f>DH95*(DM95+DN95)/1000</f>
        <v>0</v>
      </c>
      <c r="AB95">
        <f>0.61365*exp(17.502*DO95/(240.97+DO95))</f>
        <v>0</v>
      </c>
      <c r="AC95">
        <f>(Y95-DH95*(DM95+DN95)/1000)</f>
        <v>0</v>
      </c>
      <c r="AD95">
        <f>(-K95*44100)</f>
        <v>0</v>
      </c>
      <c r="AE95">
        <f>2*29.3*S95*0.92*(DO95-X95)</f>
        <v>0</v>
      </c>
      <c r="AF95">
        <f>2*0.95*5.67E-8*(((DO95+$B$7)+273)^4-(X95+273)^4)</f>
        <v>0</v>
      </c>
      <c r="AG95">
        <f>V95+AF95+AD95+AE95</f>
        <v>0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MAX(0,($B$13+$C$13*DT95)/(1+$D$13*DT95)*DM95/(DO95+273)*$E$13)</f>
        <v>0</v>
      </c>
      <c r="AM95" t="s">
        <v>422</v>
      </c>
      <c r="AN95" t="s">
        <v>422</v>
      </c>
      <c r="AO95">
        <v>0</v>
      </c>
      <c r="AP95">
        <v>0</v>
      </c>
      <c r="AQ95">
        <f>1-AO95/AP95</f>
        <v>0</v>
      </c>
      <c r="AR95">
        <v>0</v>
      </c>
      <c r="AS95" t="s">
        <v>422</v>
      </c>
      <c r="AT95" t="s">
        <v>422</v>
      </c>
      <c r="AU95">
        <v>0</v>
      </c>
      <c r="AV95">
        <v>0</v>
      </c>
      <c r="AW95">
        <f>1-AU95/AV95</f>
        <v>0</v>
      </c>
      <c r="AX95">
        <v>0.5</v>
      </c>
      <c r="AY95">
        <f>CX95</f>
        <v>0</v>
      </c>
      <c r="AZ95">
        <f>M95</f>
        <v>0</v>
      </c>
      <c r="BA95">
        <f>AW95*AX95*AY95</f>
        <v>0</v>
      </c>
      <c r="BB95">
        <f>(AZ95-AR95)/AY95</f>
        <v>0</v>
      </c>
      <c r="BC95">
        <f>(AP95-AV95)/AV95</f>
        <v>0</v>
      </c>
      <c r="BD95">
        <f>AO95/(AQ95+AO95/AV95)</f>
        <v>0</v>
      </c>
      <c r="BE95" t="s">
        <v>422</v>
      </c>
      <c r="BF95">
        <v>0</v>
      </c>
      <c r="BG95">
        <f>IF(BF95&lt;&gt;0, BF95, BD95)</f>
        <v>0</v>
      </c>
      <c r="BH95">
        <f>1-BG95/AV95</f>
        <v>0</v>
      </c>
      <c r="BI95">
        <f>(AV95-AU95)/(AV95-BG95)</f>
        <v>0</v>
      </c>
      <c r="BJ95">
        <f>(AP95-AV95)/(AP95-BG95)</f>
        <v>0</v>
      </c>
      <c r="BK95">
        <f>(AV95-AU95)/(AV95-AO95)</f>
        <v>0</v>
      </c>
      <c r="BL95">
        <f>(AP95-AV95)/(AP95-AO95)</f>
        <v>0</v>
      </c>
      <c r="BM95">
        <f>(BI95*BG95/AU95)</f>
        <v>0</v>
      </c>
      <c r="BN95">
        <f>(1-BM95)</f>
        <v>0</v>
      </c>
      <c r="CW95">
        <f>$B$11*DU95+$C$11*DV95+$F$11*EG95*(1-EJ95)</f>
        <v>0</v>
      </c>
      <c r="CX95">
        <f>CW95*CY95</f>
        <v>0</v>
      </c>
      <c r="CY95">
        <f>($B$11*$D$9+$C$11*$D$9+$F$11*((ET95+EL95)/MAX(ET95+EL95+EU95, 0.1)*$I$9+EU95/MAX(ET95+EL95+EU95, 0.1)*$J$9))/($B$11+$C$11+$F$11)</f>
        <v>0</v>
      </c>
      <c r="CZ95">
        <f>($B$11*$K$9+$C$11*$K$9+$F$11*((ET95+EL95)/MAX(ET95+EL95+EU95, 0.1)*$P$9+EU95/MAX(ET95+EL95+EU95, 0.1)*$Q$9))/($B$11+$C$11+$F$11)</f>
        <v>0</v>
      </c>
      <c r="DA95">
        <v>2.18</v>
      </c>
      <c r="DB95">
        <v>0.5</v>
      </c>
      <c r="DC95" t="s">
        <v>423</v>
      </c>
      <c r="DD95">
        <v>2</v>
      </c>
      <c r="DE95">
        <v>1758585646.1</v>
      </c>
      <c r="DF95">
        <v>421.004666666667</v>
      </c>
      <c r="DG95">
        <v>419.520666666667</v>
      </c>
      <c r="DH95">
        <v>24.7904</v>
      </c>
      <c r="DI95">
        <v>24.7143666666667</v>
      </c>
      <c r="DJ95">
        <v>415.109333333333</v>
      </c>
      <c r="DK95">
        <v>24.3916</v>
      </c>
      <c r="DL95">
        <v>499.97</v>
      </c>
      <c r="DM95">
        <v>89.6296</v>
      </c>
      <c r="DN95">
        <v>0.0326066333333333</v>
      </c>
      <c r="DO95">
        <v>30.793</v>
      </c>
      <c r="DP95">
        <v>30.0100333333333</v>
      </c>
      <c r="DQ95">
        <v>999.9</v>
      </c>
      <c r="DR95">
        <v>0</v>
      </c>
      <c r="DS95">
        <v>0</v>
      </c>
      <c r="DT95">
        <v>10004.6</v>
      </c>
      <c r="DU95">
        <v>0</v>
      </c>
      <c r="DV95">
        <v>0.667702</v>
      </c>
      <c r="DW95">
        <v>1.48385666666667</v>
      </c>
      <c r="DX95">
        <v>431.706666666667</v>
      </c>
      <c r="DY95">
        <v>430.151666666667</v>
      </c>
      <c r="DZ95">
        <v>0.0760574333333333</v>
      </c>
      <c r="EA95">
        <v>419.520666666667</v>
      </c>
      <c r="EB95">
        <v>24.7143666666667</v>
      </c>
      <c r="EC95">
        <v>2.22195333333333</v>
      </c>
      <c r="ED95">
        <v>2.21514</v>
      </c>
      <c r="EE95">
        <v>19.1215</v>
      </c>
      <c r="EF95">
        <v>19.0722333333333</v>
      </c>
      <c r="EG95">
        <v>0.00500016</v>
      </c>
      <c r="EH95">
        <v>0</v>
      </c>
      <c r="EI95">
        <v>0</v>
      </c>
      <c r="EJ95">
        <v>0</v>
      </c>
      <c r="EK95">
        <v>309.4</v>
      </c>
      <c r="EL95">
        <v>0.00500016</v>
      </c>
      <c r="EM95">
        <v>-28.6666666666667</v>
      </c>
      <c r="EN95">
        <v>-1.8</v>
      </c>
      <c r="EO95">
        <v>38.187</v>
      </c>
      <c r="EP95">
        <v>42.25</v>
      </c>
      <c r="EQ95">
        <v>40.312</v>
      </c>
      <c r="ER95">
        <v>42.437</v>
      </c>
      <c r="ES95">
        <v>41.437</v>
      </c>
      <c r="ET95">
        <v>0</v>
      </c>
      <c r="EU95">
        <v>0</v>
      </c>
      <c r="EV95">
        <v>0</v>
      </c>
      <c r="EW95">
        <v>1758585651</v>
      </c>
      <c r="EX95">
        <v>0</v>
      </c>
      <c r="EY95">
        <v>308.873076923077</v>
      </c>
      <c r="EZ95">
        <v>5.35726494433957</v>
      </c>
      <c r="FA95">
        <v>1.02905991538207</v>
      </c>
      <c r="FB95">
        <v>-26.2346153846154</v>
      </c>
      <c r="FC95">
        <v>15</v>
      </c>
      <c r="FD95">
        <v>0</v>
      </c>
      <c r="FE95" t="s">
        <v>424</v>
      </c>
      <c r="FF95">
        <v>1747249705.1</v>
      </c>
      <c r="FG95">
        <v>1747249711.1</v>
      </c>
      <c r="FH95">
        <v>0</v>
      </c>
      <c r="FI95">
        <v>0.871</v>
      </c>
      <c r="FJ95">
        <v>0.066</v>
      </c>
      <c r="FK95">
        <v>5.486</v>
      </c>
      <c r="FL95">
        <v>0.145</v>
      </c>
      <c r="FM95">
        <v>420</v>
      </c>
      <c r="FN95">
        <v>16</v>
      </c>
      <c r="FO95">
        <v>0.27</v>
      </c>
      <c r="FP95">
        <v>0.16</v>
      </c>
      <c r="FQ95">
        <v>0.860826904761905</v>
      </c>
      <c r="FR95">
        <v>1.95517410389611</v>
      </c>
      <c r="FS95">
        <v>0.453047258499796</v>
      </c>
      <c r="FT95">
        <v>0</v>
      </c>
      <c r="FU95">
        <v>307.385294117647</v>
      </c>
      <c r="FV95">
        <v>9.83498857913667</v>
      </c>
      <c r="FW95">
        <v>4.4480750861826</v>
      </c>
      <c r="FX95">
        <v>-1</v>
      </c>
      <c r="FY95">
        <v>0.0921052380952381</v>
      </c>
      <c r="FZ95">
        <v>-0.10487085974026</v>
      </c>
      <c r="GA95">
        <v>0.0122172251257717</v>
      </c>
      <c r="GB95">
        <v>0</v>
      </c>
      <c r="GC95">
        <v>0</v>
      </c>
      <c r="GD95">
        <v>2</v>
      </c>
      <c r="GE95" t="s">
        <v>425</v>
      </c>
      <c r="GF95">
        <v>3.12639</v>
      </c>
      <c r="GG95">
        <v>2.65848</v>
      </c>
      <c r="GH95">
        <v>0.0882376</v>
      </c>
      <c r="GI95">
        <v>0.0889708</v>
      </c>
      <c r="GJ95">
        <v>0.102947</v>
      </c>
      <c r="GK95">
        <v>0.103263</v>
      </c>
      <c r="GL95">
        <v>23485.7</v>
      </c>
      <c r="GM95">
        <v>22212</v>
      </c>
      <c r="GN95">
        <v>23036.1</v>
      </c>
      <c r="GO95">
        <v>23740.6</v>
      </c>
      <c r="GP95">
        <v>35216.6</v>
      </c>
      <c r="GQ95">
        <v>35234.5</v>
      </c>
      <c r="GR95">
        <v>41530.5</v>
      </c>
      <c r="GS95">
        <v>42331.8</v>
      </c>
      <c r="GT95">
        <v>1.90053</v>
      </c>
      <c r="GU95">
        <v>1.812</v>
      </c>
      <c r="GV95">
        <v>0.107173</v>
      </c>
      <c r="GW95">
        <v>0</v>
      </c>
      <c r="GX95">
        <v>28.2602</v>
      </c>
      <c r="GY95">
        <v>999.9</v>
      </c>
      <c r="GZ95">
        <v>59.98</v>
      </c>
      <c r="HA95">
        <v>29.527</v>
      </c>
      <c r="HB95">
        <v>27.7477</v>
      </c>
      <c r="HC95">
        <v>54.3297</v>
      </c>
      <c r="HD95">
        <v>39.5393</v>
      </c>
      <c r="HE95">
        <v>1</v>
      </c>
      <c r="HF95">
        <v>0.0567658</v>
      </c>
      <c r="HG95">
        <v>-1.63605</v>
      </c>
      <c r="HH95">
        <v>20.2294</v>
      </c>
      <c r="HI95">
        <v>5.23241</v>
      </c>
      <c r="HJ95">
        <v>11.992</v>
      </c>
      <c r="HK95">
        <v>4.9564</v>
      </c>
      <c r="HL95">
        <v>3.304</v>
      </c>
      <c r="HM95">
        <v>9999</v>
      </c>
      <c r="HN95">
        <v>999.9</v>
      </c>
      <c r="HO95">
        <v>9999</v>
      </c>
      <c r="HP95">
        <v>9999</v>
      </c>
      <c r="HQ95">
        <v>1.86845</v>
      </c>
      <c r="HR95">
        <v>1.86418</v>
      </c>
      <c r="HS95">
        <v>1.8718</v>
      </c>
      <c r="HT95">
        <v>1.86264</v>
      </c>
      <c r="HU95">
        <v>1.86206</v>
      </c>
      <c r="HV95">
        <v>1.86859</v>
      </c>
      <c r="HW95">
        <v>1.85867</v>
      </c>
      <c r="HX95">
        <v>1.86508</v>
      </c>
      <c r="HY95">
        <v>5</v>
      </c>
      <c r="HZ95">
        <v>0</v>
      </c>
      <c r="IA95">
        <v>0</v>
      </c>
      <c r="IB95">
        <v>0</v>
      </c>
      <c r="IC95" t="s">
        <v>426</v>
      </c>
      <c r="ID95" t="s">
        <v>427</v>
      </c>
      <c r="IE95" t="s">
        <v>428</v>
      </c>
      <c r="IF95" t="s">
        <v>428</v>
      </c>
      <c r="IG95" t="s">
        <v>428</v>
      </c>
      <c r="IH95" t="s">
        <v>428</v>
      </c>
      <c r="II95">
        <v>0</v>
      </c>
      <c r="IJ95">
        <v>100</v>
      </c>
      <c r="IK95">
        <v>100</v>
      </c>
      <c r="IL95">
        <v>5.895</v>
      </c>
      <c r="IM95">
        <v>0.3989</v>
      </c>
      <c r="IN95">
        <v>4.31971622866321</v>
      </c>
      <c r="IO95">
        <v>0.00442796603476172</v>
      </c>
      <c r="IP95">
        <v>-1.66160884727162e-06</v>
      </c>
      <c r="IQ95">
        <v>3.32470810967871e-10</v>
      </c>
      <c r="IR95">
        <v>0.0482981980719239</v>
      </c>
      <c r="IS95">
        <v>0.00830027014242151</v>
      </c>
      <c r="IT95">
        <v>2.88519397997672e-05</v>
      </c>
      <c r="IU95">
        <v>9.02036601750474e-06</v>
      </c>
      <c r="IV95">
        <v>-1</v>
      </c>
      <c r="IW95">
        <v>2043</v>
      </c>
      <c r="IX95">
        <v>1</v>
      </c>
      <c r="IY95">
        <v>28</v>
      </c>
      <c r="IZ95">
        <v>188932.4</v>
      </c>
      <c r="JA95">
        <v>188932.3</v>
      </c>
      <c r="JB95">
        <v>0.878906</v>
      </c>
      <c r="JC95">
        <v>2.39746</v>
      </c>
      <c r="JD95">
        <v>1.49902</v>
      </c>
      <c r="JE95">
        <v>2.33276</v>
      </c>
      <c r="JF95">
        <v>1.54419</v>
      </c>
      <c r="JG95">
        <v>2.30835</v>
      </c>
      <c r="JH95">
        <v>35.4986</v>
      </c>
      <c r="JI95">
        <v>24.2714</v>
      </c>
      <c r="JJ95">
        <v>18</v>
      </c>
      <c r="JK95">
        <v>545.099</v>
      </c>
      <c r="JL95">
        <v>431.333</v>
      </c>
      <c r="JM95">
        <v>31.6432</v>
      </c>
      <c r="JN95">
        <v>28.3372</v>
      </c>
      <c r="JO95">
        <v>30.0002</v>
      </c>
      <c r="JP95">
        <v>28.1587</v>
      </c>
      <c r="JQ95">
        <v>28.1817</v>
      </c>
      <c r="JR95">
        <v>17.6308</v>
      </c>
      <c r="JS95">
        <v>23.4704</v>
      </c>
      <c r="JT95">
        <v>100</v>
      </c>
      <c r="JU95">
        <v>31.6448</v>
      </c>
      <c r="JV95">
        <v>420</v>
      </c>
      <c r="JW95">
        <v>24.7943</v>
      </c>
      <c r="JX95">
        <v>93.0805</v>
      </c>
      <c r="JY95">
        <v>98.6608</v>
      </c>
    </row>
    <row r="96" spans="1:285">
      <c r="A96">
        <v>80</v>
      </c>
      <c r="B96">
        <v>1758585651.1</v>
      </c>
      <c r="C96">
        <v>1638.09999990463</v>
      </c>
      <c r="D96" t="s">
        <v>588</v>
      </c>
      <c r="E96" t="s">
        <v>589</v>
      </c>
      <c r="F96">
        <v>5</v>
      </c>
      <c r="G96" t="s">
        <v>419</v>
      </c>
      <c r="H96" t="s">
        <v>583</v>
      </c>
      <c r="I96" t="s">
        <v>421</v>
      </c>
      <c r="J96">
        <v>1758585648.1</v>
      </c>
      <c r="K96">
        <f>(L96)/1000</f>
        <v>0</v>
      </c>
      <c r="L96">
        <f>1000*DL96*AJ96*(DH96-DI96)/(100*DA96*(1000-AJ96*DH96))</f>
        <v>0</v>
      </c>
      <c r="M96">
        <f>DL96*AJ96*(DG96-DF96*(1000-AJ96*DI96)/(1000-AJ96*DH96))/(100*DA96)</f>
        <v>0</v>
      </c>
      <c r="N96">
        <f>DF96 - IF(AJ96&gt;1, M96*DA96*100.0/(AL96), 0)</f>
        <v>0</v>
      </c>
      <c r="O96">
        <f>((U96-K96/2)*N96-M96)/(U96+K96/2)</f>
        <v>0</v>
      </c>
      <c r="P96">
        <f>O96*(DM96+DN96)/1000.0</f>
        <v>0</v>
      </c>
      <c r="Q96">
        <f>(DF96 - IF(AJ96&gt;1, M96*DA96*100.0/(AL96), 0))*(DM96+DN96)/1000.0</f>
        <v>0</v>
      </c>
      <c r="R96">
        <f>2.0/((1/T96-1/S96)+SIGN(T96)*SQRT((1/T96-1/S96)*(1/T96-1/S96) + 4*DB96/((DB96+1)*(DB96+1))*(2*1/T96*1/S96-1/S96*1/S96)))</f>
        <v>0</v>
      </c>
      <c r="S96">
        <f>IF(LEFT(DC96,1)&lt;&gt;"0",IF(LEFT(DC96,1)="1",3.0,DD96),$D$5+$E$5*(DT96*DM96/($K$5*1000))+$F$5*(DT96*DM96/($K$5*1000))*MAX(MIN(DA96,$J$5),$I$5)*MAX(MIN(DA96,$J$5),$I$5)+$G$5*MAX(MIN(DA96,$J$5),$I$5)*(DT96*DM96/($K$5*1000))+$H$5*(DT96*DM96/($K$5*1000))*(DT96*DM96/($K$5*1000)))</f>
        <v>0</v>
      </c>
      <c r="T96">
        <f>K96*(1000-(1000*0.61365*exp(17.502*X96/(240.97+X96))/(DM96+DN96)+DH96)/2)/(1000*0.61365*exp(17.502*X96/(240.97+X96))/(DM96+DN96)-DH96)</f>
        <v>0</v>
      </c>
      <c r="U96">
        <f>1/((DB96+1)/(R96/1.6)+1/(S96/1.37)) + DB96/((DB96+1)/(R96/1.6) + DB96/(S96/1.37))</f>
        <v>0</v>
      </c>
      <c r="V96">
        <f>(CW96*CZ96)</f>
        <v>0</v>
      </c>
      <c r="W96">
        <f>(DO96+(V96+2*0.95*5.67E-8*(((DO96+$B$7)+273)^4-(DO96+273)^4)-44100*K96)/(1.84*29.3*S96+8*0.95*5.67E-8*(DO96+273)^3))</f>
        <v>0</v>
      </c>
      <c r="X96">
        <f>($C$7*DP96+$D$7*DQ96+$E$7*W96)</f>
        <v>0</v>
      </c>
      <c r="Y96">
        <f>0.61365*exp(17.502*X96/(240.97+X96))</f>
        <v>0</v>
      </c>
      <c r="Z96">
        <f>(AA96/AB96*100)</f>
        <v>0</v>
      </c>
      <c r="AA96">
        <f>DH96*(DM96+DN96)/1000</f>
        <v>0</v>
      </c>
      <c r="AB96">
        <f>0.61365*exp(17.502*DO96/(240.97+DO96))</f>
        <v>0</v>
      </c>
      <c r="AC96">
        <f>(Y96-DH96*(DM96+DN96)/1000)</f>
        <v>0</v>
      </c>
      <c r="AD96">
        <f>(-K96*44100)</f>
        <v>0</v>
      </c>
      <c r="AE96">
        <f>2*29.3*S96*0.92*(DO96-X96)</f>
        <v>0</v>
      </c>
      <c r="AF96">
        <f>2*0.95*5.67E-8*(((DO96+$B$7)+273)^4-(X96+273)^4)</f>
        <v>0</v>
      </c>
      <c r="AG96">
        <f>V96+AF96+AD96+AE96</f>
        <v>0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MAX(0,($B$13+$C$13*DT96)/(1+$D$13*DT96)*DM96/(DO96+273)*$E$13)</f>
        <v>0</v>
      </c>
      <c r="AM96" t="s">
        <v>422</v>
      </c>
      <c r="AN96" t="s">
        <v>422</v>
      </c>
      <c r="AO96">
        <v>0</v>
      </c>
      <c r="AP96">
        <v>0</v>
      </c>
      <c r="AQ96">
        <f>1-AO96/AP96</f>
        <v>0</v>
      </c>
      <c r="AR96">
        <v>0</v>
      </c>
      <c r="AS96" t="s">
        <v>422</v>
      </c>
      <c r="AT96" t="s">
        <v>422</v>
      </c>
      <c r="AU96">
        <v>0</v>
      </c>
      <c r="AV96">
        <v>0</v>
      </c>
      <c r="AW96">
        <f>1-AU96/AV96</f>
        <v>0</v>
      </c>
      <c r="AX96">
        <v>0.5</v>
      </c>
      <c r="AY96">
        <f>CX96</f>
        <v>0</v>
      </c>
      <c r="AZ96">
        <f>M96</f>
        <v>0</v>
      </c>
      <c r="BA96">
        <f>AW96*AX96*AY96</f>
        <v>0</v>
      </c>
      <c r="BB96">
        <f>(AZ96-AR96)/AY96</f>
        <v>0</v>
      </c>
      <c r="BC96">
        <f>(AP96-AV96)/AV96</f>
        <v>0</v>
      </c>
      <c r="BD96">
        <f>AO96/(AQ96+AO96/AV96)</f>
        <v>0</v>
      </c>
      <c r="BE96" t="s">
        <v>422</v>
      </c>
      <c r="BF96">
        <v>0</v>
      </c>
      <c r="BG96">
        <f>IF(BF96&lt;&gt;0, BF96, BD96)</f>
        <v>0</v>
      </c>
      <c r="BH96">
        <f>1-BG96/AV96</f>
        <v>0</v>
      </c>
      <c r="BI96">
        <f>(AV96-AU96)/(AV96-BG96)</f>
        <v>0</v>
      </c>
      <c r="BJ96">
        <f>(AP96-AV96)/(AP96-BG96)</f>
        <v>0</v>
      </c>
      <c r="BK96">
        <f>(AV96-AU96)/(AV96-AO96)</f>
        <v>0</v>
      </c>
      <c r="BL96">
        <f>(AP96-AV96)/(AP96-AO96)</f>
        <v>0</v>
      </c>
      <c r="BM96">
        <f>(BI96*BG96/AU96)</f>
        <v>0</v>
      </c>
      <c r="BN96">
        <f>(1-BM96)</f>
        <v>0</v>
      </c>
      <c r="CW96">
        <f>$B$11*DU96+$C$11*DV96+$F$11*EG96*(1-EJ96)</f>
        <v>0</v>
      </c>
      <c r="CX96">
        <f>CW96*CY96</f>
        <v>0</v>
      </c>
      <c r="CY96">
        <f>($B$11*$D$9+$C$11*$D$9+$F$11*((ET96+EL96)/MAX(ET96+EL96+EU96, 0.1)*$I$9+EU96/MAX(ET96+EL96+EU96, 0.1)*$J$9))/($B$11+$C$11+$F$11)</f>
        <v>0</v>
      </c>
      <c r="CZ96">
        <f>($B$11*$K$9+$C$11*$K$9+$F$11*((ET96+EL96)/MAX(ET96+EL96+EU96, 0.1)*$P$9+EU96/MAX(ET96+EL96+EU96, 0.1)*$Q$9))/($B$11+$C$11+$F$11)</f>
        <v>0</v>
      </c>
      <c r="DA96">
        <v>2.18</v>
      </c>
      <c r="DB96">
        <v>0.5</v>
      </c>
      <c r="DC96" t="s">
        <v>423</v>
      </c>
      <c r="DD96">
        <v>2</v>
      </c>
      <c r="DE96">
        <v>1758585648.1</v>
      </c>
      <c r="DF96">
        <v>420.879666666667</v>
      </c>
      <c r="DG96">
        <v>419.640666666667</v>
      </c>
      <c r="DH96">
        <v>24.7932666666667</v>
      </c>
      <c r="DI96">
        <v>24.7163</v>
      </c>
      <c r="DJ96">
        <v>414.984666666667</v>
      </c>
      <c r="DK96">
        <v>24.3944</v>
      </c>
      <c r="DL96">
        <v>499.931</v>
      </c>
      <c r="DM96">
        <v>89.6293333333333</v>
      </c>
      <c r="DN96">
        <v>0.0328401</v>
      </c>
      <c r="DO96">
        <v>30.7936333333333</v>
      </c>
      <c r="DP96">
        <v>30.0091333333333</v>
      </c>
      <c r="DQ96">
        <v>999.9</v>
      </c>
      <c r="DR96">
        <v>0</v>
      </c>
      <c r="DS96">
        <v>0</v>
      </c>
      <c r="DT96">
        <v>9996.26</v>
      </c>
      <c r="DU96">
        <v>0</v>
      </c>
      <c r="DV96">
        <v>0.667702</v>
      </c>
      <c r="DW96">
        <v>1.23868833333333</v>
      </c>
      <c r="DX96">
        <v>431.58</v>
      </c>
      <c r="DY96">
        <v>430.275666666667</v>
      </c>
      <c r="DZ96">
        <v>0.0769742333333333</v>
      </c>
      <c r="EA96">
        <v>419.640666666667</v>
      </c>
      <c r="EB96">
        <v>24.7163</v>
      </c>
      <c r="EC96">
        <v>2.22220333333333</v>
      </c>
      <c r="ED96">
        <v>2.21530666666667</v>
      </c>
      <c r="EE96">
        <v>19.1233</v>
      </c>
      <c r="EF96">
        <v>19.0734666666667</v>
      </c>
      <c r="EG96">
        <v>0.00500016</v>
      </c>
      <c r="EH96">
        <v>0</v>
      </c>
      <c r="EI96">
        <v>0</v>
      </c>
      <c r="EJ96">
        <v>0</v>
      </c>
      <c r="EK96">
        <v>309.6</v>
      </c>
      <c r="EL96">
        <v>0.00500016</v>
      </c>
      <c r="EM96">
        <v>-29.3</v>
      </c>
      <c r="EN96">
        <v>-1.83333333333333</v>
      </c>
      <c r="EO96">
        <v>38.187</v>
      </c>
      <c r="EP96">
        <v>42.25</v>
      </c>
      <c r="EQ96">
        <v>40.312</v>
      </c>
      <c r="ER96">
        <v>42.437</v>
      </c>
      <c r="ES96">
        <v>41.437</v>
      </c>
      <c r="ET96">
        <v>0</v>
      </c>
      <c r="EU96">
        <v>0</v>
      </c>
      <c r="EV96">
        <v>0</v>
      </c>
      <c r="EW96">
        <v>1758585652.8</v>
      </c>
      <c r="EX96">
        <v>0</v>
      </c>
      <c r="EY96">
        <v>308.296</v>
      </c>
      <c r="EZ96">
        <v>11.6076923670162</v>
      </c>
      <c r="FA96">
        <v>-18.0769230429238</v>
      </c>
      <c r="FB96">
        <v>-26.212</v>
      </c>
      <c r="FC96">
        <v>15</v>
      </c>
      <c r="FD96">
        <v>0</v>
      </c>
      <c r="FE96" t="s">
        <v>424</v>
      </c>
      <c r="FF96">
        <v>1747249705.1</v>
      </c>
      <c r="FG96">
        <v>1747249711.1</v>
      </c>
      <c r="FH96">
        <v>0</v>
      </c>
      <c r="FI96">
        <v>0.871</v>
      </c>
      <c r="FJ96">
        <v>0.066</v>
      </c>
      <c r="FK96">
        <v>5.486</v>
      </c>
      <c r="FL96">
        <v>0.145</v>
      </c>
      <c r="FM96">
        <v>420</v>
      </c>
      <c r="FN96">
        <v>16</v>
      </c>
      <c r="FO96">
        <v>0.27</v>
      </c>
      <c r="FP96">
        <v>0.16</v>
      </c>
      <c r="FQ96">
        <v>0.88895119047619</v>
      </c>
      <c r="FR96">
        <v>2.29779490909091</v>
      </c>
      <c r="FS96">
        <v>0.459785768798969</v>
      </c>
      <c r="FT96">
        <v>0</v>
      </c>
      <c r="FU96">
        <v>307.811764705882</v>
      </c>
      <c r="FV96">
        <v>17.2009167640282</v>
      </c>
      <c r="FW96">
        <v>4.63051037117701</v>
      </c>
      <c r="FX96">
        <v>-1</v>
      </c>
      <c r="FY96">
        <v>0.0899370714285714</v>
      </c>
      <c r="FZ96">
        <v>-0.106987394805195</v>
      </c>
      <c r="GA96">
        <v>0.0123335035571191</v>
      </c>
      <c r="GB96">
        <v>0</v>
      </c>
      <c r="GC96">
        <v>0</v>
      </c>
      <c r="GD96">
        <v>2</v>
      </c>
      <c r="GE96" t="s">
        <v>425</v>
      </c>
      <c r="GF96">
        <v>3.12644</v>
      </c>
      <c r="GG96">
        <v>2.65868</v>
      </c>
      <c r="GH96">
        <v>0.0882359</v>
      </c>
      <c r="GI96">
        <v>0.0889976</v>
      </c>
      <c r="GJ96">
        <v>0.102954</v>
      </c>
      <c r="GK96">
        <v>0.103297</v>
      </c>
      <c r="GL96">
        <v>23486</v>
      </c>
      <c r="GM96">
        <v>22211.4</v>
      </c>
      <c r="GN96">
        <v>23036.4</v>
      </c>
      <c r="GO96">
        <v>23740.7</v>
      </c>
      <c r="GP96">
        <v>35216.2</v>
      </c>
      <c r="GQ96">
        <v>35233.1</v>
      </c>
      <c r="GR96">
        <v>41530.5</v>
      </c>
      <c r="GS96">
        <v>42331.7</v>
      </c>
      <c r="GT96">
        <v>1.9006</v>
      </c>
      <c r="GU96">
        <v>1.81187</v>
      </c>
      <c r="GV96">
        <v>0.107072</v>
      </c>
      <c r="GW96">
        <v>0</v>
      </c>
      <c r="GX96">
        <v>28.2614</v>
      </c>
      <c r="GY96">
        <v>999.9</v>
      </c>
      <c r="GZ96">
        <v>59.98</v>
      </c>
      <c r="HA96">
        <v>29.527</v>
      </c>
      <c r="HB96">
        <v>27.7449</v>
      </c>
      <c r="HC96">
        <v>53.9497</v>
      </c>
      <c r="HD96">
        <v>39.5593</v>
      </c>
      <c r="HE96">
        <v>1</v>
      </c>
      <c r="HF96">
        <v>0.0566921</v>
      </c>
      <c r="HG96">
        <v>-1.63376</v>
      </c>
      <c r="HH96">
        <v>20.2293</v>
      </c>
      <c r="HI96">
        <v>5.23301</v>
      </c>
      <c r="HJ96">
        <v>11.992</v>
      </c>
      <c r="HK96">
        <v>4.9566</v>
      </c>
      <c r="HL96">
        <v>3.304</v>
      </c>
      <c r="HM96">
        <v>9999</v>
      </c>
      <c r="HN96">
        <v>999.9</v>
      </c>
      <c r="HO96">
        <v>9999</v>
      </c>
      <c r="HP96">
        <v>9999</v>
      </c>
      <c r="HQ96">
        <v>1.86845</v>
      </c>
      <c r="HR96">
        <v>1.86419</v>
      </c>
      <c r="HS96">
        <v>1.8718</v>
      </c>
      <c r="HT96">
        <v>1.86265</v>
      </c>
      <c r="HU96">
        <v>1.86205</v>
      </c>
      <c r="HV96">
        <v>1.86858</v>
      </c>
      <c r="HW96">
        <v>1.85867</v>
      </c>
      <c r="HX96">
        <v>1.86508</v>
      </c>
      <c r="HY96">
        <v>5</v>
      </c>
      <c r="HZ96">
        <v>0</v>
      </c>
      <c r="IA96">
        <v>0</v>
      </c>
      <c r="IB96">
        <v>0</v>
      </c>
      <c r="IC96" t="s">
        <v>426</v>
      </c>
      <c r="ID96" t="s">
        <v>427</v>
      </c>
      <c r="IE96" t="s">
        <v>428</v>
      </c>
      <c r="IF96" t="s">
        <v>428</v>
      </c>
      <c r="IG96" t="s">
        <v>428</v>
      </c>
      <c r="IH96" t="s">
        <v>428</v>
      </c>
      <c r="II96">
        <v>0</v>
      </c>
      <c r="IJ96">
        <v>100</v>
      </c>
      <c r="IK96">
        <v>100</v>
      </c>
      <c r="IL96">
        <v>5.894</v>
      </c>
      <c r="IM96">
        <v>0.399</v>
      </c>
      <c r="IN96">
        <v>4.31971622866321</v>
      </c>
      <c r="IO96">
        <v>0.00442796603476172</v>
      </c>
      <c r="IP96">
        <v>-1.66160884727162e-06</v>
      </c>
      <c r="IQ96">
        <v>3.32470810967871e-10</v>
      </c>
      <c r="IR96">
        <v>0.0482981980719239</v>
      </c>
      <c r="IS96">
        <v>0.00830027014242151</v>
      </c>
      <c r="IT96">
        <v>2.88519397997672e-05</v>
      </c>
      <c r="IU96">
        <v>9.02036601750474e-06</v>
      </c>
      <c r="IV96">
        <v>-1</v>
      </c>
      <c r="IW96">
        <v>2043</v>
      </c>
      <c r="IX96">
        <v>1</v>
      </c>
      <c r="IY96">
        <v>28</v>
      </c>
      <c r="IZ96">
        <v>188932.4</v>
      </c>
      <c r="JA96">
        <v>188932.3</v>
      </c>
      <c r="JB96">
        <v>0.878906</v>
      </c>
      <c r="JC96">
        <v>2.40112</v>
      </c>
      <c r="JD96">
        <v>1.49902</v>
      </c>
      <c r="JE96">
        <v>2.33276</v>
      </c>
      <c r="JF96">
        <v>1.54419</v>
      </c>
      <c r="JG96">
        <v>2.32788</v>
      </c>
      <c r="JH96">
        <v>35.4986</v>
      </c>
      <c r="JI96">
        <v>24.2714</v>
      </c>
      <c r="JJ96">
        <v>18</v>
      </c>
      <c r="JK96">
        <v>545.138</v>
      </c>
      <c r="JL96">
        <v>431.258</v>
      </c>
      <c r="JM96">
        <v>31.642</v>
      </c>
      <c r="JN96">
        <v>28.3372</v>
      </c>
      <c r="JO96">
        <v>30</v>
      </c>
      <c r="JP96">
        <v>28.1575</v>
      </c>
      <c r="JQ96">
        <v>28.1814</v>
      </c>
      <c r="JR96">
        <v>17.6308</v>
      </c>
      <c r="JS96">
        <v>23.4704</v>
      </c>
      <c r="JT96">
        <v>100</v>
      </c>
      <c r="JU96">
        <v>31.6351</v>
      </c>
      <c r="JV96">
        <v>420</v>
      </c>
      <c r="JW96">
        <v>24.7927</v>
      </c>
      <c r="JX96">
        <v>93.0808</v>
      </c>
      <c r="JY96">
        <v>98.6609</v>
      </c>
    </row>
    <row r="97" spans="1:285">
      <c r="A97">
        <v>81</v>
      </c>
      <c r="B97">
        <v>1758585654.1</v>
      </c>
      <c r="C97">
        <v>1641.09999990463</v>
      </c>
      <c r="D97" t="s">
        <v>590</v>
      </c>
      <c r="E97" t="s">
        <v>591</v>
      </c>
      <c r="F97">
        <v>5</v>
      </c>
      <c r="G97" t="s">
        <v>419</v>
      </c>
      <c r="H97" t="s">
        <v>583</v>
      </c>
      <c r="I97" t="s">
        <v>421</v>
      </c>
      <c r="J97">
        <v>1758585650.85</v>
      </c>
      <c r="K97">
        <f>(L97)/1000</f>
        <v>0</v>
      </c>
      <c r="L97">
        <f>1000*DL97*AJ97*(DH97-DI97)/(100*DA97*(1000-AJ97*DH97))</f>
        <v>0</v>
      </c>
      <c r="M97">
        <f>DL97*AJ97*(DG97-DF97*(1000-AJ97*DI97)/(1000-AJ97*DH97))/(100*DA97)</f>
        <v>0</v>
      </c>
      <c r="N97">
        <f>DF97 - IF(AJ97&gt;1, M97*DA97*100.0/(AL97), 0)</f>
        <v>0</v>
      </c>
      <c r="O97">
        <f>((U97-K97/2)*N97-M97)/(U97+K97/2)</f>
        <v>0</v>
      </c>
      <c r="P97">
        <f>O97*(DM97+DN97)/1000.0</f>
        <v>0</v>
      </c>
      <c r="Q97">
        <f>(DF97 - IF(AJ97&gt;1, M97*DA97*100.0/(AL97), 0))*(DM97+DN97)/1000.0</f>
        <v>0</v>
      </c>
      <c r="R97">
        <f>2.0/((1/T97-1/S97)+SIGN(T97)*SQRT((1/T97-1/S97)*(1/T97-1/S97) + 4*DB97/((DB97+1)*(DB97+1))*(2*1/T97*1/S97-1/S97*1/S97)))</f>
        <v>0</v>
      </c>
      <c r="S97">
        <f>IF(LEFT(DC97,1)&lt;&gt;"0",IF(LEFT(DC97,1)="1",3.0,DD97),$D$5+$E$5*(DT97*DM97/($K$5*1000))+$F$5*(DT97*DM97/($K$5*1000))*MAX(MIN(DA97,$J$5),$I$5)*MAX(MIN(DA97,$J$5),$I$5)+$G$5*MAX(MIN(DA97,$J$5),$I$5)*(DT97*DM97/($K$5*1000))+$H$5*(DT97*DM97/($K$5*1000))*(DT97*DM97/($K$5*1000)))</f>
        <v>0</v>
      </c>
      <c r="T97">
        <f>K97*(1000-(1000*0.61365*exp(17.502*X97/(240.97+X97))/(DM97+DN97)+DH97)/2)/(1000*0.61365*exp(17.502*X97/(240.97+X97))/(DM97+DN97)-DH97)</f>
        <v>0</v>
      </c>
      <c r="U97">
        <f>1/((DB97+1)/(R97/1.6)+1/(S97/1.37)) + DB97/((DB97+1)/(R97/1.6) + DB97/(S97/1.37))</f>
        <v>0</v>
      </c>
      <c r="V97">
        <f>(CW97*CZ97)</f>
        <v>0</v>
      </c>
      <c r="W97">
        <f>(DO97+(V97+2*0.95*5.67E-8*(((DO97+$B$7)+273)^4-(DO97+273)^4)-44100*K97)/(1.84*29.3*S97+8*0.95*5.67E-8*(DO97+273)^3))</f>
        <v>0</v>
      </c>
      <c r="X97">
        <f>($C$7*DP97+$D$7*DQ97+$E$7*W97)</f>
        <v>0</v>
      </c>
      <c r="Y97">
        <f>0.61365*exp(17.502*X97/(240.97+X97))</f>
        <v>0</v>
      </c>
      <c r="Z97">
        <f>(AA97/AB97*100)</f>
        <v>0</v>
      </c>
      <c r="AA97">
        <f>DH97*(DM97+DN97)/1000</f>
        <v>0</v>
      </c>
      <c r="AB97">
        <f>0.61365*exp(17.502*DO97/(240.97+DO97))</f>
        <v>0</v>
      </c>
      <c r="AC97">
        <f>(Y97-DH97*(DM97+DN97)/1000)</f>
        <v>0</v>
      </c>
      <c r="AD97">
        <f>(-K97*44100)</f>
        <v>0</v>
      </c>
      <c r="AE97">
        <f>2*29.3*S97*0.92*(DO97-X97)</f>
        <v>0</v>
      </c>
      <c r="AF97">
        <f>2*0.95*5.67E-8*(((DO97+$B$7)+273)^4-(X97+273)^4)</f>
        <v>0</v>
      </c>
      <c r="AG97">
        <f>V97+AF97+AD97+AE97</f>
        <v>0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MAX(0,($B$13+$C$13*DT97)/(1+$D$13*DT97)*DM97/(DO97+273)*$E$13)</f>
        <v>0</v>
      </c>
      <c r="AM97" t="s">
        <v>422</v>
      </c>
      <c r="AN97" t="s">
        <v>422</v>
      </c>
      <c r="AO97">
        <v>0</v>
      </c>
      <c r="AP97">
        <v>0</v>
      </c>
      <c r="AQ97">
        <f>1-AO97/AP97</f>
        <v>0</v>
      </c>
      <c r="AR97">
        <v>0</v>
      </c>
      <c r="AS97" t="s">
        <v>422</v>
      </c>
      <c r="AT97" t="s">
        <v>422</v>
      </c>
      <c r="AU97">
        <v>0</v>
      </c>
      <c r="AV97">
        <v>0</v>
      </c>
      <c r="AW97">
        <f>1-AU97/AV97</f>
        <v>0</v>
      </c>
      <c r="AX97">
        <v>0.5</v>
      </c>
      <c r="AY97">
        <f>CX97</f>
        <v>0</v>
      </c>
      <c r="AZ97">
        <f>M97</f>
        <v>0</v>
      </c>
      <c r="BA97">
        <f>AW97*AX97*AY97</f>
        <v>0</v>
      </c>
      <c r="BB97">
        <f>(AZ97-AR97)/AY97</f>
        <v>0</v>
      </c>
      <c r="BC97">
        <f>(AP97-AV97)/AV97</f>
        <v>0</v>
      </c>
      <c r="BD97">
        <f>AO97/(AQ97+AO97/AV97)</f>
        <v>0</v>
      </c>
      <c r="BE97" t="s">
        <v>422</v>
      </c>
      <c r="BF97">
        <v>0</v>
      </c>
      <c r="BG97">
        <f>IF(BF97&lt;&gt;0, BF97, BD97)</f>
        <v>0</v>
      </c>
      <c r="BH97">
        <f>1-BG97/AV97</f>
        <v>0</v>
      </c>
      <c r="BI97">
        <f>(AV97-AU97)/(AV97-BG97)</f>
        <v>0</v>
      </c>
      <c r="BJ97">
        <f>(AP97-AV97)/(AP97-BG97)</f>
        <v>0</v>
      </c>
      <c r="BK97">
        <f>(AV97-AU97)/(AV97-AO97)</f>
        <v>0</v>
      </c>
      <c r="BL97">
        <f>(AP97-AV97)/(AP97-AO97)</f>
        <v>0</v>
      </c>
      <c r="BM97">
        <f>(BI97*BG97/AU97)</f>
        <v>0</v>
      </c>
      <c r="BN97">
        <f>(1-BM97)</f>
        <v>0</v>
      </c>
      <c r="CW97">
        <f>$B$11*DU97+$C$11*DV97+$F$11*EG97*(1-EJ97)</f>
        <v>0</v>
      </c>
      <c r="CX97">
        <f>CW97*CY97</f>
        <v>0</v>
      </c>
      <c r="CY97">
        <f>($B$11*$D$9+$C$11*$D$9+$F$11*((ET97+EL97)/MAX(ET97+EL97+EU97, 0.1)*$I$9+EU97/MAX(ET97+EL97+EU97, 0.1)*$J$9))/($B$11+$C$11+$F$11)</f>
        <v>0</v>
      </c>
      <c r="CZ97">
        <f>($B$11*$K$9+$C$11*$K$9+$F$11*((ET97+EL97)/MAX(ET97+EL97+EU97, 0.1)*$P$9+EU97/MAX(ET97+EL97+EU97, 0.1)*$Q$9))/($B$11+$C$11+$F$11)</f>
        <v>0</v>
      </c>
      <c r="DA97">
        <v>2.18</v>
      </c>
      <c r="DB97">
        <v>0.5</v>
      </c>
      <c r="DC97" t="s">
        <v>423</v>
      </c>
      <c r="DD97">
        <v>2</v>
      </c>
      <c r="DE97">
        <v>1758585650.85</v>
      </c>
      <c r="DF97">
        <v>420.80425</v>
      </c>
      <c r="DG97">
        <v>419.854</v>
      </c>
      <c r="DH97">
        <v>24.798775</v>
      </c>
      <c r="DI97">
        <v>24.72765</v>
      </c>
      <c r="DJ97">
        <v>414.9095</v>
      </c>
      <c r="DK97">
        <v>24.39975</v>
      </c>
      <c r="DL97">
        <v>499.96</v>
      </c>
      <c r="DM97">
        <v>89.629175</v>
      </c>
      <c r="DN97">
        <v>0.033038475</v>
      </c>
      <c r="DO97">
        <v>30.7949</v>
      </c>
      <c r="DP97">
        <v>30.008625</v>
      </c>
      <c r="DQ97">
        <v>999.9</v>
      </c>
      <c r="DR97">
        <v>0</v>
      </c>
      <c r="DS97">
        <v>0</v>
      </c>
      <c r="DT97">
        <v>9991.87</v>
      </c>
      <c r="DU97">
        <v>0</v>
      </c>
      <c r="DV97">
        <v>0.667702</v>
      </c>
      <c r="DW97">
        <v>0.9500045</v>
      </c>
      <c r="DX97">
        <v>431.505</v>
      </c>
      <c r="DY97">
        <v>430.4995</v>
      </c>
      <c r="DZ97">
        <v>0.071110725</v>
      </c>
      <c r="EA97">
        <v>419.854</v>
      </c>
      <c r="EB97">
        <v>24.72765</v>
      </c>
      <c r="EC97">
        <v>2.2226925</v>
      </c>
      <c r="ED97">
        <v>2.2163225</v>
      </c>
      <c r="EE97">
        <v>19.126825</v>
      </c>
      <c r="EF97">
        <v>19.080775</v>
      </c>
      <c r="EG97">
        <v>0.00500016</v>
      </c>
      <c r="EH97">
        <v>0</v>
      </c>
      <c r="EI97">
        <v>0</v>
      </c>
      <c r="EJ97">
        <v>0</v>
      </c>
      <c r="EK97">
        <v>308.625</v>
      </c>
      <c r="EL97">
        <v>0.00500016</v>
      </c>
      <c r="EM97">
        <v>-29.225</v>
      </c>
      <c r="EN97">
        <v>-2.25</v>
      </c>
      <c r="EO97">
        <v>38.187</v>
      </c>
      <c r="EP97">
        <v>42.23425</v>
      </c>
      <c r="EQ97">
        <v>40.312</v>
      </c>
      <c r="ER97">
        <v>42.437</v>
      </c>
      <c r="ES97">
        <v>41.437</v>
      </c>
      <c r="ET97">
        <v>0</v>
      </c>
      <c r="EU97">
        <v>0</v>
      </c>
      <c r="EV97">
        <v>0</v>
      </c>
      <c r="EW97">
        <v>1758585655.8</v>
      </c>
      <c r="EX97">
        <v>0</v>
      </c>
      <c r="EY97">
        <v>308.461538461538</v>
      </c>
      <c r="EZ97">
        <v>-4.90940176464516</v>
      </c>
      <c r="FA97">
        <v>-3.7606838261941</v>
      </c>
      <c r="FB97">
        <v>-26.3153846153846</v>
      </c>
      <c r="FC97">
        <v>15</v>
      </c>
      <c r="FD97">
        <v>0</v>
      </c>
      <c r="FE97" t="s">
        <v>424</v>
      </c>
      <c r="FF97">
        <v>1747249705.1</v>
      </c>
      <c r="FG97">
        <v>1747249711.1</v>
      </c>
      <c r="FH97">
        <v>0</v>
      </c>
      <c r="FI97">
        <v>0.871</v>
      </c>
      <c r="FJ97">
        <v>0.066</v>
      </c>
      <c r="FK97">
        <v>5.486</v>
      </c>
      <c r="FL97">
        <v>0.145</v>
      </c>
      <c r="FM97">
        <v>420</v>
      </c>
      <c r="FN97">
        <v>16</v>
      </c>
      <c r="FO97">
        <v>0.27</v>
      </c>
      <c r="FP97">
        <v>0.16</v>
      </c>
      <c r="FQ97">
        <v>0.896025476190476</v>
      </c>
      <c r="FR97">
        <v>2.35951176623377</v>
      </c>
      <c r="FS97">
        <v>0.460286272529299</v>
      </c>
      <c r="FT97">
        <v>0</v>
      </c>
      <c r="FU97">
        <v>308.244117647059</v>
      </c>
      <c r="FV97">
        <v>6.57448438360342</v>
      </c>
      <c r="FW97">
        <v>4.1184799577793</v>
      </c>
      <c r="FX97">
        <v>-1</v>
      </c>
      <c r="FY97">
        <v>0.0872944809523809</v>
      </c>
      <c r="FZ97">
        <v>-0.112094844155844</v>
      </c>
      <c r="GA97">
        <v>0.0126771774424833</v>
      </c>
      <c r="GB97">
        <v>0</v>
      </c>
      <c r="GC97">
        <v>0</v>
      </c>
      <c r="GD97">
        <v>2</v>
      </c>
      <c r="GE97" t="s">
        <v>425</v>
      </c>
      <c r="GF97">
        <v>3.12649</v>
      </c>
      <c r="GG97">
        <v>2.65865</v>
      </c>
      <c r="GH97">
        <v>0.0882234</v>
      </c>
      <c r="GI97">
        <v>0.0890301</v>
      </c>
      <c r="GJ97">
        <v>0.102985</v>
      </c>
      <c r="GK97">
        <v>0.103352</v>
      </c>
      <c r="GL97">
        <v>23486.1</v>
      </c>
      <c r="GM97">
        <v>22210.8</v>
      </c>
      <c r="GN97">
        <v>23036.2</v>
      </c>
      <c r="GO97">
        <v>23740.8</v>
      </c>
      <c r="GP97">
        <v>35215</v>
      </c>
      <c r="GQ97">
        <v>35231.4</v>
      </c>
      <c r="GR97">
        <v>41530.5</v>
      </c>
      <c r="GS97">
        <v>42332.3</v>
      </c>
      <c r="GT97">
        <v>1.9006</v>
      </c>
      <c r="GU97">
        <v>1.81173</v>
      </c>
      <c r="GV97">
        <v>0.107493</v>
      </c>
      <c r="GW97">
        <v>0</v>
      </c>
      <c r="GX97">
        <v>28.2617</v>
      </c>
      <c r="GY97">
        <v>999.9</v>
      </c>
      <c r="GZ97">
        <v>59.956</v>
      </c>
      <c r="HA97">
        <v>29.527</v>
      </c>
      <c r="HB97">
        <v>27.733</v>
      </c>
      <c r="HC97">
        <v>54.1897</v>
      </c>
      <c r="HD97">
        <v>39.5553</v>
      </c>
      <c r="HE97">
        <v>1</v>
      </c>
      <c r="HF97">
        <v>0.0562957</v>
      </c>
      <c r="HG97">
        <v>-1.61472</v>
      </c>
      <c r="HH97">
        <v>20.2297</v>
      </c>
      <c r="HI97">
        <v>5.23256</v>
      </c>
      <c r="HJ97">
        <v>11.992</v>
      </c>
      <c r="HK97">
        <v>4.95635</v>
      </c>
      <c r="HL97">
        <v>3.304</v>
      </c>
      <c r="HM97">
        <v>9999</v>
      </c>
      <c r="HN97">
        <v>999.9</v>
      </c>
      <c r="HO97">
        <v>9999</v>
      </c>
      <c r="HP97">
        <v>9999</v>
      </c>
      <c r="HQ97">
        <v>1.86844</v>
      </c>
      <c r="HR97">
        <v>1.86421</v>
      </c>
      <c r="HS97">
        <v>1.8718</v>
      </c>
      <c r="HT97">
        <v>1.86267</v>
      </c>
      <c r="HU97">
        <v>1.86204</v>
      </c>
      <c r="HV97">
        <v>1.86859</v>
      </c>
      <c r="HW97">
        <v>1.85867</v>
      </c>
      <c r="HX97">
        <v>1.86508</v>
      </c>
      <c r="HY97">
        <v>5</v>
      </c>
      <c r="HZ97">
        <v>0</v>
      </c>
      <c r="IA97">
        <v>0</v>
      </c>
      <c r="IB97">
        <v>0</v>
      </c>
      <c r="IC97" t="s">
        <v>426</v>
      </c>
      <c r="ID97" t="s">
        <v>427</v>
      </c>
      <c r="IE97" t="s">
        <v>428</v>
      </c>
      <c r="IF97" t="s">
        <v>428</v>
      </c>
      <c r="IG97" t="s">
        <v>428</v>
      </c>
      <c r="IH97" t="s">
        <v>428</v>
      </c>
      <c r="II97">
        <v>0</v>
      </c>
      <c r="IJ97">
        <v>100</v>
      </c>
      <c r="IK97">
        <v>100</v>
      </c>
      <c r="IL97">
        <v>5.894</v>
      </c>
      <c r="IM97">
        <v>0.3992</v>
      </c>
      <c r="IN97">
        <v>4.31971622866321</v>
      </c>
      <c r="IO97">
        <v>0.00442796603476172</v>
      </c>
      <c r="IP97">
        <v>-1.66160884727162e-06</v>
      </c>
      <c r="IQ97">
        <v>3.32470810967871e-10</v>
      </c>
      <c r="IR97">
        <v>0.0482981980719239</v>
      </c>
      <c r="IS97">
        <v>0.00830027014242151</v>
      </c>
      <c r="IT97">
        <v>2.88519397997672e-05</v>
      </c>
      <c r="IU97">
        <v>9.02036601750474e-06</v>
      </c>
      <c r="IV97">
        <v>-1</v>
      </c>
      <c r="IW97">
        <v>2043</v>
      </c>
      <c r="IX97">
        <v>1</v>
      </c>
      <c r="IY97">
        <v>28</v>
      </c>
      <c r="IZ97">
        <v>188932.5</v>
      </c>
      <c r="JA97">
        <v>188932.4</v>
      </c>
      <c r="JB97">
        <v>0.878906</v>
      </c>
      <c r="JC97">
        <v>2.3999</v>
      </c>
      <c r="JD97">
        <v>1.4978</v>
      </c>
      <c r="JE97">
        <v>2.33276</v>
      </c>
      <c r="JF97">
        <v>1.54419</v>
      </c>
      <c r="JG97">
        <v>2.31567</v>
      </c>
      <c r="JH97">
        <v>35.4986</v>
      </c>
      <c r="JI97">
        <v>24.2714</v>
      </c>
      <c r="JJ97">
        <v>18</v>
      </c>
      <c r="JK97">
        <v>545.131</v>
      </c>
      <c r="JL97">
        <v>431.155</v>
      </c>
      <c r="JM97">
        <v>31.6381</v>
      </c>
      <c r="JN97">
        <v>28.3368</v>
      </c>
      <c r="JO97">
        <v>30</v>
      </c>
      <c r="JP97">
        <v>28.1567</v>
      </c>
      <c r="JQ97">
        <v>28.1796</v>
      </c>
      <c r="JR97">
        <v>17.6235</v>
      </c>
      <c r="JS97">
        <v>23.4704</v>
      </c>
      <c r="JT97">
        <v>100</v>
      </c>
      <c r="JU97">
        <v>31.6351</v>
      </c>
      <c r="JV97">
        <v>420</v>
      </c>
      <c r="JW97">
        <v>24.7884</v>
      </c>
      <c r="JX97">
        <v>93.0806</v>
      </c>
      <c r="JY97">
        <v>98.6619</v>
      </c>
    </row>
    <row r="98" spans="1:285">
      <c r="A98">
        <v>82</v>
      </c>
      <c r="B98">
        <v>1758585657.1</v>
      </c>
      <c r="C98">
        <v>1644.09999990463</v>
      </c>
      <c r="D98" t="s">
        <v>592</v>
      </c>
      <c r="E98" t="s">
        <v>593</v>
      </c>
      <c r="F98">
        <v>5</v>
      </c>
      <c r="G98" t="s">
        <v>419</v>
      </c>
      <c r="H98" t="s">
        <v>583</v>
      </c>
      <c r="I98" t="s">
        <v>421</v>
      </c>
      <c r="J98">
        <v>1758585654.1</v>
      </c>
      <c r="K98">
        <f>(L98)/1000</f>
        <v>0</v>
      </c>
      <c r="L98">
        <f>1000*DL98*AJ98*(DH98-DI98)/(100*DA98*(1000-AJ98*DH98))</f>
        <v>0</v>
      </c>
      <c r="M98">
        <f>DL98*AJ98*(DG98-DF98*(1000-AJ98*DI98)/(1000-AJ98*DH98))/(100*DA98)</f>
        <v>0</v>
      </c>
      <c r="N98">
        <f>DF98 - IF(AJ98&gt;1, M98*DA98*100.0/(AL98), 0)</f>
        <v>0</v>
      </c>
      <c r="O98">
        <f>((U98-K98/2)*N98-M98)/(U98+K98/2)</f>
        <v>0</v>
      </c>
      <c r="P98">
        <f>O98*(DM98+DN98)/1000.0</f>
        <v>0</v>
      </c>
      <c r="Q98">
        <f>(DF98 - IF(AJ98&gt;1, M98*DA98*100.0/(AL98), 0))*(DM98+DN98)/1000.0</f>
        <v>0</v>
      </c>
      <c r="R98">
        <f>2.0/((1/T98-1/S98)+SIGN(T98)*SQRT((1/T98-1/S98)*(1/T98-1/S98) + 4*DB98/((DB98+1)*(DB98+1))*(2*1/T98*1/S98-1/S98*1/S98)))</f>
        <v>0</v>
      </c>
      <c r="S98">
        <f>IF(LEFT(DC98,1)&lt;&gt;"0",IF(LEFT(DC98,1)="1",3.0,DD98),$D$5+$E$5*(DT98*DM98/($K$5*1000))+$F$5*(DT98*DM98/($K$5*1000))*MAX(MIN(DA98,$J$5),$I$5)*MAX(MIN(DA98,$J$5),$I$5)+$G$5*MAX(MIN(DA98,$J$5),$I$5)*(DT98*DM98/($K$5*1000))+$H$5*(DT98*DM98/($K$5*1000))*(DT98*DM98/($K$5*1000)))</f>
        <v>0</v>
      </c>
      <c r="T98">
        <f>K98*(1000-(1000*0.61365*exp(17.502*X98/(240.97+X98))/(DM98+DN98)+DH98)/2)/(1000*0.61365*exp(17.502*X98/(240.97+X98))/(DM98+DN98)-DH98)</f>
        <v>0</v>
      </c>
      <c r="U98">
        <f>1/((DB98+1)/(R98/1.6)+1/(S98/1.37)) + DB98/((DB98+1)/(R98/1.6) + DB98/(S98/1.37))</f>
        <v>0</v>
      </c>
      <c r="V98">
        <f>(CW98*CZ98)</f>
        <v>0</v>
      </c>
      <c r="W98">
        <f>(DO98+(V98+2*0.95*5.67E-8*(((DO98+$B$7)+273)^4-(DO98+273)^4)-44100*K98)/(1.84*29.3*S98+8*0.95*5.67E-8*(DO98+273)^3))</f>
        <v>0</v>
      </c>
      <c r="X98">
        <f>($C$7*DP98+$D$7*DQ98+$E$7*W98)</f>
        <v>0</v>
      </c>
      <c r="Y98">
        <f>0.61365*exp(17.502*X98/(240.97+X98))</f>
        <v>0</v>
      </c>
      <c r="Z98">
        <f>(AA98/AB98*100)</f>
        <v>0</v>
      </c>
      <c r="AA98">
        <f>DH98*(DM98+DN98)/1000</f>
        <v>0</v>
      </c>
      <c r="AB98">
        <f>0.61365*exp(17.502*DO98/(240.97+DO98))</f>
        <v>0</v>
      </c>
      <c r="AC98">
        <f>(Y98-DH98*(DM98+DN98)/1000)</f>
        <v>0</v>
      </c>
      <c r="AD98">
        <f>(-K98*44100)</f>
        <v>0</v>
      </c>
      <c r="AE98">
        <f>2*29.3*S98*0.92*(DO98-X98)</f>
        <v>0</v>
      </c>
      <c r="AF98">
        <f>2*0.95*5.67E-8*(((DO98+$B$7)+273)^4-(X98+273)^4)</f>
        <v>0</v>
      </c>
      <c r="AG98">
        <f>V98+AF98+AD98+AE98</f>
        <v>0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MAX(0,($B$13+$C$13*DT98)/(1+$D$13*DT98)*DM98/(DO98+273)*$E$13)</f>
        <v>0</v>
      </c>
      <c r="AM98" t="s">
        <v>422</v>
      </c>
      <c r="AN98" t="s">
        <v>422</v>
      </c>
      <c r="AO98">
        <v>0</v>
      </c>
      <c r="AP98">
        <v>0</v>
      </c>
      <c r="AQ98">
        <f>1-AO98/AP98</f>
        <v>0</v>
      </c>
      <c r="AR98">
        <v>0</v>
      </c>
      <c r="AS98" t="s">
        <v>422</v>
      </c>
      <c r="AT98" t="s">
        <v>422</v>
      </c>
      <c r="AU98">
        <v>0</v>
      </c>
      <c r="AV98">
        <v>0</v>
      </c>
      <c r="AW98">
        <f>1-AU98/AV98</f>
        <v>0</v>
      </c>
      <c r="AX98">
        <v>0.5</v>
      </c>
      <c r="AY98">
        <f>CX98</f>
        <v>0</v>
      </c>
      <c r="AZ98">
        <f>M98</f>
        <v>0</v>
      </c>
      <c r="BA98">
        <f>AW98*AX98*AY98</f>
        <v>0</v>
      </c>
      <c r="BB98">
        <f>(AZ98-AR98)/AY98</f>
        <v>0</v>
      </c>
      <c r="BC98">
        <f>(AP98-AV98)/AV98</f>
        <v>0</v>
      </c>
      <c r="BD98">
        <f>AO98/(AQ98+AO98/AV98)</f>
        <v>0</v>
      </c>
      <c r="BE98" t="s">
        <v>422</v>
      </c>
      <c r="BF98">
        <v>0</v>
      </c>
      <c r="BG98">
        <f>IF(BF98&lt;&gt;0, BF98, BD98)</f>
        <v>0</v>
      </c>
      <c r="BH98">
        <f>1-BG98/AV98</f>
        <v>0</v>
      </c>
      <c r="BI98">
        <f>(AV98-AU98)/(AV98-BG98)</f>
        <v>0</v>
      </c>
      <c r="BJ98">
        <f>(AP98-AV98)/(AP98-BG98)</f>
        <v>0</v>
      </c>
      <c r="BK98">
        <f>(AV98-AU98)/(AV98-AO98)</f>
        <v>0</v>
      </c>
      <c r="BL98">
        <f>(AP98-AV98)/(AP98-AO98)</f>
        <v>0</v>
      </c>
      <c r="BM98">
        <f>(BI98*BG98/AU98)</f>
        <v>0</v>
      </c>
      <c r="BN98">
        <f>(1-BM98)</f>
        <v>0</v>
      </c>
      <c r="CW98">
        <f>$B$11*DU98+$C$11*DV98+$F$11*EG98*(1-EJ98)</f>
        <v>0</v>
      </c>
      <c r="CX98">
        <f>CW98*CY98</f>
        <v>0</v>
      </c>
      <c r="CY98">
        <f>($B$11*$D$9+$C$11*$D$9+$F$11*((ET98+EL98)/MAX(ET98+EL98+EU98, 0.1)*$I$9+EU98/MAX(ET98+EL98+EU98, 0.1)*$J$9))/($B$11+$C$11+$F$11)</f>
        <v>0</v>
      </c>
      <c r="CZ98">
        <f>($B$11*$K$9+$C$11*$K$9+$F$11*((ET98+EL98)/MAX(ET98+EL98+EU98, 0.1)*$P$9+EU98/MAX(ET98+EL98+EU98, 0.1)*$Q$9))/($B$11+$C$11+$F$11)</f>
        <v>0</v>
      </c>
      <c r="DA98">
        <v>2.18</v>
      </c>
      <c r="DB98">
        <v>0.5</v>
      </c>
      <c r="DC98" t="s">
        <v>423</v>
      </c>
      <c r="DD98">
        <v>2</v>
      </c>
      <c r="DE98">
        <v>1758585654.1</v>
      </c>
      <c r="DF98">
        <v>420.7635</v>
      </c>
      <c r="DG98">
        <v>420.22675</v>
      </c>
      <c r="DH98">
        <v>24.80915</v>
      </c>
      <c r="DI98">
        <v>24.7432</v>
      </c>
      <c r="DJ98">
        <v>414.869</v>
      </c>
      <c r="DK98">
        <v>24.40985</v>
      </c>
      <c r="DL98">
        <v>500.01175</v>
      </c>
      <c r="DM98">
        <v>89.629</v>
      </c>
      <c r="DN98">
        <v>0.032999525</v>
      </c>
      <c r="DO98">
        <v>30.795875</v>
      </c>
      <c r="DP98">
        <v>30.012025</v>
      </c>
      <c r="DQ98">
        <v>999.9</v>
      </c>
      <c r="DR98">
        <v>0</v>
      </c>
      <c r="DS98">
        <v>0</v>
      </c>
      <c r="DT98">
        <v>10000.6</v>
      </c>
      <c r="DU98">
        <v>0</v>
      </c>
      <c r="DV98">
        <v>0.667702</v>
      </c>
      <c r="DW98">
        <v>0.5367585</v>
      </c>
      <c r="DX98">
        <v>431.46775</v>
      </c>
      <c r="DY98">
        <v>430.88875</v>
      </c>
      <c r="DZ98">
        <v>0.06592895</v>
      </c>
      <c r="EA98">
        <v>420.22675</v>
      </c>
      <c r="EB98">
        <v>24.7432</v>
      </c>
      <c r="EC98">
        <v>2.2236175</v>
      </c>
      <c r="ED98">
        <v>2.21771</v>
      </c>
      <c r="EE98">
        <v>19.1335</v>
      </c>
      <c r="EF98">
        <v>19.0908</v>
      </c>
      <c r="EG98">
        <v>0.00500016</v>
      </c>
      <c r="EH98">
        <v>0</v>
      </c>
      <c r="EI98">
        <v>0</v>
      </c>
      <c r="EJ98">
        <v>0</v>
      </c>
      <c r="EK98">
        <v>308.525</v>
      </c>
      <c r="EL98">
        <v>0.00500016</v>
      </c>
      <c r="EM98">
        <v>-26.575</v>
      </c>
      <c r="EN98">
        <v>-1.65</v>
      </c>
      <c r="EO98">
        <v>38.1715</v>
      </c>
      <c r="EP98">
        <v>42.23425</v>
      </c>
      <c r="EQ98">
        <v>40.312</v>
      </c>
      <c r="ER98">
        <v>42.4215</v>
      </c>
      <c r="ES98">
        <v>41.437</v>
      </c>
      <c r="ET98">
        <v>0</v>
      </c>
      <c r="EU98">
        <v>0</v>
      </c>
      <c r="EV98">
        <v>0</v>
      </c>
      <c r="EW98">
        <v>1758585658.8</v>
      </c>
      <c r="EX98">
        <v>0</v>
      </c>
      <c r="EY98">
        <v>308.404</v>
      </c>
      <c r="EZ98">
        <v>-3.2538461460642</v>
      </c>
      <c r="FA98">
        <v>-8.11538485598978</v>
      </c>
      <c r="FB98">
        <v>-26.504</v>
      </c>
      <c r="FC98">
        <v>15</v>
      </c>
      <c r="FD98">
        <v>0</v>
      </c>
      <c r="FE98" t="s">
        <v>424</v>
      </c>
      <c r="FF98">
        <v>1747249705.1</v>
      </c>
      <c r="FG98">
        <v>1747249711.1</v>
      </c>
      <c r="FH98">
        <v>0</v>
      </c>
      <c r="FI98">
        <v>0.871</v>
      </c>
      <c r="FJ98">
        <v>0.066</v>
      </c>
      <c r="FK98">
        <v>5.486</v>
      </c>
      <c r="FL98">
        <v>0.145</v>
      </c>
      <c r="FM98">
        <v>420</v>
      </c>
      <c r="FN98">
        <v>16</v>
      </c>
      <c r="FO98">
        <v>0.27</v>
      </c>
      <c r="FP98">
        <v>0.16</v>
      </c>
      <c r="FQ98">
        <v>0.90404545</v>
      </c>
      <c r="FR98">
        <v>1.77449021052632</v>
      </c>
      <c r="FS98">
        <v>0.470636440315609</v>
      </c>
      <c r="FT98">
        <v>0</v>
      </c>
      <c r="FU98">
        <v>308.429411764706</v>
      </c>
      <c r="FV98">
        <v>-3.13216195069224</v>
      </c>
      <c r="FW98">
        <v>3.90237705928102</v>
      </c>
      <c r="FX98">
        <v>-1</v>
      </c>
      <c r="FY98">
        <v>0.08073673</v>
      </c>
      <c r="FZ98">
        <v>-0.117121578947368</v>
      </c>
      <c r="GA98">
        <v>0.0126469829678109</v>
      </c>
      <c r="GB98">
        <v>0</v>
      </c>
      <c r="GC98">
        <v>0</v>
      </c>
      <c r="GD98">
        <v>2</v>
      </c>
      <c r="GE98" t="s">
        <v>425</v>
      </c>
      <c r="GF98">
        <v>3.12653</v>
      </c>
      <c r="GG98">
        <v>2.65841</v>
      </c>
      <c r="GH98">
        <v>0.0882477</v>
      </c>
      <c r="GI98">
        <v>0.0891784</v>
      </c>
      <c r="GJ98">
        <v>0.103018</v>
      </c>
      <c r="GK98">
        <v>0.103357</v>
      </c>
      <c r="GL98">
        <v>23485.2</v>
      </c>
      <c r="GM98">
        <v>22207.3</v>
      </c>
      <c r="GN98">
        <v>23035.9</v>
      </c>
      <c r="GO98">
        <v>23740.9</v>
      </c>
      <c r="GP98">
        <v>35213.8</v>
      </c>
      <c r="GQ98">
        <v>35231.4</v>
      </c>
      <c r="GR98">
        <v>41530.5</v>
      </c>
      <c r="GS98">
        <v>42332.5</v>
      </c>
      <c r="GT98">
        <v>1.90073</v>
      </c>
      <c r="GU98">
        <v>1.81168</v>
      </c>
      <c r="GV98">
        <v>0.107512</v>
      </c>
      <c r="GW98">
        <v>0</v>
      </c>
      <c r="GX98">
        <v>28.2632</v>
      </c>
      <c r="GY98">
        <v>999.9</v>
      </c>
      <c r="GZ98">
        <v>59.956</v>
      </c>
      <c r="HA98">
        <v>29.527</v>
      </c>
      <c r="HB98">
        <v>27.7339</v>
      </c>
      <c r="HC98">
        <v>54.0697</v>
      </c>
      <c r="HD98">
        <v>39.5112</v>
      </c>
      <c r="HE98">
        <v>1</v>
      </c>
      <c r="HF98">
        <v>0.0566946</v>
      </c>
      <c r="HG98">
        <v>-1.61085</v>
      </c>
      <c r="HH98">
        <v>20.2298</v>
      </c>
      <c r="HI98">
        <v>5.23271</v>
      </c>
      <c r="HJ98">
        <v>11.992</v>
      </c>
      <c r="HK98">
        <v>4.9564</v>
      </c>
      <c r="HL98">
        <v>3.304</v>
      </c>
      <c r="HM98">
        <v>9999</v>
      </c>
      <c r="HN98">
        <v>999.9</v>
      </c>
      <c r="HO98">
        <v>9999</v>
      </c>
      <c r="HP98">
        <v>9999</v>
      </c>
      <c r="HQ98">
        <v>1.86845</v>
      </c>
      <c r="HR98">
        <v>1.8642</v>
      </c>
      <c r="HS98">
        <v>1.8718</v>
      </c>
      <c r="HT98">
        <v>1.86266</v>
      </c>
      <c r="HU98">
        <v>1.86204</v>
      </c>
      <c r="HV98">
        <v>1.86858</v>
      </c>
      <c r="HW98">
        <v>1.85867</v>
      </c>
      <c r="HX98">
        <v>1.86508</v>
      </c>
      <c r="HY98">
        <v>5</v>
      </c>
      <c r="HZ98">
        <v>0</v>
      </c>
      <c r="IA98">
        <v>0</v>
      </c>
      <c r="IB98">
        <v>0</v>
      </c>
      <c r="IC98" t="s">
        <v>426</v>
      </c>
      <c r="ID98" t="s">
        <v>427</v>
      </c>
      <c r="IE98" t="s">
        <v>428</v>
      </c>
      <c r="IF98" t="s">
        <v>428</v>
      </c>
      <c r="IG98" t="s">
        <v>428</v>
      </c>
      <c r="IH98" t="s">
        <v>428</v>
      </c>
      <c r="II98">
        <v>0</v>
      </c>
      <c r="IJ98">
        <v>100</v>
      </c>
      <c r="IK98">
        <v>100</v>
      </c>
      <c r="IL98">
        <v>5.895</v>
      </c>
      <c r="IM98">
        <v>0.3995</v>
      </c>
      <c r="IN98">
        <v>4.31971622866321</v>
      </c>
      <c r="IO98">
        <v>0.00442796603476172</v>
      </c>
      <c r="IP98">
        <v>-1.66160884727162e-06</v>
      </c>
      <c r="IQ98">
        <v>3.32470810967871e-10</v>
      </c>
      <c r="IR98">
        <v>0.0482981980719239</v>
      </c>
      <c r="IS98">
        <v>0.00830027014242151</v>
      </c>
      <c r="IT98">
        <v>2.88519397997672e-05</v>
      </c>
      <c r="IU98">
        <v>9.02036601750474e-06</v>
      </c>
      <c r="IV98">
        <v>-1</v>
      </c>
      <c r="IW98">
        <v>2043</v>
      </c>
      <c r="IX98">
        <v>1</v>
      </c>
      <c r="IY98">
        <v>28</v>
      </c>
      <c r="IZ98">
        <v>188932.5</v>
      </c>
      <c r="JA98">
        <v>188932.4</v>
      </c>
      <c r="JB98">
        <v>0.876465</v>
      </c>
      <c r="JC98">
        <v>2.3999</v>
      </c>
      <c r="JD98">
        <v>1.49902</v>
      </c>
      <c r="JE98">
        <v>2.33276</v>
      </c>
      <c r="JF98">
        <v>1.54419</v>
      </c>
      <c r="JG98">
        <v>2.30347</v>
      </c>
      <c r="JH98">
        <v>35.4986</v>
      </c>
      <c r="JI98">
        <v>24.2714</v>
      </c>
      <c r="JJ98">
        <v>18</v>
      </c>
      <c r="JK98">
        <v>545.212</v>
      </c>
      <c r="JL98">
        <v>431.123</v>
      </c>
      <c r="JM98">
        <v>31.6325</v>
      </c>
      <c r="JN98">
        <v>28.3354</v>
      </c>
      <c r="JO98">
        <v>30.0002</v>
      </c>
      <c r="JP98">
        <v>28.1567</v>
      </c>
      <c r="JQ98">
        <v>28.1793</v>
      </c>
      <c r="JR98">
        <v>17.5845</v>
      </c>
      <c r="JS98">
        <v>23.4704</v>
      </c>
      <c r="JT98">
        <v>100</v>
      </c>
      <c r="JU98">
        <v>31.6244</v>
      </c>
      <c r="JV98">
        <v>420</v>
      </c>
      <c r="JW98">
        <v>24.7884</v>
      </c>
      <c r="JX98">
        <v>93.0802</v>
      </c>
      <c r="JY98">
        <v>98.6624</v>
      </c>
    </row>
    <row r="99" spans="1:285">
      <c r="A99">
        <v>83</v>
      </c>
      <c r="B99">
        <v>1758585660.1</v>
      </c>
      <c r="C99">
        <v>1647.09999990463</v>
      </c>
      <c r="D99" t="s">
        <v>594</v>
      </c>
      <c r="E99" t="s">
        <v>595</v>
      </c>
      <c r="F99">
        <v>5</v>
      </c>
      <c r="G99" t="s">
        <v>419</v>
      </c>
      <c r="H99" t="s">
        <v>583</v>
      </c>
      <c r="I99" t="s">
        <v>421</v>
      </c>
      <c r="J99">
        <v>1758585657.1</v>
      </c>
      <c r="K99">
        <f>(L99)/1000</f>
        <v>0</v>
      </c>
      <c r="L99">
        <f>1000*DL99*AJ99*(DH99-DI99)/(100*DA99*(1000-AJ99*DH99))</f>
        <v>0</v>
      </c>
      <c r="M99">
        <f>DL99*AJ99*(DG99-DF99*(1000-AJ99*DI99)/(1000-AJ99*DH99))/(100*DA99)</f>
        <v>0</v>
      </c>
      <c r="N99">
        <f>DF99 - IF(AJ99&gt;1, M99*DA99*100.0/(AL99), 0)</f>
        <v>0</v>
      </c>
      <c r="O99">
        <f>((U99-K99/2)*N99-M99)/(U99+K99/2)</f>
        <v>0</v>
      </c>
      <c r="P99">
        <f>O99*(DM99+DN99)/1000.0</f>
        <v>0</v>
      </c>
      <c r="Q99">
        <f>(DF99 - IF(AJ99&gt;1, M99*DA99*100.0/(AL99), 0))*(DM99+DN99)/1000.0</f>
        <v>0</v>
      </c>
      <c r="R99">
        <f>2.0/((1/T99-1/S99)+SIGN(T99)*SQRT((1/T99-1/S99)*(1/T99-1/S99) + 4*DB99/((DB99+1)*(DB99+1))*(2*1/T99*1/S99-1/S99*1/S99)))</f>
        <v>0</v>
      </c>
      <c r="S99">
        <f>IF(LEFT(DC99,1)&lt;&gt;"0",IF(LEFT(DC99,1)="1",3.0,DD99),$D$5+$E$5*(DT99*DM99/($K$5*1000))+$F$5*(DT99*DM99/($K$5*1000))*MAX(MIN(DA99,$J$5),$I$5)*MAX(MIN(DA99,$J$5),$I$5)+$G$5*MAX(MIN(DA99,$J$5),$I$5)*(DT99*DM99/($K$5*1000))+$H$5*(DT99*DM99/($K$5*1000))*(DT99*DM99/($K$5*1000)))</f>
        <v>0</v>
      </c>
      <c r="T99">
        <f>K99*(1000-(1000*0.61365*exp(17.502*X99/(240.97+X99))/(DM99+DN99)+DH99)/2)/(1000*0.61365*exp(17.502*X99/(240.97+X99))/(DM99+DN99)-DH99)</f>
        <v>0</v>
      </c>
      <c r="U99">
        <f>1/((DB99+1)/(R99/1.6)+1/(S99/1.37)) + DB99/((DB99+1)/(R99/1.6) + DB99/(S99/1.37))</f>
        <v>0</v>
      </c>
      <c r="V99">
        <f>(CW99*CZ99)</f>
        <v>0</v>
      </c>
      <c r="W99">
        <f>(DO99+(V99+2*0.95*5.67E-8*(((DO99+$B$7)+273)^4-(DO99+273)^4)-44100*K99)/(1.84*29.3*S99+8*0.95*5.67E-8*(DO99+273)^3))</f>
        <v>0</v>
      </c>
      <c r="X99">
        <f>($C$7*DP99+$D$7*DQ99+$E$7*W99)</f>
        <v>0</v>
      </c>
      <c r="Y99">
        <f>0.61365*exp(17.502*X99/(240.97+X99))</f>
        <v>0</v>
      </c>
      <c r="Z99">
        <f>(AA99/AB99*100)</f>
        <v>0</v>
      </c>
      <c r="AA99">
        <f>DH99*(DM99+DN99)/1000</f>
        <v>0</v>
      </c>
      <c r="AB99">
        <f>0.61365*exp(17.502*DO99/(240.97+DO99))</f>
        <v>0</v>
      </c>
      <c r="AC99">
        <f>(Y99-DH99*(DM99+DN99)/1000)</f>
        <v>0</v>
      </c>
      <c r="AD99">
        <f>(-K99*44100)</f>
        <v>0</v>
      </c>
      <c r="AE99">
        <f>2*29.3*S99*0.92*(DO99-X99)</f>
        <v>0</v>
      </c>
      <c r="AF99">
        <f>2*0.95*5.67E-8*(((DO99+$B$7)+273)^4-(X99+273)^4)</f>
        <v>0</v>
      </c>
      <c r="AG99">
        <f>V99+AF99+AD99+AE99</f>
        <v>0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MAX(0,($B$13+$C$13*DT99)/(1+$D$13*DT99)*DM99/(DO99+273)*$E$13)</f>
        <v>0</v>
      </c>
      <c r="AM99" t="s">
        <v>422</v>
      </c>
      <c r="AN99" t="s">
        <v>422</v>
      </c>
      <c r="AO99">
        <v>0</v>
      </c>
      <c r="AP99">
        <v>0</v>
      </c>
      <c r="AQ99">
        <f>1-AO99/AP99</f>
        <v>0</v>
      </c>
      <c r="AR99">
        <v>0</v>
      </c>
      <c r="AS99" t="s">
        <v>422</v>
      </c>
      <c r="AT99" t="s">
        <v>422</v>
      </c>
      <c r="AU99">
        <v>0</v>
      </c>
      <c r="AV99">
        <v>0</v>
      </c>
      <c r="AW99">
        <f>1-AU99/AV99</f>
        <v>0</v>
      </c>
      <c r="AX99">
        <v>0.5</v>
      </c>
      <c r="AY99">
        <f>CX99</f>
        <v>0</v>
      </c>
      <c r="AZ99">
        <f>M99</f>
        <v>0</v>
      </c>
      <c r="BA99">
        <f>AW99*AX99*AY99</f>
        <v>0</v>
      </c>
      <c r="BB99">
        <f>(AZ99-AR99)/AY99</f>
        <v>0</v>
      </c>
      <c r="BC99">
        <f>(AP99-AV99)/AV99</f>
        <v>0</v>
      </c>
      <c r="BD99">
        <f>AO99/(AQ99+AO99/AV99)</f>
        <v>0</v>
      </c>
      <c r="BE99" t="s">
        <v>422</v>
      </c>
      <c r="BF99">
        <v>0</v>
      </c>
      <c r="BG99">
        <f>IF(BF99&lt;&gt;0, BF99, BD99)</f>
        <v>0</v>
      </c>
      <c r="BH99">
        <f>1-BG99/AV99</f>
        <v>0</v>
      </c>
      <c r="BI99">
        <f>(AV99-AU99)/(AV99-BG99)</f>
        <v>0</v>
      </c>
      <c r="BJ99">
        <f>(AP99-AV99)/(AP99-BG99)</f>
        <v>0</v>
      </c>
      <c r="BK99">
        <f>(AV99-AU99)/(AV99-AO99)</f>
        <v>0</v>
      </c>
      <c r="BL99">
        <f>(AP99-AV99)/(AP99-AO99)</f>
        <v>0</v>
      </c>
      <c r="BM99">
        <f>(BI99*BG99/AU99)</f>
        <v>0</v>
      </c>
      <c r="BN99">
        <f>(1-BM99)</f>
        <v>0</v>
      </c>
      <c r="CW99">
        <f>$B$11*DU99+$C$11*DV99+$F$11*EG99*(1-EJ99)</f>
        <v>0</v>
      </c>
      <c r="CX99">
        <f>CW99*CY99</f>
        <v>0</v>
      </c>
      <c r="CY99">
        <f>($B$11*$D$9+$C$11*$D$9+$F$11*((ET99+EL99)/MAX(ET99+EL99+EU99, 0.1)*$I$9+EU99/MAX(ET99+EL99+EU99, 0.1)*$J$9))/($B$11+$C$11+$F$11)</f>
        <v>0</v>
      </c>
      <c r="CZ99">
        <f>($B$11*$K$9+$C$11*$K$9+$F$11*((ET99+EL99)/MAX(ET99+EL99+EU99, 0.1)*$P$9+EU99/MAX(ET99+EL99+EU99, 0.1)*$Q$9))/($B$11+$C$11+$F$11)</f>
        <v>0</v>
      </c>
      <c r="DA99">
        <v>2.18</v>
      </c>
      <c r="DB99">
        <v>0.5</v>
      </c>
      <c r="DC99" t="s">
        <v>423</v>
      </c>
      <c r="DD99">
        <v>2</v>
      </c>
      <c r="DE99">
        <v>1758585657.1</v>
      </c>
      <c r="DF99">
        <v>420.95125</v>
      </c>
      <c r="DG99">
        <v>420.8425</v>
      </c>
      <c r="DH99">
        <v>24.818625</v>
      </c>
      <c r="DI99">
        <v>24.747675</v>
      </c>
      <c r="DJ99">
        <v>415.05625</v>
      </c>
      <c r="DK99">
        <v>24.4191</v>
      </c>
      <c r="DL99">
        <v>500.06175</v>
      </c>
      <c r="DM99">
        <v>89.628725</v>
      </c>
      <c r="DN99">
        <v>0.03281065</v>
      </c>
      <c r="DO99">
        <v>30.7967</v>
      </c>
      <c r="DP99">
        <v>30.015825</v>
      </c>
      <c r="DQ99">
        <v>999.9</v>
      </c>
      <c r="DR99">
        <v>0</v>
      </c>
      <c r="DS99">
        <v>0</v>
      </c>
      <c r="DT99">
        <v>9999.3625</v>
      </c>
      <c r="DU99">
        <v>0</v>
      </c>
      <c r="DV99">
        <v>0.667702</v>
      </c>
      <c r="DW99">
        <v>0.10871125</v>
      </c>
      <c r="DX99">
        <v>431.6645</v>
      </c>
      <c r="DY99">
        <v>431.52175</v>
      </c>
      <c r="DZ99">
        <v>0.070931475</v>
      </c>
      <c r="EA99">
        <v>420.8425</v>
      </c>
      <c r="EB99">
        <v>24.747675</v>
      </c>
      <c r="EC99">
        <v>2.2244625</v>
      </c>
      <c r="ED99">
        <v>2.2181025</v>
      </c>
      <c r="EE99">
        <v>19.139575</v>
      </c>
      <c r="EF99">
        <v>19.09365</v>
      </c>
      <c r="EG99">
        <v>0.00500016</v>
      </c>
      <c r="EH99">
        <v>0</v>
      </c>
      <c r="EI99">
        <v>0</v>
      </c>
      <c r="EJ99">
        <v>0</v>
      </c>
      <c r="EK99">
        <v>310.325</v>
      </c>
      <c r="EL99">
        <v>0.00500016</v>
      </c>
      <c r="EM99">
        <v>-27.875</v>
      </c>
      <c r="EN99">
        <v>-1.95</v>
      </c>
      <c r="EO99">
        <v>38.156</v>
      </c>
      <c r="EP99">
        <v>42.23425</v>
      </c>
      <c r="EQ99">
        <v>40.312</v>
      </c>
      <c r="ER99">
        <v>42.406</v>
      </c>
      <c r="ES99">
        <v>41.437</v>
      </c>
      <c r="ET99">
        <v>0</v>
      </c>
      <c r="EU99">
        <v>0</v>
      </c>
      <c r="EV99">
        <v>0</v>
      </c>
      <c r="EW99">
        <v>1758585661.8</v>
      </c>
      <c r="EX99">
        <v>0</v>
      </c>
      <c r="EY99">
        <v>308.442307692308</v>
      </c>
      <c r="EZ99">
        <v>-10.3965811153803</v>
      </c>
      <c r="FA99">
        <v>5.49743567399937</v>
      </c>
      <c r="FB99">
        <v>-26.7923076923077</v>
      </c>
      <c r="FC99">
        <v>15</v>
      </c>
      <c r="FD99">
        <v>0</v>
      </c>
      <c r="FE99" t="s">
        <v>424</v>
      </c>
      <c r="FF99">
        <v>1747249705.1</v>
      </c>
      <c r="FG99">
        <v>1747249711.1</v>
      </c>
      <c r="FH99">
        <v>0</v>
      </c>
      <c r="FI99">
        <v>0.871</v>
      </c>
      <c r="FJ99">
        <v>0.066</v>
      </c>
      <c r="FK99">
        <v>5.486</v>
      </c>
      <c r="FL99">
        <v>0.145</v>
      </c>
      <c r="FM99">
        <v>420</v>
      </c>
      <c r="FN99">
        <v>16</v>
      </c>
      <c r="FO99">
        <v>0.27</v>
      </c>
      <c r="FP99">
        <v>0.16</v>
      </c>
      <c r="FQ99">
        <v>0.775109047619048</v>
      </c>
      <c r="FR99">
        <v>-2.60099594805195</v>
      </c>
      <c r="FS99">
        <v>0.586134558714934</v>
      </c>
      <c r="FT99">
        <v>0</v>
      </c>
      <c r="FU99">
        <v>308.291176470588</v>
      </c>
      <c r="FV99">
        <v>3.41482047729631</v>
      </c>
      <c r="FW99">
        <v>3.38512035124123</v>
      </c>
      <c r="FX99">
        <v>-1</v>
      </c>
      <c r="FY99">
        <v>0.0744381047619048</v>
      </c>
      <c r="FZ99">
        <v>-0.0472266077922078</v>
      </c>
      <c r="GA99">
        <v>0.00738110984224667</v>
      </c>
      <c r="GB99">
        <v>1</v>
      </c>
      <c r="GC99">
        <v>1</v>
      </c>
      <c r="GD99">
        <v>2</v>
      </c>
      <c r="GE99" t="s">
        <v>433</v>
      </c>
      <c r="GF99">
        <v>3.12647</v>
      </c>
      <c r="GG99">
        <v>2.65815</v>
      </c>
      <c r="GH99">
        <v>0.088333</v>
      </c>
      <c r="GI99">
        <v>0.089146</v>
      </c>
      <c r="GJ99">
        <v>0.103026</v>
      </c>
      <c r="GK99">
        <v>0.103354</v>
      </c>
      <c r="GL99">
        <v>23483.2</v>
      </c>
      <c r="GM99">
        <v>22208.2</v>
      </c>
      <c r="GN99">
        <v>23036.1</v>
      </c>
      <c r="GO99">
        <v>23741.1</v>
      </c>
      <c r="GP99">
        <v>35213.3</v>
      </c>
      <c r="GQ99">
        <v>35231.7</v>
      </c>
      <c r="GR99">
        <v>41530.3</v>
      </c>
      <c r="GS99">
        <v>42332.6</v>
      </c>
      <c r="GT99">
        <v>1.90082</v>
      </c>
      <c r="GU99">
        <v>1.8119</v>
      </c>
      <c r="GV99">
        <v>0.107799</v>
      </c>
      <c r="GW99">
        <v>0</v>
      </c>
      <c r="GX99">
        <v>28.2659</v>
      </c>
      <c r="GY99">
        <v>999.9</v>
      </c>
      <c r="GZ99">
        <v>59.956</v>
      </c>
      <c r="HA99">
        <v>29.527</v>
      </c>
      <c r="HB99">
        <v>27.7355</v>
      </c>
      <c r="HC99">
        <v>54.0098</v>
      </c>
      <c r="HD99">
        <v>39.5192</v>
      </c>
      <c r="HE99">
        <v>1</v>
      </c>
      <c r="HF99">
        <v>0.0566209</v>
      </c>
      <c r="HG99">
        <v>-1.60904</v>
      </c>
      <c r="HH99">
        <v>20.2297</v>
      </c>
      <c r="HI99">
        <v>5.23241</v>
      </c>
      <c r="HJ99">
        <v>11.992</v>
      </c>
      <c r="HK99">
        <v>4.9563</v>
      </c>
      <c r="HL99">
        <v>3.304</v>
      </c>
      <c r="HM99">
        <v>9999</v>
      </c>
      <c r="HN99">
        <v>999.9</v>
      </c>
      <c r="HO99">
        <v>9999</v>
      </c>
      <c r="HP99">
        <v>9999</v>
      </c>
      <c r="HQ99">
        <v>1.86847</v>
      </c>
      <c r="HR99">
        <v>1.8642</v>
      </c>
      <c r="HS99">
        <v>1.8718</v>
      </c>
      <c r="HT99">
        <v>1.86265</v>
      </c>
      <c r="HU99">
        <v>1.86205</v>
      </c>
      <c r="HV99">
        <v>1.86858</v>
      </c>
      <c r="HW99">
        <v>1.85867</v>
      </c>
      <c r="HX99">
        <v>1.86508</v>
      </c>
      <c r="HY99">
        <v>5</v>
      </c>
      <c r="HZ99">
        <v>0</v>
      </c>
      <c r="IA99">
        <v>0</v>
      </c>
      <c r="IB99">
        <v>0</v>
      </c>
      <c r="IC99" t="s">
        <v>426</v>
      </c>
      <c r="ID99" t="s">
        <v>427</v>
      </c>
      <c r="IE99" t="s">
        <v>428</v>
      </c>
      <c r="IF99" t="s">
        <v>428</v>
      </c>
      <c r="IG99" t="s">
        <v>428</v>
      </c>
      <c r="IH99" t="s">
        <v>428</v>
      </c>
      <c r="II99">
        <v>0</v>
      </c>
      <c r="IJ99">
        <v>100</v>
      </c>
      <c r="IK99">
        <v>100</v>
      </c>
      <c r="IL99">
        <v>5.897</v>
      </c>
      <c r="IM99">
        <v>0.3996</v>
      </c>
      <c r="IN99">
        <v>4.31971622866321</v>
      </c>
      <c r="IO99">
        <v>0.00442796603476172</v>
      </c>
      <c r="IP99">
        <v>-1.66160884727162e-06</v>
      </c>
      <c r="IQ99">
        <v>3.32470810967871e-10</v>
      </c>
      <c r="IR99">
        <v>0.0482981980719239</v>
      </c>
      <c r="IS99">
        <v>0.00830027014242151</v>
      </c>
      <c r="IT99">
        <v>2.88519397997672e-05</v>
      </c>
      <c r="IU99">
        <v>9.02036601750474e-06</v>
      </c>
      <c r="IV99">
        <v>-1</v>
      </c>
      <c r="IW99">
        <v>2043</v>
      </c>
      <c r="IX99">
        <v>1</v>
      </c>
      <c r="IY99">
        <v>28</v>
      </c>
      <c r="IZ99">
        <v>188932.6</v>
      </c>
      <c r="JA99">
        <v>188932.5</v>
      </c>
      <c r="JB99">
        <v>0.876465</v>
      </c>
      <c r="JC99">
        <v>2.40112</v>
      </c>
      <c r="JD99">
        <v>1.49902</v>
      </c>
      <c r="JE99">
        <v>2.33276</v>
      </c>
      <c r="JF99">
        <v>1.54419</v>
      </c>
      <c r="JG99">
        <v>2.29858</v>
      </c>
      <c r="JH99">
        <v>35.4986</v>
      </c>
      <c r="JI99">
        <v>24.2714</v>
      </c>
      <c r="JJ99">
        <v>18</v>
      </c>
      <c r="JK99">
        <v>545.277</v>
      </c>
      <c r="JL99">
        <v>431.256</v>
      </c>
      <c r="JM99">
        <v>31.6257</v>
      </c>
      <c r="JN99">
        <v>28.3354</v>
      </c>
      <c r="JO99">
        <v>30</v>
      </c>
      <c r="JP99">
        <v>28.1567</v>
      </c>
      <c r="JQ99">
        <v>28.1793</v>
      </c>
      <c r="JR99">
        <v>17.5854</v>
      </c>
      <c r="JS99">
        <v>23.4704</v>
      </c>
      <c r="JT99">
        <v>100</v>
      </c>
      <c r="JU99">
        <v>31.6067</v>
      </c>
      <c r="JV99">
        <v>420</v>
      </c>
      <c r="JW99">
        <v>24.7884</v>
      </c>
      <c r="JX99">
        <v>93.0802</v>
      </c>
      <c r="JY99">
        <v>98.6628</v>
      </c>
    </row>
    <row r="100" spans="1:285">
      <c r="A100">
        <v>84</v>
      </c>
      <c r="B100">
        <v>1758585663.1</v>
      </c>
      <c r="C100">
        <v>1650.09999990463</v>
      </c>
      <c r="D100" t="s">
        <v>596</v>
      </c>
      <c r="E100" t="s">
        <v>597</v>
      </c>
      <c r="F100">
        <v>5</v>
      </c>
      <c r="G100" t="s">
        <v>419</v>
      </c>
      <c r="H100" t="s">
        <v>583</v>
      </c>
      <c r="I100" t="s">
        <v>421</v>
      </c>
      <c r="J100">
        <v>1758585660.1</v>
      </c>
      <c r="K100">
        <f>(L100)/1000</f>
        <v>0</v>
      </c>
      <c r="L100">
        <f>1000*DL100*AJ100*(DH100-DI100)/(100*DA100*(1000-AJ100*DH100))</f>
        <v>0</v>
      </c>
      <c r="M100">
        <f>DL100*AJ100*(DG100-DF100*(1000-AJ100*DI100)/(1000-AJ100*DH100))/(100*DA100)</f>
        <v>0</v>
      </c>
      <c r="N100">
        <f>DF100 - IF(AJ100&gt;1, M100*DA100*100.0/(AL100), 0)</f>
        <v>0</v>
      </c>
      <c r="O100">
        <f>((U100-K100/2)*N100-M100)/(U100+K100/2)</f>
        <v>0</v>
      </c>
      <c r="P100">
        <f>O100*(DM100+DN100)/1000.0</f>
        <v>0</v>
      </c>
      <c r="Q100">
        <f>(DF100 - IF(AJ100&gt;1, M100*DA100*100.0/(AL100), 0))*(DM100+DN100)/1000.0</f>
        <v>0</v>
      </c>
      <c r="R100">
        <f>2.0/((1/T100-1/S100)+SIGN(T100)*SQRT((1/T100-1/S100)*(1/T100-1/S100) + 4*DB100/((DB100+1)*(DB100+1))*(2*1/T100*1/S100-1/S100*1/S100)))</f>
        <v>0</v>
      </c>
      <c r="S100">
        <f>IF(LEFT(DC100,1)&lt;&gt;"0",IF(LEFT(DC100,1)="1",3.0,DD100),$D$5+$E$5*(DT100*DM100/($K$5*1000))+$F$5*(DT100*DM100/($K$5*1000))*MAX(MIN(DA100,$J$5),$I$5)*MAX(MIN(DA100,$J$5),$I$5)+$G$5*MAX(MIN(DA100,$J$5),$I$5)*(DT100*DM100/($K$5*1000))+$H$5*(DT100*DM100/($K$5*1000))*(DT100*DM100/($K$5*1000)))</f>
        <v>0</v>
      </c>
      <c r="T100">
        <f>K100*(1000-(1000*0.61365*exp(17.502*X100/(240.97+X100))/(DM100+DN100)+DH100)/2)/(1000*0.61365*exp(17.502*X100/(240.97+X100))/(DM100+DN100)-DH100)</f>
        <v>0</v>
      </c>
      <c r="U100">
        <f>1/((DB100+1)/(R100/1.6)+1/(S100/1.37)) + DB100/((DB100+1)/(R100/1.6) + DB100/(S100/1.37))</f>
        <v>0</v>
      </c>
      <c r="V100">
        <f>(CW100*CZ100)</f>
        <v>0</v>
      </c>
      <c r="W100">
        <f>(DO100+(V100+2*0.95*5.67E-8*(((DO100+$B$7)+273)^4-(DO100+273)^4)-44100*K100)/(1.84*29.3*S100+8*0.95*5.67E-8*(DO100+273)^3))</f>
        <v>0</v>
      </c>
      <c r="X100">
        <f>($C$7*DP100+$D$7*DQ100+$E$7*W100)</f>
        <v>0</v>
      </c>
      <c r="Y100">
        <f>0.61365*exp(17.502*X100/(240.97+X100))</f>
        <v>0</v>
      </c>
      <c r="Z100">
        <f>(AA100/AB100*100)</f>
        <v>0</v>
      </c>
      <c r="AA100">
        <f>DH100*(DM100+DN100)/1000</f>
        <v>0</v>
      </c>
      <c r="AB100">
        <f>0.61365*exp(17.502*DO100/(240.97+DO100))</f>
        <v>0</v>
      </c>
      <c r="AC100">
        <f>(Y100-DH100*(DM100+DN100)/1000)</f>
        <v>0</v>
      </c>
      <c r="AD100">
        <f>(-K100*44100)</f>
        <v>0</v>
      </c>
      <c r="AE100">
        <f>2*29.3*S100*0.92*(DO100-X100)</f>
        <v>0</v>
      </c>
      <c r="AF100">
        <f>2*0.95*5.67E-8*(((DO100+$B$7)+273)^4-(X100+273)^4)</f>
        <v>0</v>
      </c>
      <c r="AG100">
        <f>V100+AF100+AD100+AE100</f>
        <v>0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MAX(0,($B$13+$C$13*DT100)/(1+$D$13*DT100)*DM100/(DO100+273)*$E$13)</f>
        <v>0</v>
      </c>
      <c r="AM100" t="s">
        <v>422</v>
      </c>
      <c r="AN100" t="s">
        <v>422</v>
      </c>
      <c r="AO100">
        <v>0</v>
      </c>
      <c r="AP100">
        <v>0</v>
      </c>
      <c r="AQ100">
        <f>1-AO100/AP100</f>
        <v>0</v>
      </c>
      <c r="AR100">
        <v>0</v>
      </c>
      <c r="AS100" t="s">
        <v>422</v>
      </c>
      <c r="AT100" t="s">
        <v>422</v>
      </c>
      <c r="AU100">
        <v>0</v>
      </c>
      <c r="AV100">
        <v>0</v>
      </c>
      <c r="AW100">
        <f>1-AU100/AV100</f>
        <v>0</v>
      </c>
      <c r="AX100">
        <v>0.5</v>
      </c>
      <c r="AY100">
        <f>CX100</f>
        <v>0</v>
      </c>
      <c r="AZ100">
        <f>M100</f>
        <v>0</v>
      </c>
      <c r="BA100">
        <f>AW100*AX100*AY100</f>
        <v>0</v>
      </c>
      <c r="BB100">
        <f>(AZ100-AR100)/AY100</f>
        <v>0</v>
      </c>
      <c r="BC100">
        <f>(AP100-AV100)/AV100</f>
        <v>0</v>
      </c>
      <c r="BD100">
        <f>AO100/(AQ100+AO100/AV100)</f>
        <v>0</v>
      </c>
      <c r="BE100" t="s">
        <v>422</v>
      </c>
      <c r="BF100">
        <v>0</v>
      </c>
      <c r="BG100">
        <f>IF(BF100&lt;&gt;0, BF100, BD100)</f>
        <v>0</v>
      </c>
      <c r="BH100">
        <f>1-BG100/AV100</f>
        <v>0</v>
      </c>
      <c r="BI100">
        <f>(AV100-AU100)/(AV100-BG100)</f>
        <v>0</v>
      </c>
      <c r="BJ100">
        <f>(AP100-AV100)/(AP100-BG100)</f>
        <v>0</v>
      </c>
      <c r="BK100">
        <f>(AV100-AU100)/(AV100-AO100)</f>
        <v>0</v>
      </c>
      <c r="BL100">
        <f>(AP100-AV100)/(AP100-AO100)</f>
        <v>0</v>
      </c>
      <c r="BM100">
        <f>(BI100*BG100/AU100)</f>
        <v>0</v>
      </c>
      <c r="BN100">
        <f>(1-BM100)</f>
        <v>0</v>
      </c>
      <c r="CW100">
        <f>$B$11*DU100+$C$11*DV100+$F$11*EG100*(1-EJ100)</f>
        <v>0</v>
      </c>
      <c r="CX100">
        <f>CW100*CY100</f>
        <v>0</v>
      </c>
      <c r="CY100">
        <f>($B$11*$D$9+$C$11*$D$9+$F$11*((ET100+EL100)/MAX(ET100+EL100+EU100, 0.1)*$I$9+EU100/MAX(ET100+EL100+EU100, 0.1)*$J$9))/($B$11+$C$11+$F$11)</f>
        <v>0</v>
      </c>
      <c r="CZ100">
        <f>($B$11*$K$9+$C$11*$K$9+$F$11*((ET100+EL100)/MAX(ET100+EL100+EU100, 0.1)*$P$9+EU100/MAX(ET100+EL100+EU100, 0.1)*$Q$9))/($B$11+$C$11+$F$11)</f>
        <v>0</v>
      </c>
      <c r="DA100">
        <v>2.18</v>
      </c>
      <c r="DB100">
        <v>0.5</v>
      </c>
      <c r="DC100" t="s">
        <v>423</v>
      </c>
      <c r="DD100">
        <v>2</v>
      </c>
      <c r="DE100">
        <v>1758585660.1</v>
      </c>
      <c r="DF100">
        <v>421.311</v>
      </c>
      <c r="DG100">
        <v>420.66125</v>
      </c>
      <c r="DH100">
        <v>24.82395</v>
      </c>
      <c r="DI100">
        <v>24.746325</v>
      </c>
      <c r="DJ100">
        <v>415.41525</v>
      </c>
      <c r="DK100">
        <v>24.4243</v>
      </c>
      <c r="DL100">
        <v>500.028</v>
      </c>
      <c r="DM100">
        <v>89.628575</v>
      </c>
      <c r="DN100">
        <v>0.032756775</v>
      </c>
      <c r="DO100">
        <v>30.798825</v>
      </c>
      <c r="DP100">
        <v>30.020525</v>
      </c>
      <c r="DQ100">
        <v>999.9</v>
      </c>
      <c r="DR100">
        <v>0</v>
      </c>
      <c r="DS100">
        <v>0</v>
      </c>
      <c r="DT100">
        <v>9992.1825</v>
      </c>
      <c r="DU100">
        <v>0</v>
      </c>
      <c r="DV100">
        <v>0.667702</v>
      </c>
      <c r="DW100">
        <v>0.649811</v>
      </c>
      <c r="DX100">
        <v>432.036</v>
      </c>
      <c r="DY100">
        <v>431.33525</v>
      </c>
      <c r="DZ100">
        <v>0.077600025</v>
      </c>
      <c r="EA100">
        <v>420.66125</v>
      </c>
      <c r="EB100">
        <v>24.746325</v>
      </c>
      <c r="EC100">
        <v>2.2249375</v>
      </c>
      <c r="ED100">
        <v>2.21798</v>
      </c>
      <c r="EE100">
        <v>19.143</v>
      </c>
      <c r="EF100">
        <v>19.092775</v>
      </c>
      <c r="EG100">
        <v>0.00500016</v>
      </c>
      <c r="EH100">
        <v>0</v>
      </c>
      <c r="EI100">
        <v>0</v>
      </c>
      <c r="EJ100">
        <v>0</v>
      </c>
      <c r="EK100">
        <v>307.225</v>
      </c>
      <c r="EL100">
        <v>0.00500016</v>
      </c>
      <c r="EM100">
        <v>-25.925</v>
      </c>
      <c r="EN100">
        <v>-2.4</v>
      </c>
      <c r="EO100">
        <v>38.156</v>
      </c>
      <c r="EP100">
        <v>42.2185</v>
      </c>
      <c r="EQ100">
        <v>40.312</v>
      </c>
      <c r="ER100">
        <v>42.406</v>
      </c>
      <c r="ES100">
        <v>41.437</v>
      </c>
      <c r="ET100">
        <v>0</v>
      </c>
      <c r="EU100">
        <v>0</v>
      </c>
      <c r="EV100">
        <v>0</v>
      </c>
      <c r="EW100">
        <v>1758585664.8</v>
      </c>
      <c r="EX100">
        <v>0</v>
      </c>
      <c r="EY100">
        <v>308.212</v>
      </c>
      <c r="EZ100">
        <v>4.70000012257086</v>
      </c>
      <c r="FA100">
        <v>9.23076886773334</v>
      </c>
      <c r="FB100">
        <v>-26.02</v>
      </c>
      <c r="FC100">
        <v>15</v>
      </c>
      <c r="FD100">
        <v>0</v>
      </c>
      <c r="FE100" t="s">
        <v>424</v>
      </c>
      <c r="FF100">
        <v>1747249705.1</v>
      </c>
      <c r="FG100">
        <v>1747249711.1</v>
      </c>
      <c r="FH100">
        <v>0</v>
      </c>
      <c r="FI100">
        <v>0.871</v>
      </c>
      <c r="FJ100">
        <v>0.066</v>
      </c>
      <c r="FK100">
        <v>5.486</v>
      </c>
      <c r="FL100">
        <v>0.145</v>
      </c>
      <c r="FM100">
        <v>420</v>
      </c>
      <c r="FN100">
        <v>16</v>
      </c>
      <c r="FO100">
        <v>0.27</v>
      </c>
      <c r="FP100">
        <v>0.16</v>
      </c>
      <c r="FQ100">
        <v>0.82991675</v>
      </c>
      <c r="FR100">
        <v>-4.44895655639098</v>
      </c>
      <c r="FS100">
        <v>0.564128091338206</v>
      </c>
      <c r="FT100">
        <v>0</v>
      </c>
      <c r="FU100">
        <v>308.164705882353</v>
      </c>
      <c r="FV100">
        <v>-0.614209296464419</v>
      </c>
      <c r="FW100">
        <v>3.5270286071774</v>
      </c>
      <c r="FX100">
        <v>-1</v>
      </c>
      <c r="FY100">
        <v>0.07286426</v>
      </c>
      <c r="FZ100">
        <v>-0.0208106075187971</v>
      </c>
      <c r="GA100">
        <v>0.00516039635167687</v>
      </c>
      <c r="GB100">
        <v>1</v>
      </c>
      <c r="GC100">
        <v>1</v>
      </c>
      <c r="GD100">
        <v>2</v>
      </c>
      <c r="GE100" t="s">
        <v>433</v>
      </c>
      <c r="GF100">
        <v>3.12629</v>
      </c>
      <c r="GG100">
        <v>2.65839</v>
      </c>
      <c r="GH100">
        <v>0.088323</v>
      </c>
      <c r="GI100">
        <v>0.0890369</v>
      </c>
      <c r="GJ100">
        <v>0.103043</v>
      </c>
      <c r="GK100">
        <v>0.103346</v>
      </c>
      <c r="GL100">
        <v>23483.5</v>
      </c>
      <c r="GM100">
        <v>22210.9</v>
      </c>
      <c r="GN100">
        <v>23036.1</v>
      </c>
      <c r="GO100">
        <v>23741.1</v>
      </c>
      <c r="GP100">
        <v>35212.7</v>
      </c>
      <c r="GQ100">
        <v>35231.9</v>
      </c>
      <c r="GR100">
        <v>41530.5</v>
      </c>
      <c r="GS100">
        <v>42332.5</v>
      </c>
      <c r="GT100">
        <v>1.90065</v>
      </c>
      <c r="GU100">
        <v>1.81212</v>
      </c>
      <c r="GV100">
        <v>0.107355</v>
      </c>
      <c r="GW100">
        <v>0</v>
      </c>
      <c r="GX100">
        <v>28.2695</v>
      </c>
      <c r="GY100">
        <v>999.9</v>
      </c>
      <c r="GZ100">
        <v>59.956</v>
      </c>
      <c r="HA100">
        <v>29.517</v>
      </c>
      <c r="HB100">
        <v>27.7198</v>
      </c>
      <c r="HC100">
        <v>54.1898</v>
      </c>
      <c r="HD100">
        <v>39.5473</v>
      </c>
      <c r="HE100">
        <v>1</v>
      </c>
      <c r="HF100">
        <v>0.0562881</v>
      </c>
      <c r="HG100">
        <v>-1.56896</v>
      </c>
      <c r="HH100">
        <v>20.23</v>
      </c>
      <c r="HI100">
        <v>5.23167</v>
      </c>
      <c r="HJ100">
        <v>11.992</v>
      </c>
      <c r="HK100">
        <v>4.9563</v>
      </c>
      <c r="HL100">
        <v>3.304</v>
      </c>
      <c r="HM100">
        <v>9999</v>
      </c>
      <c r="HN100">
        <v>999.9</v>
      </c>
      <c r="HO100">
        <v>9999</v>
      </c>
      <c r="HP100">
        <v>9999</v>
      </c>
      <c r="HQ100">
        <v>1.86845</v>
      </c>
      <c r="HR100">
        <v>1.8642</v>
      </c>
      <c r="HS100">
        <v>1.8718</v>
      </c>
      <c r="HT100">
        <v>1.86264</v>
      </c>
      <c r="HU100">
        <v>1.86204</v>
      </c>
      <c r="HV100">
        <v>1.86858</v>
      </c>
      <c r="HW100">
        <v>1.85867</v>
      </c>
      <c r="HX100">
        <v>1.86508</v>
      </c>
      <c r="HY100">
        <v>5</v>
      </c>
      <c r="HZ100">
        <v>0</v>
      </c>
      <c r="IA100">
        <v>0</v>
      </c>
      <c r="IB100">
        <v>0</v>
      </c>
      <c r="IC100" t="s">
        <v>426</v>
      </c>
      <c r="ID100" t="s">
        <v>427</v>
      </c>
      <c r="IE100" t="s">
        <v>428</v>
      </c>
      <c r="IF100" t="s">
        <v>428</v>
      </c>
      <c r="IG100" t="s">
        <v>428</v>
      </c>
      <c r="IH100" t="s">
        <v>428</v>
      </c>
      <c r="II100">
        <v>0</v>
      </c>
      <c r="IJ100">
        <v>100</v>
      </c>
      <c r="IK100">
        <v>100</v>
      </c>
      <c r="IL100">
        <v>5.896</v>
      </c>
      <c r="IM100">
        <v>0.3998</v>
      </c>
      <c r="IN100">
        <v>4.31971622866321</v>
      </c>
      <c r="IO100">
        <v>0.00442796603476172</v>
      </c>
      <c r="IP100">
        <v>-1.66160884727162e-06</v>
      </c>
      <c r="IQ100">
        <v>3.32470810967871e-10</v>
      </c>
      <c r="IR100">
        <v>0.0482981980719239</v>
      </c>
      <c r="IS100">
        <v>0.00830027014242151</v>
      </c>
      <c r="IT100">
        <v>2.88519397997672e-05</v>
      </c>
      <c r="IU100">
        <v>9.02036601750474e-06</v>
      </c>
      <c r="IV100">
        <v>-1</v>
      </c>
      <c r="IW100">
        <v>2043</v>
      </c>
      <c r="IX100">
        <v>1</v>
      </c>
      <c r="IY100">
        <v>28</v>
      </c>
      <c r="IZ100">
        <v>188932.6</v>
      </c>
      <c r="JA100">
        <v>188932.5</v>
      </c>
      <c r="JB100">
        <v>0.876465</v>
      </c>
      <c r="JC100">
        <v>2.3999</v>
      </c>
      <c r="JD100">
        <v>1.49902</v>
      </c>
      <c r="JE100">
        <v>2.33276</v>
      </c>
      <c r="JF100">
        <v>1.54419</v>
      </c>
      <c r="JG100">
        <v>2.31445</v>
      </c>
      <c r="JH100">
        <v>35.4986</v>
      </c>
      <c r="JI100">
        <v>24.2714</v>
      </c>
      <c r="JJ100">
        <v>18</v>
      </c>
      <c r="JK100">
        <v>545.164</v>
      </c>
      <c r="JL100">
        <v>431.39</v>
      </c>
      <c r="JM100">
        <v>31.6188</v>
      </c>
      <c r="JN100">
        <v>28.3348</v>
      </c>
      <c r="JO100">
        <v>30.0001</v>
      </c>
      <c r="JP100">
        <v>28.1567</v>
      </c>
      <c r="JQ100">
        <v>28.1793</v>
      </c>
      <c r="JR100">
        <v>17.5666</v>
      </c>
      <c r="JS100">
        <v>23.4704</v>
      </c>
      <c r="JT100">
        <v>100</v>
      </c>
      <c r="JU100">
        <v>31.6067</v>
      </c>
      <c r="JV100">
        <v>420</v>
      </c>
      <c r="JW100">
        <v>24.7884</v>
      </c>
      <c r="JX100">
        <v>93.0804</v>
      </c>
      <c r="JY100">
        <v>98.6627</v>
      </c>
    </row>
    <row r="101" spans="1:285">
      <c r="A101">
        <v>85</v>
      </c>
      <c r="B101">
        <v>1758585665.1</v>
      </c>
      <c r="C101">
        <v>1652.09999990463</v>
      </c>
      <c r="D101" t="s">
        <v>598</v>
      </c>
      <c r="E101" t="s">
        <v>599</v>
      </c>
      <c r="F101">
        <v>5</v>
      </c>
      <c r="G101" t="s">
        <v>419</v>
      </c>
      <c r="H101" t="s">
        <v>583</v>
      </c>
      <c r="I101" t="s">
        <v>421</v>
      </c>
      <c r="J101">
        <v>1758585662.43333</v>
      </c>
      <c r="K101">
        <f>(L101)/1000</f>
        <v>0</v>
      </c>
      <c r="L101">
        <f>1000*DL101*AJ101*(DH101-DI101)/(100*DA101*(1000-AJ101*DH101))</f>
        <v>0</v>
      </c>
      <c r="M101">
        <f>DL101*AJ101*(DG101-DF101*(1000-AJ101*DI101)/(1000-AJ101*DH101))/(100*DA101)</f>
        <v>0</v>
      </c>
      <c r="N101">
        <f>DF101 - IF(AJ101&gt;1, M101*DA101*100.0/(AL101), 0)</f>
        <v>0</v>
      </c>
      <c r="O101">
        <f>((U101-K101/2)*N101-M101)/(U101+K101/2)</f>
        <v>0</v>
      </c>
      <c r="P101">
        <f>O101*(DM101+DN101)/1000.0</f>
        <v>0</v>
      </c>
      <c r="Q101">
        <f>(DF101 - IF(AJ101&gt;1, M101*DA101*100.0/(AL101), 0))*(DM101+DN101)/1000.0</f>
        <v>0</v>
      </c>
      <c r="R101">
        <f>2.0/((1/T101-1/S101)+SIGN(T101)*SQRT((1/T101-1/S101)*(1/T101-1/S101) + 4*DB101/((DB101+1)*(DB101+1))*(2*1/T101*1/S101-1/S101*1/S101)))</f>
        <v>0</v>
      </c>
      <c r="S101">
        <f>IF(LEFT(DC101,1)&lt;&gt;"0",IF(LEFT(DC101,1)="1",3.0,DD101),$D$5+$E$5*(DT101*DM101/($K$5*1000))+$F$5*(DT101*DM101/($K$5*1000))*MAX(MIN(DA101,$J$5),$I$5)*MAX(MIN(DA101,$J$5),$I$5)+$G$5*MAX(MIN(DA101,$J$5),$I$5)*(DT101*DM101/($K$5*1000))+$H$5*(DT101*DM101/($K$5*1000))*(DT101*DM101/($K$5*1000)))</f>
        <v>0</v>
      </c>
      <c r="T101">
        <f>K101*(1000-(1000*0.61365*exp(17.502*X101/(240.97+X101))/(DM101+DN101)+DH101)/2)/(1000*0.61365*exp(17.502*X101/(240.97+X101))/(DM101+DN101)-DH101)</f>
        <v>0</v>
      </c>
      <c r="U101">
        <f>1/((DB101+1)/(R101/1.6)+1/(S101/1.37)) + DB101/((DB101+1)/(R101/1.6) + DB101/(S101/1.37))</f>
        <v>0</v>
      </c>
      <c r="V101">
        <f>(CW101*CZ101)</f>
        <v>0</v>
      </c>
      <c r="W101">
        <f>(DO101+(V101+2*0.95*5.67E-8*(((DO101+$B$7)+273)^4-(DO101+273)^4)-44100*K101)/(1.84*29.3*S101+8*0.95*5.67E-8*(DO101+273)^3))</f>
        <v>0</v>
      </c>
      <c r="X101">
        <f>($C$7*DP101+$D$7*DQ101+$E$7*W101)</f>
        <v>0</v>
      </c>
      <c r="Y101">
        <f>0.61365*exp(17.502*X101/(240.97+X101))</f>
        <v>0</v>
      </c>
      <c r="Z101">
        <f>(AA101/AB101*100)</f>
        <v>0</v>
      </c>
      <c r="AA101">
        <f>DH101*(DM101+DN101)/1000</f>
        <v>0</v>
      </c>
      <c r="AB101">
        <f>0.61365*exp(17.502*DO101/(240.97+DO101))</f>
        <v>0</v>
      </c>
      <c r="AC101">
        <f>(Y101-DH101*(DM101+DN101)/1000)</f>
        <v>0</v>
      </c>
      <c r="AD101">
        <f>(-K101*44100)</f>
        <v>0</v>
      </c>
      <c r="AE101">
        <f>2*29.3*S101*0.92*(DO101-X101)</f>
        <v>0</v>
      </c>
      <c r="AF101">
        <f>2*0.95*5.67E-8*(((DO101+$B$7)+273)^4-(X101+273)^4)</f>
        <v>0</v>
      </c>
      <c r="AG101">
        <f>V101+AF101+AD101+AE101</f>
        <v>0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MAX(0,($B$13+$C$13*DT101)/(1+$D$13*DT101)*DM101/(DO101+273)*$E$13)</f>
        <v>0</v>
      </c>
      <c r="AM101" t="s">
        <v>422</v>
      </c>
      <c r="AN101" t="s">
        <v>422</v>
      </c>
      <c r="AO101">
        <v>0</v>
      </c>
      <c r="AP101">
        <v>0</v>
      </c>
      <c r="AQ101">
        <f>1-AO101/AP101</f>
        <v>0</v>
      </c>
      <c r="AR101">
        <v>0</v>
      </c>
      <c r="AS101" t="s">
        <v>422</v>
      </c>
      <c r="AT101" t="s">
        <v>422</v>
      </c>
      <c r="AU101">
        <v>0</v>
      </c>
      <c r="AV101">
        <v>0</v>
      </c>
      <c r="AW101">
        <f>1-AU101/AV101</f>
        <v>0</v>
      </c>
      <c r="AX101">
        <v>0.5</v>
      </c>
      <c r="AY101">
        <f>CX101</f>
        <v>0</v>
      </c>
      <c r="AZ101">
        <f>M101</f>
        <v>0</v>
      </c>
      <c r="BA101">
        <f>AW101*AX101*AY101</f>
        <v>0</v>
      </c>
      <c r="BB101">
        <f>(AZ101-AR101)/AY101</f>
        <v>0</v>
      </c>
      <c r="BC101">
        <f>(AP101-AV101)/AV101</f>
        <v>0</v>
      </c>
      <c r="BD101">
        <f>AO101/(AQ101+AO101/AV101)</f>
        <v>0</v>
      </c>
      <c r="BE101" t="s">
        <v>422</v>
      </c>
      <c r="BF101">
        <v>0</v>
      </c>
      <c r="BG101">
        <f>IF(BF101&lt;&gt;0, BF101, BD101)</f>
        <v>0</v>
      </c>
      <c r="BH101">
        <f>1-BG101/AV101</f>
        <v>0</v>
      </c>
      <c r="BI101">
        <f>(AV101-AU101)/(AV101-BG101)</f>
        <v>0</v>
      </c>
      <c r="BJ101">
        <f>(AP101-AV101)/(AP101-BG101)</f>
        <v>0</v>
      </c>
      <c r="BK101">
        <f>(AV101-AU101)/(AV101-AO101)</f>
        <v>0</v>
      </c>
      <c r="BL101">
        <f>(AP101-AV101)/(AP101-AO101)</f>
        <v>0</v>
      </c>
      <c r="BM101">
        <f>(BI101*BG101/AU101)</f>
        <v>0</v>
      </c>
      <c r="BN101">
        <f>(1-BM101)</f>
        <v>0</v>
      </c>
      <c r="CW101">
        <f>$B$11*DU101+$C$11*DV101+$F$11*EG101*(1-EJ101)</f>
        <v>0</v>
      </c>
      <c r="CX101">
        <f>CW101*CY101</f>
        <v>0</v>
      </c>
      <c r="CY101">
        <f>($B$11*$D$9+$C$11*$D$9+$F$11*((ET101+EL101)/MAX(ET101+EL101+EU101, 0.1)*$I$9+EU101/MAX(ET101+EL101+EU101, 0.1)*$J$9))/($B$11+$C$11+$F$11)</f>
        <v>0</v>
      </c>
      <c r="CZ101">
        <f>($B$11*$K$9+$C$11*$K$9+$F$11*((ET101+EL101)/MAX(ET101+EL101+EU101, 0.1)*$P$9+EU101/MAX(ET101+EL101+EU101, 0.1)*$Q$9))/($B$11+$C$11+$F$11)</f>
        <v>0</v>
      </c>
      <c r="DA101">
        <v>2.18</v>
      </c>
      <c r="DB101">
        <v>0.5</v>
      </c>
      <c r="DC101" t="s">
        <v>423</v>
      </c>
      <c r="DD101">
        <v>2</v>
      </c>
      <c r="DE101">
        <v>1758585662.43333</v>
      </c>
      <c r="DF101">
        <v>421.424333333333</v>
      </c>
      <c r="DG101">
        <v>420.361333333333</v>
      </c>
      <c r="DH101">
        <v>24.8272</v>
      </c>
      <c r="DI101">
        <v>24.7449</v>
      </c>
      <c r="DJ101">
        <v>415.528333333333</v>
      </c>
      <c r="DK101">
        <v>24.4274666666667</v>
      </c>
      <c r="DL101">
        <v>499.942666666667</v>
      </c>
      <c r="DM101">
        <v>89.6286333333333</v>
      </c>
      <c r="DN101">
        <v>0.0328318</v>
      </c>
      <c r="DO101">
        <v>30.7999666666667</v>
      </c>
      <c r="DP101">
        <v>30.0211333333333</v>
      </c>
      <c r="DQ101">
        <v>999.9</v>
      </c>
      <c r="DR101">
        <v>0</v>
      </c>
      <c r="DS101">
        <v>0</v>
      </c>
      <c r="DT101">
        <v>9993.74333333333</v>
      </c>
      <c r="DU101">
        <v>0</v>
      </c>
      <c r="DV101">
        <v>0.667702</v>
      </c>
      <c r="DW101">
        <v>1.06329366666667</v>
      </c>
      <c r="DX101">
        <v>432.153666666667</v>
      </c>
      <c r="DY101">
        <v>431.027333333333</v>
      </c>
      <c r="DZ101">
        <v>0.0822989333333333</v>
      </c>
      <c r="EA101">
        <v>420.361333333333</v>
      </c>
      <c r="EB101">
        <v>24.7449</v>
      </c>
      <c r="EC101">
        <v>2.22523</v>
      </c>
      <c r="ED101">
        <v>2.21785333333333</v>
      </c>
      <c r="EE101">
        <v>19.1451333333333</v>
      </c>
      <c r="EF101">
        <v>19.0918666666667</v>
      </c>
      <c r="EG101">
        <v>0.00500016</v>
      </c>
      <c r="EH101">
        <v>0</v>
      </c>
      <c r="EI101">
        <v>0</v>
      </c>
      <c r="EJ101">
        <v>0</v>
      </c>
      <c r="EK101">
        <v>305.733333333333</v>
      </c>
      <c r="EL101">
        <v>0.00500016</v>
      </c>
      <c r="EM101">
        <v>-24.4</v>
      </c>
      <c r="EN101">
        <v>-1.8</v>
      </c>
      <c r="EO101">
        <v>38.1663333333333</v>
      </c>
      <c r="EP101">
        <v>42.229</v>
      </c>
      <c r="EQ101">
        <v>40.2913333333333</v>
      </c>
      <c r="ER101">
        <v>42.4163333333333</v>
      </c>
      <c r="ES101">
        <v>41.437</v>
      </c>
      <c r="ET101">
        <v>0</v>
      </c>
      <c r="EU101">
        <v>0</v>
      </c>
      <c r="EV101">
        <v>0</v>
      </c>
      <c r="EW101">
        <v>1758585667.2</v>
      </c>
      <c r="EX101">
        <v>0</v>
      </c>
      <c r="EY101">
        <v>308.348</v>
      </c>
      <c r="EZ101">
        <v>5.4538461581255</v>
      </c>
      <c r="FA101">
        <v>11.7307687661587</v>
      </c>
      <c r="FB101">
        <v>-26.052</v>
      </c>
      <c r="FC101">
        <v>15</v>
      </c>
      <c r="FD101">
        <v>0</v>
      </c>
      <c r="FE101" t="s">
        <v>424</v>
      </c>
      <c r="FF101">
        <v>1747249705.1</v>
      </c>
      <c r="FG101">
        <v>1747249711.1</v>
      </c>
      <c r="FH101">
        <v>0</v>
      </c>
      <c r="FI101">
        <v>0.871</v>
      </c>
      <c r="FJ101">
        <v>0.066</v>
      </c>
      <c r="FK101">
        <v>5.486</v>
      </c>
      <c r="FL101">
        <v>0.145</v>
      </c>
      <c r="FM101">
        <v>420</v>
      </c>
      <c r="FN101">
        <v>16</v>
      </c>
      <c r="FO101">
        <v>0.27</v>
      </c>
      <c r="FP101">
        <v>0.16</v>
      </c>
      <c r="FQ101">
        <v>0.902549142857143</v>
      </c>
      <c r="FR101">
        <v>-3.00666623376623</v>
      </c>
      <c r="FS101">
        <v>0.570012167768397</v>
      </c>
      <c r="FT101">
        <v>0</v>
      </c>
      <c r="FU101">
        <v>308.576470588235</v>
      </c>
      <c r="FV101">
        <v>-2.74713516392545</v>
      </c>
      <c r="FW101">
        <v>3.98991809023469</v>
      </c>
      <c r="FX101">
        <v>-1</v>
      </c>
      <c r="FY101">
        <v>0.0736805238095238</v>
      </c>
      <c r="FZ101">
        <v>0.00883188311688309</v>
      </c>
      <c r="GA101">
        <v>0.0057789713467516</v>
      </c>
      <c r="GB101">
        <v>1</v>
      </c>
      <c r="GC101">
        <v>1</v>
      </c>
      <c r="GD101">
        <v>2</v>
      </c>
      <c r="GE101" t="s">
        <v>433</v>
      </c>
      <c r="GF101">
        <v>3.12647</v>
      </c>
      <c r="GG101">
        <v>2.65838</v>
      </c>
      <c r="GH101">
        <v>0.0883348</v>
      </c>
      <c r="GI101">
        <v>0.0892626</v>
      </c>
      <c r="GJ101">
        <v>0.103051</v>
      </c>
      <c r="GK101">
        <v>0.103343</v>
      </c>
      <c r="GL101">
        <v>23483.4</v>
      </c>
      <c r="GM101">
        <v>22205.5</v>
      </c>
      <c r="GN101">
        <v>23036.3</v>
      </c>
      <c r="GO101">
        <v>23741.2</v>
      </c>
      <c r="GP101">
        <v>35212.5</v>
      </c>
      <c r="GQ101">
        <v>35232.2</v>
      </c>
      <c r="GR101">
        <v>41530.6</v>
      </c>
      <c r="GS101">
        <v>42332.8</v>
      </c>
      <c r="GT101">
        <v>1.90093</v>
      </c>
      <c r="GU101">
        <v>1.81185</v>
      </c>
      <c r="GV101">
        <v>0.107296</v>
      </c>
      <c r="GW101">
        <v>0</v>
      </c>
      <c r="GX101">
        <v>28.2722</v>
      </c>
      <c r="GY101">
        <v>999.9</v>
      </c>
      <c r="GZ101">
        <v>59.956</v>
      </c>
      <c r="HA101">
        <v>29.517</v>
      </c>
      <c r="HB101">
        <v>27.7196</v>
      </c>
      <c r="HC101">
        <v>54.0198</v>
      </c>
      <c r="HD101">
        <v>39.5272</v>
      </c>
      <c r="HE101">
        <v>1</v>
      </c>
      <c r="HF101">
        <v>0.0566209</v>
      </c>
      <c r="HG101">
        <v>-1.56965</v>
      </c>
      <c r="HH101">
        <v>20.2301</v>
      </c>
      <c r="HI101">
        <v>5.23197</v>
      </c>
      <c r="HJ101">
        <v>11.992</v>
      </c>
      <c r="HK101">
        <v>4.9562</v>
      </c>
      <c r="HL101">
        <v>3.304</v>
      </c>
      <c r="HM101">
        <v>9999</v>
      </c>
      <c r="HN101">
        <v>999.9</v>
      </c>
      <c r="HO101">
        <v>9999</v>
      </c>
      <c r="HP101">
        <v>9999</v>
      </c>
      <c r="HQ101">
        <v>1.86846</v>
      </c>
      <c r="HR101">
        <v>1.86419</v>
      </c>
      <c r="HS101">
        <v>1.8718</v>
      </c>
      <c r="HT101">
        <v>1.86264</v>
      </c>
      <c r="HU101">
        <v>1.86203</v>
      </c>
      <c r="HV101">
        <v>1.86858</v>
      </c>
      <c r="HW101">
        <v>1.85867</v>
      </c>
      <c r="HX101">
        <v>1.86508</v>
      </c>
      <c r="HY101">
        <v>5</v>
      </c>
      <c r="HZ101">
        <v>0</v>
      </c>
      <c r="IA101">
        <v>0</v>
      </c>
      <c r="IB101">
        <v>0</v>
      </c>
      <c r="IC101" t="s">
        <v>426</v>
      </c>
      <c r="ID101" t="s">
        <v>427</v>
      </c>
      <c r="IE101" t="s">
        <v>428</v>
      </c>
      <c r="IF101" t="s">
        <v>428</v>
      </c>
      <c r="IG101" t="s">
        <v>428</v>
      </c>
      <c r="IH101" t="s">
        <v>428</v>
      </c>
      <c r="II101">
        <v>0</v>
      </c>
      <c r="IJ101">
        <v>100</v>
      </c>
      <c r="IK101">
        <v>100</v>
      </c>
      <c r="IL101">
        <v>5.897</v>
      </c>
      <c r="IM101">
        <v>0.3998</v>
      </c>
      <c r="IN101">
        <v>4.31971622866321</v>
      </c>
      <c r="IO101">
        <v>0.00442796603476172</v>
      </c>
      <c r="IP101">
        <v>-1.66160884727162e-06</v>
      </c>
      <c r="IQ101">
        <v>3.32470810967871e-10</v>
      </c>
      <c r="IR101">
        <v>0.0482981980719239</v>
      </c>
      <c r="IS101">
        <v>0.00830027014242151</v>
      </c>
      <c r="IT101">
        <v>2.88519397997672e-05</v>
      </c>
      <c r="IU101">
        <v>9.02036601750474e-06</v>
      </c>
      <c r="IV101">
        <v>-1</v>
      </c>
      <c r="IW101">
        <v>2043</v>
      </c>
      <c r="IX101">
        <v>1</v>
      </c>
      <c r="IY101">
        <v>28</v>
      </c>
      <c r="IZ101">
        <v>188932.7</v>
      </c>
      <c r="JA101">
        <v>188932.6</v>
      </c>
      <c r="JB101">
        <v>0.874023</v>
      </c>
      <c r="JC101">
        <v>2.3999</v>
      </c>
      <c r="JD101">
        <v>1.49902</v>
      </c>
      <c r="JE101">
        <v>2.33276</v>
      </c>
      <c r="JF101">
        <v>1.54419</v>
      </c>
      <c r="JG101">
        <v>2.31934</v>
      </c>
      <c r="JH101">
        <v>35.4986</v>
      </c>
      <c r="JI101">
        <v>24.2714</v>
      </c>
      <c r="JJ101">
        <v>18</v>
      </c>
      <c r="JK101">
        <v>545.342</v>
      </c>
      <c r="JL101">
        <v>431.227</v>
      </c>
      <c r="JM101">
        <v>31.6113</v>
      </c>
      <c r="JN101">
        <v>28.3348</v>
      </c>
      <c r="JO101">
        <v>30.0002</v>
      </c>
      <c r="JP101">
        <v>28.1567</v>
      </c>
      <c r="JQ101">
        <v>28.1793</v>
      </c>
      <c r="JR101">
        <v>17.5205</v>
      </c>
      <c r="JS101">
        <v>23.4704</v>
      </c>
      <c r="JT101">
        <v>100</v>
      </c>
      <c r="JU101">
        <v>31.5861</v>
      </c>
      <c r="JV101">
        <v>420</v>
      </c>
      <c r="JW101">
        <v>24.7884</v>
      </c>
      <c r="JX101">
        <v>93.0809</v>
      </c>
      <c r="JY101">
        <v>98.6632</v>
      </c>
    </row>
    <row r="102" spans="1:285">
      <c r="A102">
        <v>86</v>
      </c>
      <c r="B102">
        <v>1758585668.1</v>
      </c>
      <c r="C102">
        <v>1655.09999990463</v>
      </c>
      <c r="D102" t="s">
        <v>600</v>
      </c>
      <c r="E102" t="s">
        <v>601</v>
      </c>
      <c r="F102">
        <v>5</v>
      </c>
      <c r="G102" t="s">
        <v>419</v>
      </c>
      <c r="H102" t="s">
        <v>583</v>
      </c>
      <c r="I102" t="s">
        <v>421</v>
      </c>
      <c r="J102">
        <v>1758585665.76667</v>
      </c>
      <c r="K102">
        <f>(L102)/1000</f>
        <v>0</v>
      </c>
      <c r="L102">
        <f>1000*DL102*AJ102*(DH102-DI102)/(100*DA102*(1000-AJ102*DH102))</f>
        <v>0</v>
      </c>
      <c r="M102">
        <f>DL102*AJ102*(DG102-DF102*(1000-AJ102*DI102)/(1000-AJ102*DH102))/(100*DA102)</f>
        <v>0</v>
      </c>
      <c r="N102">
        <f>DF102 - IF(AJ102&gt;1, M102*DA102*100.0/(AL102), 0)</f>
        <v>0</v>
      </c>
      <c r="O102">
        <f>((U102-K102/2)*N102-M102)/(U102+K102/2)</f>
        <v>0</v>
      </c>
      <c r="P102">
        <f>O102*(DM102+DN102)/1000.0</f>
        <v>0</v>
      </c>
      <c r="Q102">
        <f>(DF102 - IF(AJ102&gt;1, M102*DA102*100.0/(AL102), 0))*(DM102+DN102)/1000.0</f>
        <v>0</v>
      </c>
      <c r="R102">
        <f>2.0/((1/T102-1/S102)+SIGN(T102)*SQRT((1/T102-1/S102)*(1/T102-1/S102) + 4*DB102/((DB102+1)*(DB102+1))*(2*1/T102*1/S102-1/S102*1/S102)))</f>
        <v>0</v>
      </c>
      <c r="S102">
        <f>IF(LEFT(DC102,1)&lt;&gt;"0",IF(LEFT(DC102,1)="1",3.0,DD102),$D$5+$E$5*(DT102*DM102/($K$5*1000))+$F$5*(DT102*DM102/($K$5*1000))*MAX(MIN(DA102,$J$5),$I$5)*MAX(MIN(DA102,$J$5),$I$5)+$G$5*MAX(MIN(DA102,$J$5),$I$5)*(DT102*DM102/($K$5*1000))+$H$5*(DT102*DM102/($K$5*1000))*(DT102*DM102/($K$5*1000)))</f>
        <v>0</v>
      </c>
      <c r="T102">
        <f>K102*(1000-(1000*0.61365*exp(17.502*X102/(240.97+X102))/(DM102+DN102)+DH102)/2)/(1000*0.61365*exp(17.502*X102/(240.97+X102))/(DM102+DN102)-DH102)</f>
        <v>0</v>
      </c>
      <c r="U102">
        <f>1/((DB102+1)/(R102/1.6)+1/(S102/1.37)) + DB102/((DB102+1)/(R102/1.6) + DB102/(S102/1.37))</f>
        <v>0</v>
      </c>
      <c r="V102">
        <f>(CW102*CZ102)</f>
        <v>0</v>
      </c>
      <c r="W102">
        <f>(DO102+(V102+2*0.95*5.67E-8*(((DO102+$B$7)+273)^4-(DO102+273)^4)-44100*K102)/(1.84*29.3*S102+8*0.95*5.67E-8*(DO102+273)^3))</f>
        <v>0</v>
      </c>
      <c r="X102">
        <f>($C$7*DP102+$D$7*DQ102+$E$7*W102)</f>
        <v>0</v>
      </c>
      <c r="Y102">
        <f>0.61365*exp(17.502*X102/(240.97+X102))</f>
        <v>0</v>
      </c>
      <c r="Z102">
        <f>(AA102/AB102*100)</f>
        <v>0</v>
      </c>
      <c r="AA102">
        <f>DH102*(DM102+DN102)/1000</f>
        <v>0</v>
      </c>
      <c r="AB102">
        <f>0.61365*exp(17.502*DO102/(240.97+DO102))</f>
        <v>0</v>
      </c>
      <c r="AC102">
        <f>(Y102-DH102*(DM102+DN102)/1000)</f>
        <v>0</v>
      </c>
      <c r="AD102">
        <f>(-K102*44100)</f>
        <v>0</v>
      </c>
      <c r="AE102">
        <f>2*29.3*S102*0.92*(DO102-X102)</f>
        <v>0</v>
      </c>
      <c r="AF102">
        <f>2*0.95*5.67E-8*(((DO102+$B$7)+273)^4-(X102+273)^4)</f>
        <v>0</v>
      </c>
      <c r="AG102">
        <f>V102+AF102+AD102+AE102</f>
        <v>0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MAX(0,($B$13+$C$13*DT102)/(1+$D$13*DT102)*DM102/(DO102+273)*$E$13)</f>
        <v>0</v>
      </c>
      <c r="AM102" t="s">
        <v>422</v>
      </c>
      <c r="AN102" t="s">
        <v>422</v>
      </c>
      <c r="AO102">
        <v>0</v>
      </c>
      <c r="AP102">
        <v>0</v>
      </c>
      <c r="AQ102">
        <f>1-AO102/AP102</f>
        <v>0</v>
      </c>
      <c r="AR102">
        <v>0</v>
      </c>
      <c r="AS102" t="s">
        <v>422</v>
      </c>
      <c r="AT102" t="s">
        <v>422</v>
      </c>
      <c r="AU102">
        <v>0</v>
      </c>
      <c r="AV102">
        <v>0</v>
      </c>
      <c r="AW102">
        <f>1-AU102/AV102</f>
        <v>0</v>
      </c>
      <c r="AX102">
        <v>0.5</v>
      </c>
      <c r="AY102">
        <f>CX102</f>
        <v>0</v>
      </c>
      <c r="AZ102">
        <f>M102</f>
        <v>0</v>
      </c>
      <c r="BA102">
        <f>AW102*AX102*AY102</f>
        <v>0</v>
      </c>
      <c r="BB102">
        <f>(AZ102-AR102)/AY102</f>
        <v>0</v>
      </c>
      <c r="BC102">
        <f>(AP102-AV102)/AV102</f>
        <v>0</v>
      </c>
      <c r="BD102">
        <f>AO102/(AQ102+AO102/AV102)</f>
        <v>0</v>
      </c>
      <c r="BE102" t="s">
        <v>422</v>
      </c>
      <c r="BF102">
        <v>0</v>
      </c>
      <c r="BG102">
        <f>IF(BF102&lt;&gt;0, BF102, BD102)</f>
        <v>0</v>
      </c>
      <c r="BH102">
        <f>1-BG102/AV102</f>
        <v>0</v>
      </c>
      <c r="BI102">
        <f>(AV102-AU102)/(AV102-BG102)</f>
        <v>0</v>
      </c>
      <c r="BJ102">
        <f>(AP102-AV102)/(AP102-BG102)</f>
        <v>0</v>
      </c>
      <c r="BK102">
        <f>(AV102-AU102)/(AV102-AO102)</f>
        <v>0</v>
      </c>
      <c r="BL102">
        <f>(AP102-AV102)/(AP102-AO102)</f>
        <v>0</v>
      </c>
      <c r="BM102">
        <f>(BI102*BG102/AU102)</f>
        <v>0</v>
      </c>
      <c r="BN102">
        <f>(1-BM102)</f>
        <v>0</v>
      </c>
      <c r="CW102">
        <f>$B$11*DU102+$C$11*DV102+$F$11*EG102*(1-EJ102)</f>
        <v>0</v>
      </c>
      <c r="CX102">
        <f>CW102*CY102</f>
        <v>0</v>
      </c>
      <c r="CY102">
        <f>($B$11*$D$9+$C$11*$D$9+$F$11*((ET102+EL102)/MAX(ET102+EL102+EU102, 0.1)*$I$9+EU102/MAX(ET102+EL102+EU102, 0.1)*$J$9))/($B$11+$C$11+$F$11)</f>
        <v>0</v>
      </c>
      <c r="CZ102">
        <f>($B$11*$K$9+$C$11*$K$9+$F$11*((ET102+EL102)/MAX(ET102+EL102+EU102, 0.1)*$P$9+EU102/MAX(ET102+EL102+EU102, 0.1)*$Q$9))/($B$11+$C$11+$F$11)</f>
        <v>0</v>
      </c>
      <c r="DA102">
        <v>2.18</v>
      </c>
      <c r="DB102">
        <v>0.5</v>
      </c>
      <c r="DC102" t="s">
        <v>423</v>
      </c>
      <c r="DD102">
        <v>2</v>
      </c>
      <c r="DE102">
        <v>1758585665.76667</v>
      </c>
      <c r="DF102">
        <v>421.549</v>
      </c>
      <c r="DG102">
        <v>421.422333333333</v>
      </c>
      <c r="DH102">
        <v>24.8316333333333</v>
      </c>
      <c r="DI102">
        <v>24.7429</v>
      </c>
      <c r="DJ102">
        <v>415.652</v>
      </c>
      <c r="DK102">
        <v>24.4318</v>
      </c>
      <c r="DL102">
        <v>499.990666666667</v>
      </c>
      <c r="DM102">
        <v>89.6282666666667</v>
      </c>
      <c r="DN102">
        <v>0.0327032666666667</v>
      </c>
      <c r="DO102">
        <v>30.7981333333333</v>
      </c>
      <c r="DP102">
        <v>30.0215</v>
      </c>
      <c r="DQ102">
        <v>999.9</v>
      </c>
      <c r="DR102">
        <v>0</v>
      </c>
      <c r="DS102">
        <v>0</v>
      </c>
      <c r="DT102">
        <v>10004.15</v>
      </c>
      <c r="DU102">
        <v>0</v>
      </c>
      <c r="DV102">
        <v>0.667702</v>
      </c>
      <c r="DW102">
        <v>0.126719</v>
      </c>
      <c r="DX102">
        <v>432.283333333333</v>
      </c>
      <c r="DY102">
        <v>432.114333333333</v>
      </c>
      <c r="DZ102">
        <v>0.0887483</v>
      </c>
      <c r="EA102">
        <v>421.422333333333</v>
      </c>
      <c r="EB102">
        <v>24.7429</v>
      </c>
      <c r="EC102">
        <v>2.22562</v>
      </c>
      <c r="ED102">
        <v>2.21766333333333</v>
      </c>
      <c r="EE102">
        <v>19.1479333333333</v>
      </c>
      <c r="EF102">
        <v>19.0905</v>
      </c>
      <c r="EG102">
        <v>0.00500016</v>
      </c>
      <c r="EH102">
        <v>0</v>
      </c>
      <c r="EI102">
        <v>0</v>
      </c>
      <c r="EJ102">
        <v>0</v>
      </c>
      <c r="EK102">
        <v>302.466666666667</v>
      </c>
      <c r="EL102">
        <v>0.00500016</v>
      </c>
      <c r="EM102">
        <v>-18.8333333333333</v>
      </c>
      <c r="EN102">
        <v>-0.8</v>
      </c>
      <c r="EO102">
        <v>38.1663333333333</v>
      </c>
      <c r="EP102">
        <v>42.229</v>
      </c>
      <c r="EQ102">
        <v>40.25</v>
      </c>
      <c r="ER102">
        <v>42.437</v>
      </c>
      <c r="ES102">
        <v>41.437</v>
      </c>
      <c r="ET102">
        <v>0</v>
      </c>
      <c r="EU102">
        <v>0</v>
      </c>
      <c r="EV102">
        <v>0</v>
      </c>
      <c r="EW102">
        <v>1758585670.2</v>
      </c>
      <c r="EX102">
        <v>0</v>
      </c>
      <c r="EY102">
        <v>307.076923076923</v>
      </c>
      <c r="EZ102">
        <v>-22.167521298068</v>
      </c>
      <c r="FA102">
        <v>32.2188030662222</v>
      </c>
      <c r="FB102">
        <v>-24.9615384615385</v>
      </c>
      <c r="FC102">
        <v>15</v>
      </c>
      <c r="FD102">
        <v>0</v>
      </c>
      <c r="FE102" t="s">
        <v>424</v>
      </c>
      <c r="FF102">
        <v>1747249705.1</v>
      </c>
      <c r="FG102">
        <v>1747249711.1</v>
      </c>
      <c r="FH102">
        <v>0</v>
      </c>
      <c r="FI102">
        <v>0.871</v>
      </c>
      <c r="FJ102">
        <v>0.066</v>
      </c>
      <c r="FK102">
        <v>5.486</v>
      </c>
      <c r="FL102">
        <v>0.145</v>
      </c>
      <c r="FM102">
        <v>420</v>
      </c>
      <c r="FN102">
        <v>16</v>
      </c>
      <c r="FO102">
        <v>0.27</v>
      </c>
      <c r="FP102">
        <v>0.16</v>
      </c>
      <c r="FQ102">
        <v>0.767174428571429</v>
      </c>
      <c r="FR102">
        <v>-2.81851753246753</v>
      </c>
      <c r="FS102">
        <v>0.561140705714671</v>
      </c>
      <c r="FT102">
        <v>0</v>
      </c>
      <c r="FU102">
        <v>308.485294117647</v>
      </c>
      <c r="FV102">
        <v>-0.539342962269806</v>
      </c>
      <c r="FW102">
        <v>3.9527453120243</v>
      </c>
      <c r="FX102">
        <v>-1</v>
      </c>
      <c r="FY102">
        <v>0.075028019047619</v>
      </c>
      <c r="FZ102">
        <v>0.0277351948051949</v>
      </c>
      <c r="GA102">
        <v>0.00699835697320443</v>
      </c>
      <c r="GB102">
        <v>1</v>
      </c>
      <c r="GC102">
        <v>1</v>
      </c>
      <c r="GD102">
        <v>2</v>
      </c>
      <c r="GE102" t="s">
        <v>433</v>
      </c>
      <c r="GF102">
        <v>3.12645</v>
      </c>
      <c r="GG102">
        <v>2.65809</v>
      </c>
      <c r="GH102">
        <v>0.0884065</v>
      </c>
      <c r="GI102">
        <v>0.0891133</v>
      </c>
      <c r="GJ102">
        <v>0.103058</v>
      </c>
      <c r="GK102">
        <v>0.103337</v>
      </c>
      <c r="GL102">
        <v>23481.5</v>
      </c>
      <c r="GM102">
        <v>22208.9</v>
      </c>
      <c r="GN102">
        <v>23036.3</v>
      </c>
      <c r="GO102">
        <v>23740.9</v>
      </c>
      <c r="GP102">
        <v>35212.5</v>
      </c>
      <c r="GQ102">
        <v>35232.1</v>
      </c>
      <c r="GR102">
        <v>41530.9</v>
      </c>
      <c r="GS102">
        <v>42332.4</v>
      </c>
      <c r="GT102">
        <v>1.90073</v>
      </c>
      <c r="GU102">
        <v>1.8118</v>
      </c>
      <c r="GV102">
        <v>0.107121</v>
      </c>
      <c r="GW102">
        <v>0</v>
      </c>
      <c r="GX102">
        <v>28.2771</v>
      </c>
      <c r="GY102">
        <v>999.9</v>
      </c>
      <c r="GZ102">
        <v>59.956</v>
      </c>
      <c r="HA102">
        <v>29.527</v>
      </c>
      <c r="HB102">
        <v>27.7348</v>
      </c>
      <c r="HC102">
        <v>53.7198</v>
      </c>
      <c r="HD102">
        <v>39.5473</v>
      </c>
      <c r="HE102">
        <v>1</v>
      </c>
      <c r="HF102">
        <v>0.0563923</v>
      </c>
      <c r="HG102">
        <v>-1.5379</v>
      </c>
      <c r="HH102">
        <v>20.2305</v>
      </c>
      <c r="HI102">
        <v>5.23122</v>
      </c>
      <c r="HJ102">
        <v>11.992</v>
      </c>
      <c r="HK102">
        <v>4.95625</v>
      </c>
      <c r="HL102">
        <v>3.304</v>
      </c>
      <c r="HM102">
        <v>9999</v>
      </c>
      <c r="HN102">
        <v>999.9</v>
      </c>
      <c r="HO102">
        <v>9999</v>
      </c>
      <c r="HP102">
        <v>9999</v>
      </c>
      <c r="HQ102">
        <v>1.86846</v>
      </c>
      <c r="HR102">
        <v>1.86418</v>
      </c>
      <c r="HS102">
        <v>1.8718</v>
      </c>
      <c r="HT102">
        <v>1.86264</v>
      </c>
      <c r="HU102">
        <v>1.86203</v>
      </c>
      <c r="HV102">
        <v>1.86858</v>
      </c>
      <c r="HW102">
        <v>1.85867</v>
      </c>
      <c r="HX102">
        <v>1.86508</v>
      </c>
      <c r="HY102">
        <v>5</v>
      </c>
      <c r="HZ102">
        <v>0</v>
      </c>
      <c r="IA102">
        <v>0</v>
      </c>
      <c r="IB102">
        <v>0</v>
      </c>
      <c r="IC102" t="s">
        <v>426</v>
      </c>
      <c r="ID102" t="s">
        <v>427</v>
      </c>
      <c r="IE102" t="s">
        <v>428</v>
      </c>
      <c r="IF102" t="s">
        <v>428</v>
      </c>
      <c r="IG102" t="s">
        <v>428</v>
      </c>
      <c r="IH102" t="s">
        <v>428</v>
      </c>
      <c r="II102">
        <v>0</v>
      </c>
      <c r="IJ102">
        <v>100</v>
      </c>
      <c r="IK102">
        <v>100</v>
      </c>
      <c r="IL102">
        <v>5.898</v>
      </c>
      <c r="IM102">
        <v>0.3999</v>
      </c>
      <c r="IN102">
        <v>4.31971622866321</v>
      </c>
      <c r="IO102">
        <v>0.00442796603476172</v>
      </c>
      <c r="IP102">
        <v>-1.66160884727162e-06</v>
      </c>
      <c r="IQ102">
        <v>3.32470810967871e-10</v>
      </c>
      <c r="IR102">
        <v>0.0482981980719239</v>
      </c>
      <c r="IS102">
        <v>0.00830027014242151</v>
      </c>
      <c r="IT102">
        <v>2.88519397997672e-05</v>
      </c>
      <c r="IU102">
        <v>9.02036601750474e-06</v>
      </c>
      <c r="IV102">
        <v>-1</v>
      </c>
      <c r="IW102">
        <v>2043</v>
      </c>
      <c r="IX102">
        <v>1</v>
      </c>
      <c r="IY102">
        <v>28</v>
      </c>
      <c r="IZ102">
        <v>188932.7</v>
      </c>
      <c r="JA102">
        <v>188932.6</v>
      </c>
      <c r="JB102">
        <v>0.874023</v>
      </c>
      <c r="JC102">
        <v>2.40112</v>
      </c>
      <c r="JD102">
        <v>1.49902</v>
      </c>
      <c r="JE102">
        <v>2.33276</v>
      </c>
      <c r="JF102">
        <v>1.54419</v>
      </c>
      <c r="JG102">
        <v>2.31445</v>
      </c>
      <c r="JH102">
        <v>35.4986</v>
      </c>
      <c r="JI102">
        <v>24.2714</v>
      </c>
      <c r="JJ102">
        <v>18</v>
      </c>
      <c r="JK102">
        <v>545.212</v>
      </c>
      <c r="JL102">
        <v>431.197</v>
      </c>
      <c r="JM102">
        <v>31.5992</v>
      </c>
      <c r="JN102">
        <v>28.3348</v>
      </c>
      <c r="JO102">
        <v>30</v>
      </c>
      <c r="JP102">
        <v>28.1567</v>
      </c>
      <c r="JQ102">
        <v>28.1793</v>
      </c>
      <c r="JR102">
        <v>17.5458</v>
      </c>
      <c r="JS102">
        <v>23.4704</v>
      </c>
      <c r="JT102">
        <v>100</v>
      </c>
      <c r="JU102">
        <v>31.5861</v>
      </c>
      <c r="JV102">
        <v>420</v>
      </c>
      <c r="JW102">
        <v>24.7884</v>
      </c>
      <c r="JX102">
        <v>93.0813</v>
      </c>
      <c r="JY102">
        <v>98.6622</v>
      </c>
    </row>
    <row r="103" spans="1:285">
      <c r="A103">
        <v>87</v>
      </c>
      <c r="B103">
        <v>1758585671.1</v>
      </c>
      <c r="C103">
        <v>1658.09999990463</v>
      </c>
      <c r="D103" t="s">
        <v>602</v>
      </c>
      <c r="E103" t="s">
        <v>603</v>
      </c>
      <c r="F103">
        <v>5</v>
      </c>
      <c r="G103" t="s">
        <v>419</v>
      </c>
      <c r="H103" t="s">
        <v>583</v>
      </c>
      <c r="I103" t="s">
        <v>421</v>
      </c>
      <c r="J103">
        <v>1758585668.1</v>
      </c>
      <c r="K103">
        <f>(L103)/1000</f>
        <v>0</v>
      </c>
      <c r="L103">
        <f>1000*DL103*AJ103*(DH103-DI103)/(100*DA103*(1000-AJ103*DH103))</f>
        <v>0</v>
      </c>
      <c r="M103">
        <f>DL103*AJ103*(DG103-DF103*(1000-AJ103*DI103)/(1000-AJ103*DH103))/(100*DA103)</f>
        <v>0</v>
      </c>
      <c r="N103">
        <f>DF103 - IF(AJ103&gt;1, M103*DA103*100.0/(AL103), 0)</f>
        <v>0</v>
      </c>
      <c r="O103">
        <f>((U103-K103/2)*N103-M103)/(U103+K103/2)</f>
        <v>0</v>
      </c>
      <c r="P103">
        <f>O103*(DM103+DN103)/1000.0</f>
        <v>0</v>
      </c>
      <c r="Q103">
        <f>(DF103 - IF(AJ103&gt;1, M103*DA103*100.0/(AL103), 0))*(DM103+DN103)/1000.0</f>
        <v>0</v>
      </c>
      <c r="R103">
        <f>2.0/((1/T103-1/S103)+SIGN(T103)*SQRT((1/T103-1/S103)*(1/T103-1/S103) + 4*DB103/((DB103+1)*(DB103+1))*(2*1/T103*1/S103-1/S103*1/S103)))</f>
        <v>0</v>
      </c>
      <c r="S103">
        <f>IF(LEFT(DC103,1)&lt;&gt;"0",IF(LEFT(DC103,1)="1",3.0,DD103),$D$5+$E$5*(DT103*DM103/($K$5*1000))+$F$5*(DT103*DM103/($K$5*1000))*MAX(MIN(DA103,$J$5),$I$5)*MAX(MIN(DA103,$J$5),$I$5)+$G$5*MAX(MIN(DA103,$J$5),$I$5)*(DT103*DM103/($K$5*1000))+$H$5*(DT103*DM103/($K$5*1000))*(DT103*DM103/($K$5*1000)))</f>
        <v>0</v>
      </c>
      <c r="T103">
        <f>K103*(1000-(1000*0.61365*exp(17.502*X103/(240.97+X103))/(DM103+DN103)+DH103)/2)/(1000*0.61365*exp(17.502*X103/(240.97+X103))/(DM103+DN103)-DH103)</f>
        <v>0</v>
      </c>
      <c r="U103">
        <f>1/((DB103+1)/(R103/1.6)+1/(S103/1.37)) + DB103/((DB103+1)/(R103/1.6) + DB103/(S103/1.37))</f>
        <v>0</v>
      </c>
      <c r="V103">
        <f>(CW103*CZ103)</f>
        <v>0</v>
      </c>
      <c r="W103">
        <f>(DO103+(V103+2*0.95*5.67E-8*(((DO103+$B$7)+273)^4-(DO103+273)^4)-44100*K103)/(1.84*29.3*S103+8*0.95*5.67E-8*(DO103+273)^3))</f>
        <v>0</v>
      </c>
      <c r="X103">
        <f>($C$7*DP103+$D$7*DQ103+$E$7*W103)</f>
        <v>0</v>
      </c>
      <c r="Y103">
        <f>0.61365*exp(17.502*X103/(240.97+X103))</f>
        <v>0</v>
      </c>
      <c r="Z103">
        <f>(AA103/AB103*100)</f>
        <v>0</v>
      </c>
      <c r="AA103">
        <f>DH103*(DM103+DN103)/1000</f>
        <v>0</v>
      </c>
      <c r="AB103">
        <f>0.61365*exp(17.502*DO103/(240.97+DO103))</f>
        <v>0</v>
      </c>
      <c r="AC103">
        <f>(Y103-DH103*(DM103+DN103)/1000)</f>
        <v>0</v>
      </c>
      <c r="AD103">
        <f>(-K103*44100)</f>
        <v>0</v>
      </c>
      <c r="AE103">
        <f>2*29.3*S103*0.92*(DO103-X103)</f>
        <v>0</v>
      </c>
      <c r="AF103">
        <f>2*0.95*5.67E-8*(((DO103+$B$7)+273)^4-(X103+273)^4)</f>
        <v>0</v>
      </c>
      <c r="AG103">
        <f>V103+AF103+AD103+AE103</f>
        <v>0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MAX(0,($B$13+$C$13*DT103)/(1+$D$13*DT103)*DM103/(DO103+273)*$E$13)</f>
        <v>0</v>
      </c>
      <c r="AM103" t="s">
        <v>422</v>
      </c>
      <c r="AN103" t="s">
        <v>422</v>
      </c>
      <c r="AO103">
        <v>0</v>
      </c>
      <c r="AP103">
        <v>0</v>
      </c>
      <c r="AQ103">
        <f>1-AO103/AP103</f>
        <v>0</v>
      </c>
      <c r="AR103">
        <v>0</v>
      </c>
      <c r="AS103" t="s">
        <v>422</v>
      </c>
      <c r="AT103" t="s">
        <v>422</v>
      </c>
      <c r="AU103">
        <v>0</v>
      </c>
      <c r="AV103">
        <v>0</v>
      </c>
      <c r="AW103">
        <f>1-AU103/AV103</f>
        <v>0</v>
      </c>
      <c r="AX103">
        <v>0.5</v>
      </c>
      <c r="AY103">
        <f>CX103</f>
        <v>0</v>
      </c>
      <c r="AZ103">
        <f>M103</f>
        <v>0</v>
      </c>
      <c r="BA103">
        <f>AW103*AX103*AY103</f>
        <v>0</v>
      </c>
      <c r="BB103">
        <f>(AZ103-AR103)/AY103</f>
        <v>0</v>
      </c>
      <c r="BC103">
        <f>(AP103-AV103)/AV103</f>
        <v>0</v>
      </c>
      <c r="BD103">
        <f>AO103/(AQ103+AO103/AV103)</f>
        <v>0</v>
      </c>
      <c r="BE103" t="s">
        <v>422</v>
      </c>
      <c r="BF103">
        <v>0</v>
      </c>
      <c r="BG103">
        <f>IF(BF103&lt;&gt;0, BF103, BD103)</f>
        <v>0</v>
      </c>
      <c r="BH103">
        <f>1-BG103/AV103</f>
        <v>0</v>
      </c>
      <c r="BI103">
        <f>(AV103-AU103)/(AV103-BG103)</f>
        <v>0</v>
      </c>
      <c r="BJ103">
        <f>(AP103-AV103)/(AP103-BG103)</f>
        <v>0</v>
      </c>
      <c r="BK103">
        <f>(AV103-AU103)/(AV103-AO103)</f>
        <v>0</v>
      </c>
      <c r="BL103">
        <f>(AP103-AV103)/(AP103-AO103)</f>
        <v>0</v>
      </c>
      <c r="BM103">
        <f>(BI103*BG103/AU103)</f>
        <v>0</v>
      </c>
      <c r="BN103">
        <f>(1-BM103)</f>
        <v>0</v>
      </c>
      <c r="CW103">
        <f>$B$11*DU103+$C$11*DV103+$F$11*EG103*(1-EJ103)</f>
        <v>0</v>
      </c>
      <c r="CX103">
        <f>CW103*CY103</f>
        <v>0</v>
      </c>
      <c r="CY103">
        <f>($B$11*$D$9+$C$11*$D$9+$F$11*((ET103+EL103)/MAX(ET103+EL103+EU103, 0.1)*$I$9+EU103/MAX(ET103+EL103+EU103, 0.1)*$J$9))/($B$11+$C$11+$F$11)</f>
        <v>0</v>
      </c>
      <c r="CZ103">
        <f>($B$11*$K$9+$C$11*$K$9+$F$11*((ET103+EL103)/MAX(ET103+EL103+EU103, 0.1)*$P$9+EU103/MAX(ET103+EL103+EU103, 0.1)*$Q$9))/($B$11+$C$11+$F$11)</f>
        <v>0</v>
      </c>
      <c r="DA103">
        <v>2.18</v>
      </c>
      <c r="DB103">
        <v>0.5</v>
      </c>
      <c r="DC103" t="s">
        <v>423</v>
      </c>
      <c r="DD103">
        <v>2</v>
      </c>
      <c r="DE103">
        <v>1758585668.1</v>
      </c>
      <c r="DF103">
        <v>421.6915</v>
      </c>
      <c r="DG103">
        <v>420.55175</v>
      </c>
      <c r="DH103">
        <v>24.832225</v>
      </c>
      <c r="DI103">
        <v>24.74115</v>
      </c>
      <c r="DJ103">
        <v>415.79375</v>
      </c>
      <c r="DK103">
        <v>24.43235</v>
      </c>
      <c r="DL103">
        <v>499.97575</v>
      </c>
      <c r="DM103">
        <v>89.62855</v>
      </c>
      <c r="DN103">
        <v>0.032677</v>
      </c>
      <c r="DO103">
        <v>30.8011</v>
      </c>
      <c r="DP103">
        <v>30.02245</v>
      </c>
      <c r="DQ103">
        <v>999.9</v>
      </c>
      <c r="DR103">
        <v>0</v>
      </c>
      <c r="DS103">
        <v>0</v>
      </c>
      <c r="DT103">
        <v>9995.3</v>
      </c>
      <c r="DU103">
        <v>0</v>
      </c>
      <c r="DV103">
        <v>0.667702</v>
      </c>
      <c r="DW103">
        <v>1.139649</v>
      </c>
      <c r="DX103">
        <v>432.4295</v>
      </c>
      <c r="DY103">
        <v>431.22075</v>
      </c>
      <c r="DZ103">
        <v>0.091072075</v>
      </c>
      <c r="EA103">
        <v>420.55175</v>
      </c>
      <c r="EB103">
        <v>24.74115</v>
      </c>
      <c r="EC103">
        <v>2.2256775</v>
      </c>
      <c r="ED103">
        <v>2.217515</v>
      </c>
      <c r="EE103">
        <v>19.14835</v>
      </c>
      <c r="EF103">
        <v>19.0894</v>
      </c>
      <c r="EG103">
        <v>0.00500016</v>
      </c>
      <c r="EH103">
        <v>0</v>
      </c>
      <c r="EI103">
        <v>0</v>
      </c>
      <c r="EJ103">
        <v>0</v>
      </c>
      <c r="EK103">
        <v>302.025</v>
      </c>
      <c r="EL103">
        <v>0.00500016</v>
      </c>
      <c r="EM103">
        <v>-21.9</v>
      </c>
      <c r="EN103">
        <v>-1.6</v>
      </c>
      <c r="EO103">
        <v>38.1715</v>
      </c>
      <c r="EP103">
        <v>42.23425</v>
      </c>
      <c r="EQ103">
        <v>40.2655</v>
      </c>
      <c r="ER103">
        <v>42.437</v>
      </c>
      <c r="ES103">
        <v>41.437</v>
      </c>
      <c r="ET103">
        <v>0</v>
      </c>
      <c r="EU103">
        <v>0</v>
      </c>
      <c r="EV103">
        <v>0</v>
      </c>
      <c r="EW103">
        <v>1758585673.2</v>
      </c>
      <c r="EX103">
        <v>0</v>
      </c>
      <c r="EY103">
        <v>306.864</v>
      </c>
      <c r="EZ103">
        <v>-25.1923076342313</v>
      </c>
      <c r="FA103">
        <v>17.3769228275006</v>
      </c>
      <c r="FB103">
        <v>-24.236</v>
      </c>
      <c r="FC103">
        <v>15</v>
      </c>
      <c r="FD103">
        <v>0</v>
      </c>
      <c r="FE103" t="s">
        <v>424</v>
      </c>
      <c r="FF103">
        <v>1747249705.1</v>
      </c>
      <c r="FG103">
        <v>1747249711.1</v>
      </c>
      <c r="FH103">
        <v>0</v>
      </c>
      <c r="FI103">
        <v>0.871</v>
      </c>
      <c r="FJ103">
        <v>0.066</v>
      </c>
      <c r="FK103">
        <v>5.486</v>
      </c>
      <c r="FL103">
        <v>0.145</v>
      </c>
      <c r="FM103">
        <v>420</v>
      </c>
      <c r="FN103">
        <v>16</v>
      </c>
      <c r="FO103">
        <v>0.27</v>
      </c>
      <c r="FP103">
        <v>0.16</v>
      </c>
      <c r="FQ103">
        <v>0.57504895</v>
      </c>
      <c r="FR103">
        <v>-1.08513009022556</v>
      </c>
      <c r="FS103">
        <v>0.536139374636342</v>
      </c>
      <c r="FT103">
        <v>0</v>
      </c>
      <c r="FU103">
        <v>307.238235294118</v>
      </c>
      <c r="FV103">
        <v>-12.5515660475401</v>
      </c>
      <c r="FW103">
        <v>4.468452469709</v>
      </c>
      <c r="FX103">
        <v>-1</v>
      </c>
      <c r="FY103">
        <v>0.077009685</v>
      </c>
      <c r="FZ103">
        <v>0.0756382872180451</v>
      </c>
      <c r="GA103">
        <v>0.00912388807341886</v>
      </c>
      <c r="GB103">
        <v>1</v>
      </c>
      <c r="GC103">
        <v>1</v>
      </c>
      <c r="GD103">
        <v>2</v>
      </c>
      <c r="GE103" t="s">
        <v>433</v>
      </c>
      <c r="GF103">
        <v>3.12629</v>
      </c>
      <c r="GG103">
        <v>2.65827</v>
      </c>
      <c r="GH103">
        <v>0.0883385</v>
      </c>
      <c r="GI103">
        <v>0.0888311</v>
      </c>
      <c r="GJ103">
        <v>0.103054</v>
      </c>
      <c r="GK103">
        <v>0.103334</v>
      </c>
      <c r="GL103">
        <v>23483.1</v>
      </c>
      <c r="GM103">
        <v>22215.9</v>
      </c>
      <c r="GN103">
        <v>23036.1</v>
      </c>
      <c r="GO103">
        <v>23741</v>
      </c>
      <c r="GP103">
        <v>35212.5</v>
      </c>
      <c r="GQ103">
        <v>35232.5</v>
      </c>
      <c r="GR103">
        <v>41530.7</v>
      </c>
      <c r="GS103">
        <v>42332.7</v>
      </c>
      <c r="GT103">
        <v>1.90045</v>
      </c>
      <c r="GU103">
        <v>1.8121</v>
      </c>
      <c r="GV103">
        <v>0.106938</v>
      </c>
      <c r="GW103">
        <v>0</v>
      </c>
      <c r="GX103">
        <v>28.2825</v>
      </c>
      <c r="GY103">
        <v>999.9</v>
      </c>
      <c r="GZ103">
        <v>59.956</v>
      </c>
      <c r="HA103">
        <v>29.527</v>
      </c>
      <c r="HB103">
        <v>27.7341</v>
      </c>
      <c r="HC103">
        <v>54.3198</v>
      </c>
      <c r="HD103">
        <v>39.5873</v>
      </c>
      <c r="HE103">
        <v>1</v>
      </c>
      <c r="HF103">
        <v>0.0564101</v>
      </c>
      <c r="HG103">
        <v>-1.53895</v>
      </c>
      <c r="HH103">
        <v>20.2304</v>
      </c>
      <c r="HI103">
        <v>5.23167</v>
      </c>
      <c r="HJ103">
        <v>11.992</v>
      </c>
      <c r="HK103">
        <v>4.9562</v>
      </c>
      <c r="HL103">
        <v>3.304</v>
      </c>
      <c r="HM103">
        <v>9999</v>
      </c>
      <c r="HN103">
        <v>999.9</v>
      </c>
      <c r="HO103">
        <v>9999</v>
      </c>
      <c r="HP103">
        <v>9999</v>
      </c>
      <c r="HQ103">
        <v>1.86846</v>
      </c>
      <c r="HR103">
        <v>1.86422</v>
      </c>
      <c r="HS103">
        <v>1.8718</v>
      </c>
      <c r="HT103">
        <v>1.86265</v>
      </c>
      <c r="HU103">
        <v>1.86205</v>
      </c>
      <c r="HV103">
        <v>1.86858</v>
      </c>
      <c r="HW103">
        <v>1.85867</v>
      </c>
      <c r="HX103">
        <v>1.86508</v>
      </c>
      <c r="HY103">
        <v>5</v>
      </c>
      <c r="HZ103">
        <v>0</v>
      </c>
      <c r="IA103">
        <v>0</v>
      </c>
      <c r="IB103">
        <v>0</v>
      </c>
      <c r="IC103" t="s">
        <v>426</v>
      </c>
      <c r="ID103" t="s">
        <v>427</v>
      </c>
      <c r="IE103" t="s">
        <v>428</v>
      </c>
      <c r="IF103" t="s">
        <v>428</v>
      </c>
      <c r="IG103" t="s">
        <v>428</v>
      </c>
      <c r="IH103" t="s">
        <v>428</v>
      </c>
      <c r="II103">
        <v>0</v>
      </c>
      <c r="IJ103">
        <v>100</v>
      </c>
      <c r="IK103">
        <v>100</v>
      </c>
      <c r="IL103">
        <v>5.897</v>
      </c>
      <c r="IM103">
        <v>0.3999</v>
      </c>
      <c r="IN103">
        <v>4.31971622866321</v>
      </c>
      <c r="IO103">
        <v>0.00442796603476172</v>
      </c>
      <c r="IP103">
        <v>-1.66160884727162e-06</v>
      </c>
      <c r="IQ103">
        <v>3.32470810967871e-10</v>
      </c>
      <c r="IR103">
        <v>0.0482981980719239</v>
      </c>
      <c r="IS103">
        <v>0.00830027014242151</v>
      </c>
      <c r="IT103">
        <v>2.88519397997672e-05</v>
      </c>
      <c r="IU103">
        <v>9.02036601750474e-06</v>
      </c>
      <c r="IV103">
        <v>-1</v>
      </c>
      <c r="IW103">
        <v>2043</v>
      </c>
      <c r="IX103">
        <v>1</v>
      </c>
      <c r="IY103">
        <v>28</v>
      </c>
      <c r="IZ103">
        <v>188932.8</v>
      </c>
      <c r="JA103">
        <v>188932.7</v>
      </c>
      <c r="JB103">
        <v>0.875244</v>
      </c>
      <c r="JC103">
        <v>2.39868</v>
      </c>
      <c r="JD103">
        <v>1.49902</v>
      </c>
      <c r="JE103">
        <v>2.33276</v>
      </c>
      <c r="JF103">
        <v>1.54419</v>
      </c>
      <c r="JG103">
        <v>2.31323</v>
      </c>
      <c r="JH103">
        <v>35.4986</v>
      </c>
      <c r="JI103">
        <v>24.2714</v>
      </c>
      <c r="JJ103">
        <v>18</v>
      </c>
      <c r="JK103">
        <v>545.034</v>
      </c>
      <c r="JL103">
        <v>431.375</v>
      </c>
      <c r="JM103">
        <v>31.5847</v>
      </c>
      <c r="JN103">
        <v>28.3348</v>
      </c>
      <c r="JO103">
        <v>30.0001</v>
      </c>
      <c r="JP103">
        <v>28.1567</v>
      </c>
      <c r="JQ103">
        <v>28.1793</v>
      </c>
      <c r="JR103">
        <v>17.5699</v>
      </c>
      <c r="JS103">
        <v>23.4704</v>
      </c>
      <c r="JT103">
        <v>100</v>
      </c>
      <c r="JU103">
        <v>31.5636</v>
      </c>
      <c r="JV103">
        <v>420</v>
      </c>
      <c r="JW103">
        <v>24.7884</v>
      </c>
      <c r="JX103">
        <v>93.0808</v>
      </c>
      <c r="JY103">
        <v>98.6629</v>
      </c>
    </row>
    <row r="104" spans="1:285">
      <c r="A104">
        <v>88</v>
      </c>
      <c r="B104">
        <v>1758585673.1</v>
      </c>
      <c r="C104">
        <v>1660.09999990463</v>
      </c>
      <c r="D104" t="s">
        <v>604</v>
      </c>
      <c r="E104" t="s">
        <v>605</v>
      </c>
      <c r="F104">
        <v>5</v>
      </c>
      <c r="G104" t="s">
        <v>419</v>
      </c>
      <c r="H104" t="s">
        <v>583</v>
      </c>
      <c r="I104" t="s">
        <v>421</v>
      </c>
      <c r="J104">
        <v>1758585670.43333</v>
      </c>
      <c r="K104">
        <f>(L104)/1000</f>
        <v>0</v>
      </c>
      <c r="L104">
        <f>1000*DL104*AJ104*(DH104-DI104)/(100*DA104*(1000-AJ104*DH104))</f>
        <v>0</v>
      </c>
      <c r="M104">
        <f>DL104*AJ104*(DG104-DF104*(1000-AJ104*DI104)/(1000-AJ104*DH104))/(100*DA104)</f>
        <v>0</v>
      </c>
      <c r="N104">
        <f>DF104 - IF(AJ104&gt;1, M104*DA104*100.0/(AL104), 0)</f>
        <v>0</v>
      </c>
      <c r="O104">
        <f>((U104-K104/2)*N104-M104)/(U104+K104/2)</f>
        <v>0</v>
      </c>
      <c r="P104">
        <f>O104*(DM104+DN104)/1000.0</f>
        <v>0</v>
      </c>
      <c r="Q104">
        <f>(DF104 - IF(AJ104&gt;1, M104*DA104*100.0/(AL104), 0))*(DM104+DN104)/1000.0</f>
        <v>0</v>
      </c>
      <c r="R104">
        <f>2.0/((1/T104-1/S104)+SIGN(T104)*SQRT((1/T104-1/S104)*(1/T104-1/S104) + 4*DB104/((DB104+1)*(DB104+1))*(2*1/T104*1/S104-1/S104*1/S104)))</f>
        <v>0</v>
      </c>
      <c r="S104">
        <f>IF(LEFT(DC104,1)&lt;&gt;"0",IF(LEFT(DC104,1)="1",3.0,DD104),$D$5+$E$5*(DT104*DM104/($K$5*1000))+$F$5*(DT104*DM104/($K$5*1000))*MAX(MIN(DA104,$J$5),$I$5)*MAX(MIN(DA104,$J$5),$I$5)+$G$5*MAX(MIN(DA104,$J$5),$I$5)*(DT104*DM104/($K$5*1000))+$H$5*(DT104*DM104/($K$5*1000))*(DT104*DM104/($K$5*1000)))</f>
        <v>0</v>
      </c>
      <c r="T104">
        <f>K104*(1000-(1000*0.61365*exp(17.502*X104/(240.97+X104))/(DM104+DN104)+DH104)/2)/(1000*0.61365*exp(17.502*X104/(240.97+X104))/(DM104+DN104)-DH104)</f>
        <v>0</v>
      </c>
      <c r="U104">
        <f>1/((DB104+1)/(R104/1.6)+1/(S104/1.37)) + DB104/((DB104+1)/(R104/1.6) + DB104/(S104/1.37))</f>
        <v>0</v>
      </c>
      <c r="V104">
        <f>(CW104*CZ104)</f>
        <v>0</v>
      </c>
      <c r="W104">
        <f>(DO104+(V104+2*0.95*5.67E-8*(((DO104+$B$7)+273)^4-(DO104+273)^4)-44100*K104)/(1.84*29.3*S104+8*0.95*5.67E-8*(DO104+273)^3))</f>
        <v>0</v>
      </c>
      <c r="X104">
        <f>($C$7*DP104+$D$7*DQ104+$E$7*W104)</f>
        <v>0</v>
      </c>
      <c r="Y104">
        <f>0.61365*exp(17.502*X104/(240.97+X104))</f>
        <v>0</v>
      </c>
      <c r="Z104">
        <f>(AA104/AB104*100)</f>
        <v>0</v>
      </c>
      <c r="AA104">
        <f>DH104*(DM104+DN104)/1000</f>
        <v>0</v>
      </c>
      <c r="AB104">
        <f>0.61365*exp(17.502*DO104/(240.97+DO104))</f>
        <v>0</v>
      </c>
      <c r="AC104">
        <f>(Y104-DH104*(DM104+DN104)/1000)</f>
        <v>0</v>
      </c>
      <c r="AD104">
        <f>(-K104*44100)</f>
        <v>0</v>
      </c>
      <c r="AE104">
        <f>2*29.3*S104*0.92*(DO104-X104)</f>
        <v>0</v>
      </c>
      <c r="AF104">
        <f>2*0.95*5.67E-8*(((DO104+$B$7)+273)^4-(X104+273)^4)</f>
        <v>0</v>
      </c>
      <c r="AG104">
        <f>V104+AF104+AD104+AE104</f>
        <v>0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MAX(0,($B$13+$C$13*DT104)/(1+$D$13*DT104)*DM104/(DO104+273)*$E$13)</f>
        <v>0</v>
      </c>
      <c r="AM104" t="s">
        <v>422</v>
      </c>
      <c r="AN104" t="s">
        <v>422</v>
      </c>
      <c r="AO104">
        <v>0</v>
      </c>
      <c r="AP104">
        <v>0</v>
      </c>
      <c r="AQ104">
        <f>1-AO104/AP104</f>
        <v>0</v>
      </c>
      <c r="AR104">
        <v>0</v>
      </c>
      <c r="AS104" t="s">
        <v>422</v>
      </c>
      <c r="AT104" t="s">
        <v>422</v>
      </c>
      <c r="AU104">
        <v>0</v>
      </c>
      <c r="AV104">
        <v>0</v>
      </c>
      <c r="AW104">
        <f>1-AU104/AV104</f>
        <v>0</v>
      </c>
      <c r="AX104">
        <v>0.5</v>
      </c>
      <c r="AY104">
        <f>CX104</f>
        <v>0</v>
      </c>
      <c r="AZ104">
        <f>M104</f>
        <v>0</v>
      </c>
      <c r="BA104">
        <f>AW104*AX104*AY104</f>
        <v>0</v>
      </c>
      <c r="BB104">
        <f>(AZ104-AR104)/AY104</f>
        <v>0</v>
      </c>
      <c r="BC104">
        <f>(AP104-AV104)/AV104</f>
        <v>0</v>
      </c>
      <c r="BD104">
        <f>AO104/(AQ104+AO104/AV104)</f>
        <v>0</v>
      </c>
      <c r="BE104" t="s">
        <v>422</v>
      </c>
      <c r="BF104">
        <v>0</v>
      </c>
      <c r="BG104">
        <f>IF(BF104&lt;&gt;0, BF104, BD104)</f>
        <v>0</v>
      </c>
      <c r="BH104">
        <f>1-BG104/AV104</f>
        <v>0</v>
      </c>
      <c r="BI104">
        <f>(AV104-AU104)/(AV104-BG104)</f>
        <v>0</v>
      </c>
      <c r="BJ104">
        <f>(AP104-AV104)/(AP104-BG104)</f>
        <v>0</v>
      </c>
      <c r="BK104">
        <f>(AV104-AU104)/(AV104-AO104)</f>
        <v>0</v>
      </c>
      <c r="BL104">
        <f>(AP104-AV104)/(AP104-AO104)</f>
        <v>0</v>
      </c>
      <c r="BM104">
        <f>(BI104*BG104/AU104)</f>
        <v>0</v>
      </c>
      <c r="BN104">
        <f>(1-BM104)</f>
        <v>0</v>
      </c>
      <c r="CW104">
        <f>$B$11*DU104+$C$11*DV104+$F$11*EG104*(1-EJ104)</f>
        <v>0</v>
      </c>
      <c r="CX104">
        <f>CW104*CY104</f>
        <v>0</v>
      </c>
      <c r="CY104">
        <f>($B$11*$D$9+$C$11*$D$9+$F$11*((ET104+EL104)/MAX(ET104+EL104+EU104, 0.1)*$I$9+EU104/MAX(ET104+EL104+EU104, 0.1)*$J$9))/($B$11+$C$11+$F$11)</f>
        <v>0</v>
      </c>
      <c r="CZ104">
        <f>($B$11*$K$9+$C$11*$K$9+$F$11*((ET104+EL104)/MAX(ET104+EL104+EU104, 0.1)*$P$9+EU104/MAX(ET104+EL104+EU104, 0.1)*$Q$9))/($B$11+$C$11+$F$11)</f>
        <v>0</v>
      </c>
      <c r="DA104">
        <v>2.18</v>
      </c>
      <c r="DB104">
        <v>0.5</v>
      </c>
      <c r="DC104" t="s">
        <v>423</v>
      </c>
      <c r="DD104">
        <v>2</v>
      </c>
      <c r="DE104">
        <v>1758585670.43333</v>
      </c>
      <c r="DF104">
        <v>421.554666666667</v>
      </c>
      <c r="DG104">
        <v>419.249333333333</v>
      </c>
      <c r="DH104">
        <v>24.8318666666667</v>
      </c>
      <c r="DI104">
        <v>24.7399666666667</v>
      </c>
      <c r="DJ104">
        <v>415.657333333333</v>
      </c>
      <c r="DK104">
        <v>24.4319666666667</v>
      </c>
      <c r="DL104">
        <v>499.927666666667</v>
      </c>
      <c r="DM104">
        <v>89.6291666666667</v>
      </c>
      <c r="DN104">
        <v>0.0328044</v>
      </c>
      <c r="DO104">
        <v>30.8048</v>
      </c>
      <c r="DP104">
        <v>30.024</v>
      </c>
      <c r="DQ104">
        <v>999.9</v>
      </c>
      <c r="DR104">
        <v>0</v>
      </c>
      <c r="DS104">
        <v>0</v>
      </c>
      <c r="DT104">
        <v>9981.66666666667</v>
      </c>
      <c r="DU104">
        <v>0</v>
      </c>
      <c r="DV104">
        <v>0.667702</v>
      </c>
      <c r="DW104">
        <v>2.30539</v>
      </c>
      <c r="DX104">
        <v>432.288666666667</v>
      </c>
      <c r="DY104">
        <v>429.884333333333</v>
      </c>
      <c r="DZ104">
        <v>0.0918922333333333</v>
      </c>
      <c r="EA104">
        <v>419.249333333333</v>
      </c>
      <c r="EB104">
        <v>24.7399666666667</v>
      </c>
      <c r="EC104">
        <v>2.22566</v>
      </c>
      <c r="ED104">
        <v>2.21742333333333</v>
      </c>
      <c r="EE104">
        <v>19.1482333333333</v>
      </c>
      <c r="EF104">
        <v>19.0887333333333</v>
      </c>
      <c r="EG104">
        <v>0.00500016</v>
      </c>
      <c r="EH104">
        <v>0</v>
      </c>
      <c r="EI104">
        <v>0</v>
      </c>
      <c r="EJ104">
        <v>0</v>
      </c>
      <c r="EK104">
        <v>305.266666666667</v>
      </c>
      <c r="EL104">
        <v>0.00500016</v>
      </c>
      <c r="EM104">
        <v>-27.6666666666667</v>
      </c>
      <c r="EN104">
        <v>-2</v>
      </c>
      <c r="EO104">
        <v>38.187</v>
      </c>
      <c r="EP104">
        <v>42.25</v>
      </c>
      <c r="EQ104">
        <v>40.2913333333333</v>
      </c>
      <c r="ER104">
        <v>42.4163333333333</v>
      </c>
      <c r="ES104">
        <v>41.437</v>
      </c>
      <c r="ET104">
        <v>0</v>
      </c>
      <c r="EU104">
        <v>0</v>
      </c>
      <c r="EV104">
        <v>0</v>
      </c>
      <c r="EW104">
        <v>1758585675</v>
      </c>
      <c r="EX104">
        <v>0</v>
      </c>
      <c r="EY104">
        <v>306.780769230769</v>
      </c>
      <c r="EZ104">
        <v>-12.3384613506105</v>
      </c>
      <c r="FA104">
        <v>2.10256396100029</v>
      </c>
      <c r="FB104">
        <v>-24.2115384615385</v>
      </c>
      <c r="FC104">
        <v>15</v>
      </c>
      <c r="FD104">
        <v>0</v>
      </c>
      <c r="FE104" t="s">
        <v>424</v>
      </c>
      <c r="FF104">
        <v>1747249705.1</v>
      </c>
      <c r="FG104">
        <v>1747249711.1</v>
      </c>
      <c r="FH104">
        <v>0</v>
      </c>
      <c r="FI104">
        <v>0.871</v>
      </c>
      <c r="FJ104">
        <v>0.066</v>
      </c>
      <c r="FK104">
        <v>5.486</v>
      </c>
      <c r="FL104">
        <v>0.145</v>
      </c>
      <c r="FM104">
        <v>420</v>
      </c>
      <c r="FN104">
        <v>16</v>
      </c>
      <c r="FO104">
        <v>0.27</v>
      </c>
      <c r="FP104">
        <v>0.16</v>
      </c>
      <c r="FQ104">
        <v>0.794320190476191</v>
      </c>
      <c r="FR104">
        <v>3.81293836363636</v>
      </c>
      <c r="FS104">
        <v>0.836002863817869</v>
      </c>
      <c r="FT104">
        <v>0</v>
      </c>
      <c r="FU104">
        <v>306.938235294118</v>
      </c>
      <c r="FV104">
        <v>-10.5561497062293</v>
      </c>
      <c r="FW104">
        <v>4.57641104603637</v>
      </c>
      <c r="FX104">
        <v>-1</v>
      </c>
      <c r="FY104">
        <v>0.0791134666666667</v>
      </c>
      <c r="FZ104">
        <v>0.0987129350649351</v>
      </c>
      <c r="GA104">
        <v>0.0103701701682017</v>
      </c>
      <c r="GB104">
        <v>1</v>
      </c>
      <c r="GC104">
        <v>1</v>
      </c>
      <c r="GD104">
        <v>2</v>
      </c>
      <c r="GE104" t="s">
        <v>433</v>
      </c>
      <c r="GF104">
        <v>3.12643</v>
      </c>
      <c r="GG104">
        <v>2.6582</v>
      </c>
      <c r="GH104">
        <v>0.0882709</v>
      </c>
      <c r="GI104">
        <v>0.0888835</v>
      </c>
      <c r="GJ104">
        <v>0.103052</v>
      </c>
      <c r="GK104">
        <v>0.103336</v>
      </c>
      <c r="GL104">
        <v>23484.8</v>
      </c>
      <c r="GM104">
        <v>22214.7</v>
      </c>
      <c r="GN104">
        <v>23036.1</v>
      </c>
      <c r="GO104">
        <v>23741.2</v>
      </c>
      <c r="GP104">
        <v>35212.4</v>
      </c>
      <c r="GQ104">
        <v>35232.6</v>
      </c>
      <c r="GR104">
        <v>41530.4</v>
      </c>
      <c r="GS104">
        <v>42333</v>
      </c>
      <c r="GT104">
        <v>1.9007</v>
      </c>
      <c r="GU104">
        <v>1.81187</v>
      </c>
      <c r="GV104">
        <v>0.107165</v>
      </c>
      <c r="GW104">
        <v>0</v>
      </c>
      <c r="GX104">
        <v>28.2861</v>
      </c>
      <c r="GY104">
        <v>999.9</v>
      </c>
      <c r="GZ104">
        <v>59.938</v>
      </c>
      <c r="HA104">
        <v>29.527</v>
      </c>
      <c r="HB104">
        <v>27.7271</v>
      </c>
      <c r="HC104">
        <v>54.3898</v>
      </c>
      <c r="HD104">
        <v>39.5433</v>
      </c>
      <c r="HE104">
        <v>1</v>
      </c>
      <c r="HF104">
        <v>0.0567099</v>
      </c>
      <c r="HG104">
        <v>-1.51709</v>
      </c>
      <c r="HH104">
        <v>20.2306</v>
      </c>
      <c r="HI104">
        <v>5.23152</v>
      </c>
      <c r="HJ104">
        <v>11.992</v>
      </c>
      <c r="HK104">
        <v>4.9562</v>
      </c>
      <c r="HL104">
        <v>3.304</v>
      </c>
      <c r="HM104">
        <v>9999</v>
      </c>
      <c r="HN104">
        <v>999.9</v>
      </c>
      <c r="HO104">
        <v>9999</v>
      </c>
      <c r="HP104">
        <v>9999</v>
      </c>
      <c r="HQ104">
        <v>1.86846</v>
      </c>
      <c r="HR104">
        <v>1.86422</v>
      </c>
      <c r="HS104">
        <v>1.8718</v>
      </c>
      <c r="HT104">
        <v>1.86265</v>
      </c>
      <c r="HU104">
        <v>1.86205</v>
      </c>
      <c r="HV104">
        <v>1.86857</v>
      </c>
      <c r="HW104">
        <v>1.85867</v>
      </c>
      <c r="HX104">
        <v>1.86508</v>
      </c>
      <c r="HY104">
        <v>5</v>
      </c>
      <c r="HZ104">
        <v>0</v>
      </c>
      <c r="IA104">
        <v>0</v>
      </c>
      <c r="IB104">
        <v>0</v>
      </c>
      <c r="IC104" t="s">
        <v>426</v>
      </c>
      <c r="ID104" t="s">
        <v>427</v>
      </c>
      <c r="IE104" t="s">
        <v>428</v>
      </c>
      <c r="IF104" t="s">
        <v>428</v>
      </c>
      <c r="IG104" t="s">
        <v>428</v>
      </c>
      <c r="IH104" t="s">
        <v>428</v>
      </c>
      <c r="II104">
        <v>0</v>
      </c>
      <c r="IJ104">
        <v>100</v>
      </c>
      <c r="IK104">
        <v>100</v>
      </c>
      <c r="IL104">
        <v>5.895</v>
      </c>
      <c r="IM104">
        <v>0.3999</v>
      </c>
      <c r="IN104">
        <v>4.31971622866321</v>
      </c>
      <c r="IO104">
        <v>0.00442796603476172</v>
      </c>
      <c r="IP104">
        <v>-1.66160884727162e-06</v>
      </c>
      <c r="IQ104">
        <v>3.32470810967871e-10</v>
      </c>
      <c r="IR104">
        <v>0.0482981980719239</v>
      </c>
      <c r="IS104">
        <v>0.00830027014242151</v>
      </c>
      <c r="IT104">
        <v>2.88519397997672e-05</v>
      </c>
      <c r="IU104">
        <v>9.02036601750474e-06</v>
      </c>
      <c r="IV104">
        <v>-1</v>
      </c>
      <c r="IW104">
        <v>2043</v>
      </c>
      <c r="IX104">
        <v>1</v>
      </c>
      <c r="IY104">
        <v>28</v>
      </c>
      <c r="IZ104">
        <v>188932.8</v>
      </c>
      <c r="JA104">
        <v>188932.7</v>
      </c>
      <c r="JB104">
        <v>0.875244</v>
      </c>
      <c r="JC104">
        <v>2.39502</v>
      </c>
      <c r="JD104">
        <v>1.49902</v>
      </c>
      <c r="JE104">
        <v>2.33276</v>
      </c>
      <c r="JF104">
        <v>1.54419</v>
      </c>
      <c r="JG104">
        <v>2.33643</v>
      </c>
      <c r="JH104">
        <v>35.4986</v>
      </c>
      <c r="JI104">
        <v>24.2714</v>
      </c>
      <c r="JJ104">
        <v>18</v>
      </c>
      <c r="JK104">
        <v>545.196</v>
      </c>
      <c r="JL104">
        <v>431.241</v>
      </c>
      <c r="JM104">
        <v>31.5762</v>
      </c>
      <c r="JN104">
        <v>28.3348</v>
      </c>
      <c r="JO104">
        <v>30.0002</v>
      </c>
      <c r="JP104">
        <v>28.1567</v>
      </c>
      <c r="JQ104">
        <v>28.1793</v>
      </c>
      <c r="JR104">
        <v>17.575</v>
      </c>
      <c r="JS104">
        <v>23.4704</v>
      </c>
      <c r="JT104">
        <v>100</v>
      </c>
      <c r="JU104">
        <v>31.5636</v>
      </c>
      <c r="JV104">
        <v>420</v>
      </c>
      <c r="JW104">
        <v>24.7884</v>
      </c>
      <c r="JX104">
        <v>93.0804</v>
      </c>
      <c r="JY104">
        <v>98.6635</v>
      </c>
    </row>
    <row r="105" spans="1:285">
      <c r="A105">
        <v>89</v>
      </c>
      <c r="B105">
        <v>1758585675.1</v>
      </c>
      <c r="C105">
        <v>1662.09999990463</v>
      </c>
      <c r="D105" t="s">
        <v>606</v>
      </c>
      <c r="E105" t="s">
        <v>607</v>
      </c>
      <c r="F105">
        <v>5</v>
      </c>
      <c r="G105" t="s">
        <v>419</v>
      </c>
      <c r="H105" t="s">
        <v>583</v>
      </c>
      <c r="I105" t="s">
        <v>421</v>
      </c>
      <c r="J105">
        <v>1758585671.35</v>
      </c>
      <c r="K105">
        <f>(L105)/1000</f>
        <v>0</v>
      </c>
      <c r="L105">
        <f>1000*DL105*AJ105*(DH105-DI105)/(100*DA105*(1000-AJ105*DH105))</f>
        <v>0</v>
      </c>
      <c r="M105">
        <f>DL105*AJ105*(DG105-DF105*(1000-AJ105*DI105)/(1000-AJ105*DH105))/(100*DA105)</f>
        <v>0</v>
      </c>
      <c r="N105">
        <f>DF105 - IF(AJ105&gt;1, M105*DA105*100.0/(AL105), 0)</f>
        <v>0</v>
      </c>
      <c r="O105">
        <f>((U105-K105/2)*N105-M105)/(U105+K105/2)</f>
        <v>0</v>
      </c>
      <c r="P105">
        <f>O105*(DM105+DN105)/1000.0</f>
        <v>0</v>
      </c>
      <c r="Q105">
        <f>(DF105 - IF(AJ105&gt;1, M105*DA105*100.0/(AL105), 0))*(DM105+DN105)/1000.0</f>
        <v>0</v>
      </c>
      <c r="R105">
        <f>2.0/((1/T105-1/S105)+SIGN(T105)*SQRT((1/T105-1/S105)*(1/T105-1/S105) + 4*DB105/((DB105+1)*(DB105+1))*(2*1/T105*1/S105-1/S105*1/S105)))</f>
        <v>0</v>
      </c>
      <c r="S105">
        <f>IF(LEFT(DC105,1)&lt;&gt;"0",IF(LEFT(DC105,1)="1",3.0,DD105),$D$5+$E$5*(DT105*DM105/($K$5*1000))+$F$5*(DT105*DM105/($K$5*1000))*MAX(MIN(DA105,$J$5),$I$5)*MAX(MIN(DA105,$J$5),$I$5)+$G$5*MAX(MIN(DA105,$J$5),$I$5)*(DT105*DM105/($K$5*1000))+$H$5*(DT105*DM105/($K$5*1000))*(DT105*DM105/($K$5*1000)))</f>
        <v>0</v>
      </c>
      <c r="T105">
        <f>K105*(1000-(1000*0.61365*exp(17.502*X105/(240.97+X105))/(DM105+DN105)+DH105)/2)/(1000*0.61365*exp(17.502*X105/(240.97+X105))/(DM105+DN105)-DH105)</f>
        <v>0</v>
      </c>
      <c r="U105">
        <f>1/((DB105+1)/(R105/1.6)+1/(S105/1.37)) + DB105/((DB105+1)/(R105/1.6) + DB105/(S105/1.37))</f>
        <v>0</v>
      </c>
      <c r="V105">
        <f>(CW105*CZ105)</f>
        <v>0</v>
      </c>
      <c r="W105">
        <f>(DO105+(V105+2*0.95*5.67E-8*(((DO105+$B$7)+273)^4-(DO105+273)^4)-44100*K105)/(1.84*29.3*S105+8*0.95*5.67E-8*(DO105+273)^3))</f>
        <v>0</v>
      </c>
      <c r="X105">
        <f>($C$7*DP105+$D$7*DQ105+$E$7*W105)</f>
        <v>0</v>
      </c>
      <c r="Y105">
        <f>0.61365*exp(17.502*X105/(240.97+X105))</f>
        <v>0</v>
      </c>
      <c r="Z105">
        <f>(AA105/AB105*100)</f>
        <v>0</v>
      </c>
      <c r="AA105">
        <f>DH105*(DM105+DN105)/1000</f>
        <v>0</v>
      </c>
      <c r="AB105">
        <f>0.61365*exp(17.502*DO105/(240.97+DO105))</f>
        <v>0</v>
      </c>
      <c r="AC105">
        <f>(Y105-DH105*(DM105+DN105)/1000)</f>
        <v>0</v>
      </c>
      <c r="AD105">
        <f>(-K105*44100)</f>
        <v>0</v>
      </c>
      <c r="AE105">
        <f>2*29.3*S105*0.92*(DO105-X105)</f>
        <v>0</v>
      </c>
      <c r="AF105">
        <f>2*0.95*5.67E-8*(((DO105+$B$7)+273)^4-(X105+273)^4)</f>
        <v>0</v>
      </c>
      <c r="AG105">
        <f>V105+AF105+AD105+AE105</f>
        <v>0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MAX(0,($B$13+$C$13*DT105)/(1+$D$13*DT105)*DM105/(DO105+273)*$E$13)</f>
        <v>0</v>
      </c>
      <c r="AM105" t="s">
        <v>422</v>
      </c>
      <c r="AN105" t="s">
        <v>422</v>
      </c>
      <c r="AO105">
        <v>0</v>
      </c>
      <c r="AP105">
        <v>0</v>
      </c>
      <c r="AQ105">
        <f>1-AO105/AP105</f>
        <v>0</v>
      </c>
      <c r="AR105">
        <v>0</v>
      </c>
      <c r="AS105" t="s">
        <v>422</v>
      </c>
      <c r="AT105" t="s">
        <v>422</v>
      </c>
      <c r="AU105">
        <v>0</v>
      </c>
      <c r="AV105">
        <v>0</v>
      </c>
      <c r="AW105">
        <f>1-AU105/AV105</f>
        <v>0</v>
      </c>
      <c r="AX105">
        <v>0.5</v>
      </c>
      <c r="AY105">
        <f>CX105</f>
        <v>0</v>
      </c>
      <c r="AZ105">
        <f>M105</f>
        <v>0</v>
      </c>
      <c r="BA105">
        <f>AW105*AX105*AY105</f>
        <v>0</v>
      </c>
      <c r="BB105">
        <f>(AZ105-AR105)/AY105</f>
        <v>0</v>
      </c>
      <c r="BC105">
        <f>(AP105-AV105)/AV105</f>
        <v>0</v>
      </c>
      <c r="BD105">
        <f>AO105/(AQ105+AO105/AV105)</f>
        <v>0</v>
      </c>
      <c r="BE105" t="s">
        <v>422</v>
      </c>
      <c r="BF105">
        <v>0</v>
      </c>
      <c r="BG105">
        <f>IF(BF105&lt;&gt;0, BF105, BD105)</f>
        <v>0</v>
      </c>
      <c r="BH105">
        <f>1-BG105/AV105</f>
        <v>0</v>
      </c>
      <c r="BI105">
        <f>(AV105-AU105)/(AV105-BG105)</f>
        <v>0</v>
      </c>
      <c r="BJ105">
        <f>(AP105-AV105)/(AP105-BG105)</f>
        <v>0</v>
      </c>
      <c r="BK105">
        <f>(AV105-AU105)/(AV105-AO105)</f>
        <v>0</v>
      </c>
      <c r="BL105">
        <f>(AP105-AV105)/(AP105-AO105)</f>
        <v>0</v>
      </c>
      <c r="BM105">
        <f>(BI105*BG105/AU105)</f>
        <v>0</v>
      </c>
      <c r="BN105">
        <f>(1-BM105)</f>
        <v>0</v>
      </c>
      <c r="CW105">
        <f>$B$11*DU105+$C$11*DV105+$F$11*EG105*(1-EJ105)</f>
        <v>0</v>
      </c>
      <c r="CX105">
        <f>CW105*CY105</f>
        <v>0</v>
      </c>
      <c r="CY105">
        <f>($B$11*$D$9+$C$11*$D$9+$F$11*((ET105+EL105)/MAX(ET105+EL105+EU105, 0.1)*$I$9+EU105/MAX(ET105+EL105+EU105, 0.1)*$J$9))/($B$11+$C$11+$F$11)</f>
        <v>0</v>
      </c>
      <c r="CZ105">
        <f>($B$11*$K$9+$C$11*$K$9+$F$11*((ET105+EL105)/MAX(ET105+EL105+EU105, 0.1)*$P$9+EU105/MAX(ET105+EL105+EU105, 0.1)*$Q$9))/($B$11+$C$11+$F$11)</f>
        <v>0</v>
      </c>
      <c r="DA105">
        <v>2.18</v>
      </c>
      <c r="DB105">
        <v>0.5</v>
      </c>
      <c r="DC105" t="s">
        <v>423</v>
      </c>
      <c r="DD105">
        <v>2</v>
      </c>
      <c r="DE105">
        <v>1758585671.35</v>
      </c>
      <c r="DF105">
        <v>421.398</v>
      </c>
      <c r="DG105">
        <v>419.30875</v>
      </c>
      <c r="DH105">
        <v>24.83145</v>
      </c>
      <c r="DI105">
        <v>24.740075</v>
      </c>
      <c r="DJ105">
        <v>415.50125</v>
      </c>
      <c r="DK105">
        <v>24.431575</v>
      </c>
      <c r="DL105">
        <v>499.958</v>
      </c>
      <c r="DM105">
        <v>89.628875</v>
      </c>
      <c r="DN105">
        <v>0.03271855</v>
      </c>
      <c r="DO105">
        <v>30.804975</v>
      </c>
      <c r="DP105">
        <v>30.0268</v>
      </c>
      <c r="DQ105">
        <v>999.9</v>
      </c>
      <c r="DR105">
        <v>0</v>
      </c>
      <c r="DS105">
        <v>0</v>
      </c>
      <c r="DT105">
        <v>9990.625</v>
      </c>
      <c r="DU105">
        <v>0</v>
      </c>
      <c r="DV105">
        <v>0.667702</v>
      </c>
      <c r="DW105">
        <v>2.0892725</v>
      </c>
      <c r="DX105">
        <v>432.128</v>
      </c>
      <c r="DY105">
        <v>429.9455</v>
      </c>
      <c r="DZ105">
        <v>0.091355325</v>
      </c>
      <c r="EA105">
        <v>419.30875</v>
      </c>
      <c r="EB105">
        <v>24.740075</v>
      </c>
      <c r="EC105">
        <v>2.225615</v>
      </c>
      <c r="ED105">
        <v>2.2174275</v>
      </c>
      <c r="EE105">
        <v>19.1479</v>
      </c>
      <c r="EF105">
        <v>19.08875</v>
      </c>
      <c r="EG105">
        <v>0.00500016</v>
      </c>
      <c r="EH105">
        <v>0</v>
      </c>
      <c r="EI105">
        <v>0</v>
      </c>
      <c r="EJ105">
        <v>0</v>
      </c>
      <c r="EK105">
        <v>306.15</v>
      </c>
      <c r="EL105">
        <v>0.00500016</v>
      </c>
      <c r="EM105">
        <v>-25.675</v>
      </c>
      <c r="EN105">
        <v>-1.625</v>
      </c>
      <c r="EO105">
        <v>38.1715</v>
      </c>
      <c r="EP105">
        <v>42.25</v>
      </c>
      <c r="EQ105">
        <v>40.281</v>
      </c>
      <c r="ER105">
        <v>42.406</v>
      </c>
      <c r="ES105">
        <v>41.437</v>
      </c>
      <c r="ET105">
        <v>0</v>
      </c>
      <c r="EU105">
        <v>0</v>
      </c>
      <c r="EV105">
        <v>0</v>
      </c>
      <c r="EW105">
        <v>1758585676.8</v>
      </c>
      <c r="EX105">
        <v>0</v>
      </c>
      <c r="EY105">
        <v>306.564</v>
      </c>
      <c r="EZ105">
        <v>-9.69999983096724</v>
      </c>
      <c r="FA105">
        <v>-1.79230779743287</v>
      </c>
      <c r="FB105">
        <v>-24.072</v>
      </c>
      <c r="FC105">
        <v>15</v>
      </c>
      <c r="FD105">
        <v>0</v>
      </c>
      <c r="FE105" t="s">
        <v>424</v>
      </c>
      <c r="FF105">
        <v>1747249705.1</v>
      </c>
      <c r="FG105">
        <v>1747249711.1</v>
      </c>
      <c r="FH105">
        <v>0</v>
      </c>
      <c r="FI105">
        <v>0.871</v>
      </c>
      <c r="FJ105">
        <v>0.066</v>
      </c>
      <c r="FK105">
        <v>5.486</v>
      </c>
      <c r="FL105">
        <v>0.145</v>
      </c>
      <c r="FM105">
        <v>420</v>
      </c>
      <c r="FN105">
        <v>16</v>
      </c>
      <c r="FO105">
        <v>0.27</v>
      </c>
      <c r="FP105">
        <v>0.16</v>
      </c>
      <c r="FQ105">
        <v>0.903114142857143</v>
      </c>
      <c r="FR105">
        <v>5.78870174025974</v>
      </c>
      <c r="FS105">
        <v>0.913770402531875</v>
      </c>
      <c r="FT105">
        <v>0</v>
      </c>
      <c r="FU105">
        <v>307.108823529412</v>
      </c>
      <c r="FV105">
        <v>-9.50802130007555</v>
      </c>
      <c r="FW105">
        <v>4.67567973334981</v>
      </c>
      <c r="FX105">
        <v>-1</v>
      </c>
      <c r="FY105">
        <v>0.0811994714285714</v>
      </c>
      <c r="FZ105">
        <v>0.0979760493506495</v>
      </c>
      <c r="GA105">
        <v>0.010308195753271</v>
      </c>
      <c r="GB105">
        <v>1</v>
      </c>
      <c r="GC105">
        <v>1</v>
      </c>
      <c r="GD105">
        <v>2</v>
      </c>
      <c r="GE105" t="s">
        <v>433</v>
      </c>
      <c r="GF105">
        <v>3.12646</v>
      </c>
      <c r="GG105">
        <v>2.65842</v>
      </c>
      <c r="GH105">
        <v>0.0882451</v>
      </c>
      <c r="GI105">
        <v>0.0889563</v>
      </c>
      <c r="GJ105">
        <v>0.103046</v>
      </c>
      <c r="GK105">
        <v>0.103335</v>
      </c>
      <c r="GL105">
        <v>23485.6</v>
      </c>
      <c r="GM105">
        <v>22213.2</v>
      </c>
      <c r="GN105">
        <v>23036.2</v>
      </c>
      <c r="GO105">
        <v>23741.4</v>
      </c>
      <c r="GP105">
        <v>35212.4</v>
      </c>
      <c r="GQ105">
        <v>35233</v>
      </c>
      <c r="GR105">
        <v>41530.2</v>
      </c>
      <c r="GS105">
        <v>42333.4</v>
      </c>
      <c r="GT105">
        <v>1.90077</v>
      </c>
      <c r="GU105">
        <v>1.8118</v>
      </c>
      <c r="GV105">
        <v>0.107318</v>
      </c>
      <c r="GW105">
        <v>0</v>
      </c>
      <c r="GX105">
        <v>28.2903</v>
      </c>
      <c r="GY105">
        <v>999.9</v>
      </c>
      <c r="GZ105">
        <v>59.938</v>
      </c>
      <c r="HA105">
        <v>29.517</v>
      </c>
      <c r="HB105">
        <v>27.7123</v>
      </c>
      <c r="HC105">
        <v>54.0398</v>
      </c>
      <c r="HD105">
        <v>39.5753</v>
      </c>
      <c r="HE105">
        <v>1</v>
      </c>
      <c r="HF105">
        <v>0.0565676</v>
      </c>
      <c r="HG105">
        <v>-1.52847</v>
      </c>
      <c r="HH105">
        <v>20.2305</v>
      </c>
      <c r="HI105">
        <v>5.23092</v>
      </c>
      <c r="HJ105">
        <v>11.992</v>
      </c>
      <c r="HK105">
        <v>4.9562</v>
      </c>
      <c r="HL105">
        <v>3.304</v>
      </c>
      <c r="HM105">
        <v>9999</v>
      </c>
      <c r="HN105">
        <v>999.9</v>
      </c>
      <c r="HO105">
        <v>9999</v>
      </c>
      <c r="HP105">
        <v>9999</v>
      </c>
      <c r="HQ105">
        <v>1.86844</v>
      </c>
      <c r="HR105">
        <v>1.86419</v>
      </c>
      <c r="HS105">
        <v>1.8718</v>
      </c>
      <c r="HT105">
        <v>1.86264</v>
      </c>
      <c r="HU105">
        <v>1.86205</v>
      </c>
      <c r="HV105">
        <v>1.86855</v>
      </c>
      <c r="HW105">
        <v>1.85867</v>
      </c>
      <c r="HX105">
        <v>1.86508</v>
      </c>
      <c r="HY105">
        <v>5</v>
      </c>
      <c r="HZ105">
        <v>0</v>
      </c>
      <c r="IA105">
        <v>0</v>
      </c>
      <c r="IB105">
        <v>0</v>
      </c>
      <c r="IC105" t="s">
        <v>426</v>
      </c>
      <c r="ID105" t="s">
        <v>427</v>
      </c>
      <c r="IE105" t="s">
        <v>428</v>
      </c>
      <c r="IF105" t="s">
        <v>428</v>
      </c>
      <c r="IG105" t="s">
        <v>428</v>
      </c>
      <c r="IH105" t="s">
        <v>428</v>
      </c>
      <c r="II105">
        <v>0</v>
      </c>
      <c r="IJ105">
        <v>100</v>
      </c>
      <c r="IK105">
        <v>100</v>
      </c>
      <c r="IL105">
        <v>5.895</v>
      </c>
      <c r="IM105">
        <v>0.3998</v>
      </c>
      <c r="IN105">
        <v>4.31971622866321</v>
      </c>
      <c r="IO105">
        <v>0.00442796603476172</v>
      </c>
      <c r="IP105">
        <v>-1.66160884727162e-06</v>
      </c>
      <c r="IQ105">
        <v>3.32470810967871e-10</v>
      </c>
      <c r="IR105">
        <v>0.0482981980719239</v>
      </c>
      <c r="IS105">
        <v>0.00830027014242151</v>
      </c>
      <c r="IT105">
        <v>2.88519397997672e-05</v>
      </c>
      <c r="IU105">
        <v>9.02036601750474e-06</v>
      </c>
      <c r="IV105">
        <v>-1</v>
      </c>
      <c r="IW105">
        <v>2043</v>
      </c>
      <c r="IX105">
        <v>1</v>
      </c>
      <c r="IY105">
        <v>28</v>
      </c>
      <c r="IZ105">
        <v>188932.8</v>
      </c>
      <c r="JA105">
        <v>188932.7</v>
      </c>
      <c r="JB105">
        <v>0.876465</v>
      </c>
      <c r="JC105">
        <v>2.3999</v>
      </c>
      <c r="JD105">
        <v>1.49902</v>
      </c>
      <c r="JE105">
        <v>2.33276</v>
      </c>
      <c r="JF105">
        <v>1.54419</v>
      </c>
      <c r="JG105">
        <v>2.323</v>
      </c>
      <c r="JH105">
        <v>35.4754</v>
      </c>
      <c r="JI105">
        <v>24.2714</v>
      </c>
      <c r="JJ105">
        <v>18</v>
      </c>
      <c r="JK105">
        <v>545.236</v>
      </c>
      <c r="JL105">
        <v>431.197</v>
      </c>
      <c r="JM105">
        <v>31.5656</v>
      </c>
      <c r="JN105">
        <v>28.3348</v>
      </c>
      <c r="JO105">
        <v>30</v>
      </c>
      <c r="JP105">
        <v>28.1557</v>
      </c>
      <c r="JQ105">
        <v>28.1793</v>
      </c>
      <c r="JR105">
        <v>17.5762</v>
      </c>
      <c r="JS105">
        <v>23.4704</v>
      </c>
      <c r="JT105">
        <v>100</v>
      </c>
      <c r="JU105">
        <v>31.5313</v>
      </c>
      <c r="JV105">
        <v>420</v>
      </c>
      <c r="JW105">
        <v>24.7884</v>
      </c>
      <c r="JX105">
        <v>93.0802</v>
      </c>
      <c r="JY105">
        <v>98.6645</v>
      </c>
    </row>
    <row r="106" spans="1:285">
      <c r="A106">
        <v>90</v>
      </c>
      <c r="B106">
        <v>1758585678.1</v>
      </c>
      <c r="C106">
        <v>1665.09999990463</v>
      </c>
      <c r="D106" t="s">
        <v>608</v>
      </c>
      <c r="E106" t="s">
        <v>609</v>
      </c>
      <c r="F106">
        <v>5</v>
      </c>
      <c r="G106" t="s">
        <v>419</v>
      </c>
      <c r="H106" t="s">
        <v>583</v>
      </c>
      <c r="I106" t="s">
        <v>421</v>
      </c>
      <c r="J106">
        <v>1758585674.85</v>
      </c>
      <c r="K106">
        <f>(L106)/1000</f>
        <v>0</v>
      </c>
      <c r="L106">
        <f>1000*DL106*AJ106*(DH106-DI106)/(100*DA106*(1000-AJ106*DH106))</f>
        <v>0</v>
      </c>
      <c r="M106">
        <f>DL106*AJ106*(DG106-DF106*(1000-AJ106*DI106)/(1000-AJ106*DH106))/(100*DA106)</f>
        <v>0</v>
      </c>
      <c r="N106">
        <f>DF106 - IF(AJ106&gt;1, M106*DA106*100.0/(AL106), 0)</f>
        <v>0</v>
      </c>
      <c r="O106">
        <f>((U106-K106/2)*N106-M106)/(U106+K106/2)</f>
        <v>0</v>
      </c>
      <c r="P106">
        <f>O106*(DM106+DN106)/1000.0</f>
        <v>0</v>
      </c>
      <c r="Q106">
        <f>(DF106 - IF(AJ106&gt;1, M106*DA106*100.0/(AL106), 0))*(DM106+DN106)/1000.0</f>
        <v>0</v>
      </c>
      <c r="R106">
        <f>2.0/((1/T106-1/S106)+SIGN(T106)*SQRT((1/T106-1/S106)*(1/T106-1/S106) + 4*DB106/((DB106+1)*(DB106+1))*(2*1/T106*1/S106-1/S106*1/S106)))</f>
        <v>0</v>
      </c>
      <c r="S106">
        <f>IF(LEFT(DC106,1)&lt;&gt;"0",IF(LEFT(DC106,1)="1",3.0,DD106),$D$5+$E$5*(DT106*DM106/($K$5*1000))+$F$5*(DT106*DM106/($K$5*1000))*MAX(MIN(DA106,$J$5),$I$5)*MAX(MIN(DA106,$J$5),$I$5)+$G$5*MAX(MIN(DA106,$J$5),$I$5)*(DT106*DM106/($K$5*1000))+$H$5*(DT106*DM106/($K$5*1000))*(DT106*DM106/($K$5*1000)))</f>
        <v>0</v>
      </c>
      <c r="T106">
        <f>K106*(1000-(1000*0.61365*exp(17.502*X106/(240.97+X106))/(DM106+DN106)+DH106)/2)/(1000*0.61365*exp(17.502*X106/(240.97+X106))/(DM106+DN106)-DH106)</f>
        <v>0</v>
      </c>
      <c r="U106">
        <f>1/((DB106+1)/(R106/1.6)+1/(S106/1.37)) + DB106/((DB106+1)/(R106/1.6) + DB106/(S106/1.37))</f>
        <v>0</v>
      </c>
      <c r="V106">
        <f>(CW106*CZ106)</f>
        <v>0</v>
      </c>
      <c r="W106">
        <f>(DO106+(V106+2*0.95*5.67E-8*(((DO106+$B$7)+273)^4-(DO106+273)^4)-44100*K106)/(1.84*29.3*S106+8*0.95*5.67E-8*(DO106+273)^3))</f>
        <v>0</v>
      </c>
      <c r="X106">
        <f>($C$7*DP106+$D$7*DQ106+$E$7*W106)</f>
        <v>0</v>
      </c>
      <c r="Y106">
        <f>0.61365*exp(17.502*X106/(240.97+X106))</f>
        <v>0</v>
      </c>
      <c r="Z106">
        <f>(AA106/AB106*100)</f>
        <v>0</v>
      </c>
      <c r="AA106">
        <f>DH106*(DM106+DN106)/1000</f>
        <v>0</v>
      </c>
      <c r="AB106">
        <f>0.61365*exp(17.502*DO106/(240.97+DO106))</f>
        <v>0</v>
      </c>
      <c r="AC106">
        <f>(Y106-DH106*(DM106+DN106)/1000)</f>
        <v>0</v>
      </c>
      <c r="AD106">
        <f>(-K106*44100)</f>
        <v>0</v>
      </c>
      <c r="AE106">
        <f>2*29.3*S106*0.92*(DO106-X106)</f>
        <v>0</v>
      </c>
      <c r="AF106">
        <f>2*0.95*5.67E-8*(((DO106+$B$7)+273)^4-(X106+273)^4)</f>
        <v>0</v>
      </c>
      <c r="AG106">
        <f>V106+AF106+AD106+AE106</f>
        <v>0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MAX(0,($B$13+$C$13*DT106)/(1+$D$13*DT106)*DM106/(DO106+273)*$E$13)</f>
        <v>0</v>
      </c>
      <c r="AM106" t="s">
        <v>422</v>
      </c>
      <c r="AN106" t="s">
        <v>422</v>
      </c>
      <c r="AO106">
        <v>0</v>
      </c>
      <c r="AP106">
        <v>0</v>
      </c>
      <c r="AQ106">
        <f>1-AO106/AP106</f>
        <v>0</v>
      </c>
      <c r="AR106">
        <v>0</v>
      </c>
      <c r="AS106" t="s">
        <v>422</v>
      </c>
      <c r="AT106" t="s">
        <v>422</v>
      </c>
      <c r="AU106">
        <v>0</v>
      </c>
      <c r="AV106">
        <v>0</v>
      </c>
      <c r="AW106">
        <f>1-AU106/AV106</f>
        <v>0</v>
      </c>
      <c r="AX106">
        <v>0.5</v>
      </c>
      <c r="AY106">
        <f>CX106</f>
        <v>0</v>
      </c>
      <c r="AZ106">
        <f>M106</f>
        <v>0</v>
      </c>
      <c r="BA106">
        <f>AW106*AX106*AY106</f>
        <v>0</v>
      </c>
      <c r="BB106">
        <f>(AZ106-AR106)/AY106</f>
        <v>0</v>
      </c>
      <c r="BC106">
        <f>(AP106-AV106)/AV106</f>
        <v>0</v>
      </c>
      <c r="BD106">
        <f>AO106/(AQ106+AO106/AV106)</f>
        <v>0</v>
      </c>
      <c r="BE106" t="s">
        <v>422</v>
      </c>
      <c r="BF106">
        <v>0</v>
      </c>
      <c r="BG106">
        <f>IF(BF106&lt;&gt;0, BF106, BD106)</f>
        <v>0</v>
      </c>
      <c r="BH106">
        <f>1-BG106/AV106</f>
        <v>0</v>
      </c>
      <c r="BI106">
        <f>(AV106-AU106)/(AV106-BG106)</f>
        <v>0</v>
      </c>
      <c r="BJ106">
        <f>(AP106-AV106)/(AP106-BG106)</f>
        <v>0</v>
      </c>
      <c r="BK106">
        <f>(AV106-AU106)/(AV106-AO106)</f>
        <v>0</v>
      </c>
      <c r="BL106">
        <f>(AP106-AV106)/(AP106-AO106)</f>
        <v>0</v>
      </c>
      <c r="BM106">
        <f>(BI106*BG106/AU106)</f>
        <v>0</v>
      </c>
      <c r="BN106">
        <f>(1-BM106)</f>
        <v>0</v>
      </c>
      <c r="CW106">
        <f>$B$11*DU106+$C$11*DV106+$F$11*EG106*(1-EJ106)</f>
        <v>0</v>
      </c>
      <c r="CX106">
        <f>CW106*CY106</f>
        <v>0</v>
      </c>
      <c r="CY106">
        <f>($B$11*$D$9+$C$11*$D$9+$F$11*((ET106+EL106)/MAX(ET106+EL106+EU106, 0.1)*$I$9+EU106/MAX(ET106+EL106+EU106, 0.1)*$J$9))/($B$11+$C$11+$F$11)</f>
        <v>0</v>
      </c>
      <c r="CZ106">
        <f>($B$11*$K$9+$C$11*$K$9+$F$11*((ET106+EL106)/MAX(ET106+EL106+EU106, 0.1)*$P$9+EU106/MAX(ET106+EL106+EU106, 0.1)*$Q$9))/($B$11+$C$11+$F$11)</f>
        <v>0</v>
      </c>
      <c r="DA106">
        <v>2.18</v>
      </c>
      <c r="DB106">
        <v>0.5</v>
      </c>
      <c r="DC106" t="s">
        <v>423</v>
      </c>
      <c r="DD106">
        <v>2</v>
      </c>
      <c r="DE106">
        <v>1758585674.85</v>
      </c>
      <c r="DF106">
        <v>420.96975</v>
      </c>
      <c r="DG106">
        <v>419.54725</v>
      </c>
      <c r="DH106">
        <v>24.830525</v>
      </c>
      <c r="DI106">
        <v>24.739925</v>
      </c>
      <c r="DJ106">
        <v>415.0745</v>
      </c>
      <c r="DK106">
        <v>24.4307</v>
      </c>
      <c r="DL106">
        <v>500.01525</v>
      </c>
      <c r="DM106">
        <v>89.628575</v>
      </c>
      <c r="DN106">
        <v>0.032518225</v>
      </c>
      <c r="DO106">
        <v>30.804525</v>
      </c>
      <c r="DP106">
        <v>30.036125</v>
      </c>
      <c r="DQ106">
        <v>999.9</v>
      </c>
      <c r="DR106">
        <v>0</v>
      </c>
      <c r="DS106">
        <v>0</v>
      </c>
      <c r="DT106">
        <v>10020.325</v>
      </c>
      <c r="DU106">
        <v>0</v>
      </c>
      <c r="DV106">
        <v>0.667702</v>
      </c>
      <c r="DW106">
        <v>1.4225005</v>
      </c>
      <c r="DX106">
        <v>431.6885</v>
      </c>
      <c r="DY106">
        <v>430.19</v>
      </c>
      <c r="DZ106">
        <v>0.090593325</v>
      </c>
      <c r="EA106">
        <v>419.54725</v>
      </c>
      <c r="EB106">
        <v>24.739925</v>
      </c>
      <c r="EC106">
        <v>2.225525</v>
      </c>
      <c r="ED106">
        <v>2.217405</v>
      </c>
      <c r="EE106">
        <v>19.14725</v>
      </c>
      <c r="EF106">
        <v>19.0886</v>
      </c>
      <c r="EG106">
        <v>0.00500016</v>
      </c>
      <c r="EH106">
        <v>0</v>
      </c>
      <c r="EI106">
        <v>0</v>
      </c>
      <c r="EJ106">
        <v>0</v>
      </c>
      <c r="EK106">
        <v>308.25</v>
      </c>
      <c r="EL106">
        <v>0.00500016</v>
      </c>
      <c r="EM106">
        <v>-22.775</v>
      </c>
      <c r="EN106">
        <v>-1.825</v>
      </c>
      <c r="EO106">
        <v>38.1405</v>
      </c>
      <c r="EP106">
        <v>42.2185</v>
      </c>
      <c r="EQ106">
        <v>40.2965</v>
      </c>
      <c r="ER106">
        <v>42.375</v>
      </c>
      <c r="ES106">
        <v>41.437</v>
      </c>
      <c r="ET106">
        <v>0</v>
      </c>
      <c r="EU106">
        <v>0</v>
      </c>
      <c r="EV106">
        <v>0</v>
      </c>
      <c r="EW106">
        <v>1758585679.8</v>
      </c>
      <c r="EX106">
        <v>0</v>
      </c>
      <c r="EY106">
        <v>306.438461538462</v>
      </c>
      <c r="EZ106">
        <v>-2.13333331754858</v>
      </c>
      <c r="FA106">
        <v>10.8307692271326</v>
      </c>
      <c r="FB106">
        <v>-23.5769230769231</v>
      </c>
      <c r="FC106">
        <v>15</v>
      </c>
      <c r="FD106">
        <v>0</v>
      </c>
      <c r="FE106" t="s">
        <v>424</v>
      </c>
      <c r="FF106">
        <v>1747249705.1</v>
      </c>
      <c r="FG106">
        <v>1747249711.1</v>
      </c>
      <c r="FH106">
        <v>0</v>
      </c>
      <c r="FI106">
        <v>0.871</v>
      </c>
      <c r="FJ106">
        <v>0.066</v>
      </c>
      <c r="FK106">
        <v>5.486</v>
      </c>
      <c r="FL106">
        <v>0.145</v>
      </c>
      <c r="FM106">
        <v>420</v>
      </c>
      <c r="FN106">
        <v>16</v>
      </c>
      <c r="FO106">
        <v>0.27</v>
      </c>
      <c r="FP106">
        <v>0.16</v>
      </c>
      <c r="FQ106">
        <v>0.963262809523809</v>
      </c>
      <c r="FR106">
        <v>6.0482025974026</v>
      </c>
      <c r="FS106">
        <v>0.919448984010409</v>
      </c>
      <c r="FT106">
        <v>0</v>
      </c>
      <c r="FU106">
        <v>307.038235294118</v>
      </c>
      <c r="FV106">
        <v>-10.7028264791123</v>
      </c>
      <c r="FW106">
        <v>4.65004836824195</v>
      </c>
      <c r="FX106">
        <v>-1</v>
      </c>
      <c r="FY106">
        <v>0.0837577714285714</v>
      </c>
      <c r="FZ106">
        <v>0.0763123558441559</v>
      </c>
      <c r="GA106">
        <v>0.0085116743895352</v>
      </c>
      <c r="GB106">
        <v>1</v>
      </c>
      <c r="GC106">
        <v>1</v>
      </c>
      <c r="GD106">
        <v>2</v>
      </c>
      <c r="GE106" t="s">
        <v>433</v>
      </c>
      <c r="GF106">
        <v>3.12652</v>
      </c>
      <c r="GG106">
        <v>2.65828</v>
      </c>
      <c r="GH106">
        <v>0.0882483</v>
      </c>
      <c r="GI106">
        <v>0.089003</v>
      </c>
      <c r="GJ106">
        <v>0.103049</v>
      </c>
      <c r="GK106">
        <v>0.10333</v>
      </c>
      <c r="GL106">
        <v>23486</v>
      </c>
      <c r="GM106">
        <v>22211.9</v>
      </c>
      <c r="GN106">
        <v>23036.6</v>
      </c>
      <c r="GO106">
        <v>23741.2</v>
      </c>
      <c r="GP106">
        <v>35212.6</v>
      </c>
      <c r="GQ106">
        <v>35232.9</v>
      </c>
      <c r="GR106">
        <v>41530.6</v>
      </c>
      <c r="GS106">
        <v>42333.1</v>
      </c>
      <c r="GT106">
        <v>1.9008</v>
      </c>
      <c r="GU106">
        <v>1.81165</v>
      </c>
      <c r="GV106">
        <v>0.106622</v>
      </c>
      <c r="GW106">
        <v>0</v>
      </c>
      <c r="GX106">
        <v>28.2958</v>
      </c>
      <c r="GY106">
        <v>999.9</v>
      </c>
      <c r="GZ106">
        <v>59.938</v>
      </c>
      <c r="HA106">
        <v>29.527</v>
      </c>
      <c r="HB106">
        <v>27.7244</v>
      </c>
      <c r="HC106">
        <v>54.0998</v>
      </c>
      <c r="HD106">
        <v>39.5232</v>
      </c>
      <c r="HE106">
        <v>1</v>
      </c>
      <c r="HF106">
        <v>0.0562805</v>
      </c>
      <c r="HG106">
        <v>-1.47113</v>
      </c>
      <c r="HH106">
        <v>20.231</v>
      </c>
      <c r="HI106">
        <v>5.23017</v>
      </c>
      <c r="HJ106">
        <v>11.992</v>
      </c>
      <c r="HK106">
        <v>4.9561</v>
      </c>
      <c r="HL106">
        <v>3.304</v>
      </c>
      <c r="HM106">
        <v>9999</v>
      </c>
      <c r="HN106">
        <v>999.9</v>
      </c>
      <c r="HO106">
        <v>9999</v>
      </c>
      <c r="HP106">
        <v>9999</v>
      </c>
      <c r="HQ106">
        <v>1.86846</v>
      </c>
      <c r="HR106">
        <v>1.86419</v>
      </c>
      <c r="HS106">
        <v>1.8718</v>
      </c>
      <c r="HT106">
        <v>1.86264</v>
      </c>
      <c r="HU106">
        <v>1.86205</v>
      </c>
      <c r="HV106">
        <v>1.86856</v>
      </c>
      <c r="HW106">
        <v>1.85867</v>
      </c>
      <c r="HX106">
        <v>1.86508</v>
      </c>
      <c r="HY106">
        <v>5</v>
      </c>
      <c r="HZ106">
        <v>0</v>
      </c>
      <c r="IA106">
        <v>0</v>
      </c>
      <c r="IB106">
        <v>0</v>
      </c>
      <c r="IC106" t="s">
        <v>426</v>
      </c>
      <c r="ID106" t="s">
        <v>427</v>
      </c>
      <c r="IE106" t="s">
        <v>428</v>
      </c>
      <c r="IF106" t="s">
        <v>428</v>
      </c>
      <c r="IG106" t="s">
        <v>428</v>
      </c>
      <c r="IH106" t="s">
        <v>428</v>
      </c>
      <c r="II106">
        <v>0</v>
      </c>
      <c r="IJ106">
        <v>100</v>
      </c>
      <c r="IK106">
        <v>100</v>
      </c>
      <c r="IL106">
        <v>5.895</v>
      </c>
      <c r="IM106">
        <v>0.3999</v>
      </c>
      <c r="IN106">
        <v>4.31971622866321</v>
      </c>
      <c r="IO106">
        <v>0.00442796603476172</v>
      </c>
      <c r="IP106">
        <v>-1.66160884727162e-06</v>
      </c>
      <c r="IQ106">
        <v>3.32470810967871e-10</v>
      </c>
      <c r="IR106">
        <v>0.0482981980719239</v>
      </c>
      <c r="IS106">
        <v>0.00830027014242151</v>
      </c>
      <c r="IT106">
        <v>2.88519397997672e-05</v>
      </c>
      <c r="IU106">
        <v>9.02036601750474e-06</v>
      </c>
      <c r="IV106">
        <v>-1</v>
      </c>
      <c r="IW106">
        <v>2043</v>
      </c>
      <c r="IX106">
        <v>1</v>
      </c>
      <c r="IY106">
        <v>28</v>
      </c>
      <c r="IZ106">
        <v>188932.9</v>
      </c>
      <c r="JA106">
        <v>188932.8</v>
      </c>
      <c r="JB106">
        <v>0.875244</v>
      </c>
      <c r="JC106">
        <v>2.3938</v>
      </c>
      <c r="JD106">
        <v>1.49902</v>
      </c>
      <c r="JE106">
        <v>2.33276</v>
      </c>
      <c r="JF106">
        <v>1.54419</v>
      </c>
      <c r="JG106">
        <v>2.34375</v>
      </c>
      <c r="JH106">
        <v>35.4754</v>
      </c>
      <c r="JI106">
        <v>24.2714</v>
      </c>
      <c r="JJ106">
        <v>18</v>
      </c>
      <c r="JK106">
        <v>545.24</v>
      </c>
      <c r="JL106">
        <v>431.102</v>
      </c>
      <c r="JM106">
        <v>31.5504</v>
      </c>
      <c r="JN106">
        <v>28.3348</v>
      </c>
      <c r="JO106">
        <v>30.0001</v>
      </c>
      <c r="JP106">
        <v>28.1543</v>
      </c>
      <c r="JQ106">
        <v>28.1784</v>
      </c>
      <c r="JR106">
        <v>17.5749</v>
      </c>
      <c r="JS106">
        <v>23.4704</v>
      </c>
      <c r="JT106">
        <v>100</v>
      </c>
      <c r="JU106">
        <v>31.5313</v>
      </c>
      <c r="JV106">
        <v>420</v>
      </c>
      <c r="JW106">
        <v>24.7884</v>
      </c>
      <c r="JX106">
        <v>93.0815</v>
      </c>
      <c r="JY106">
        <v>98.6637</v>
      </c>
    </row>
    <row r="107" spans="1:285">
      <c r="A107">
        <v>91</v>
      </c>
      <c r="B107">
        <v>1758585681.1</v>
      </c>
      <c r="C107">
        <v>1668.09999990463</v>
      </c>
      <c r="D107" t="s">
        <v>610</v>
      </c>
      <c r="E107" t="s">
        <v>611</v>
      </c>
      <c r="F107">
        <v>5</v>
      </c>
      <c r="G107" t="s">
        <v>419</v>
      </c>
      <c r="H107" t="s">
        <v>583</v>
      </c>
      <c r="I107" t="s">
        <v>421</v>
      </c>
      <c r="J107">
        <v>1758585678.1</v>
      </c>
      <c r="K107">
        <f>(L107)/1000</f>
        <v>0</v>
      </c>
      <c r="L107">
        <f>1000*DL107*AJ107*(DH107-DI107)/(100*DA107*(1000-AJ107*DH107))</f>
        <v>0</v>
      </c>
      <c r="M107">
        <f>DL107*AJ107*(DG107-DF107*(1000-AJ107*DI107)/(1000-AJ107*DH107))/(100*DA107)</f>
        <v>0</v>
      </c>
      <c r="N107">
        <f>DF107 - IF(AJ107&gt;1, M107*DA107*100.0/(AL107), 0)</f>
        <v>0</v>
      </c>
      <c r="O107">
        <f>((U107-K107/2)*N107-M107)/(U107+K107/2)</f>
        <v>0</v>
      </c>
      <c r="P107">
        <f>O107*(DM107+DN107)/1000.0</f>
        <v>0</v>
      </c>
      <c r="Q107">
        <f>(DF107 - IF(AJ107&gt;1, M107*DA107*100.0/(AL107), 0))*(DM107+DN107)/1000.0</f>
        <v>0</v>
      </c>
      <c r="R107">
        <f>2.0/((1/T107-1/S107)+SIGN(T107)*SQRT((1/T107-1/S107)*(1/T107-1/S107) + 4*DB107/((DB107+1)*(DB107+1))*(2*1/T107*1/S107-1/S107*1/S107)))</f>
        <v>0</v>
      </c>
      <c r="S107">
        <f>IF(LEFT(DC107,1)&lt;&gt;"0",IF(LEFT(DC107,1)="1",3.0,DD107),$D$5+$E$5*(DT107*DM107/($K$5*1000))+$F$5*(DT107*DM107/($K$5*1000))*MAX(MIN(DA107,$J$5),$I$5)*MAX(MIN(DA107,$J$5),$I$5)+$G$5*MAX(MIN(DA107,$J$5),$I$5)*(DT107*DM107/($K$5*1000))+$H$5*(DT107*DM107/($K$5*1000))*(DT107*DM107/($K$5*1000)))</f>
        <v>0</v>
      </c>
      <c r="T107">
        <f>K107*(1000-(1000*0.61365*exp(17.502*X107/(240.97+X107))/(DM107+DN107)+DH107)/2)/(1000*0.61365*exp(17.502*X107/(240.97+X107))/(DM107+DN107)-DH107)</f>
        <v>0</v>
      </c>
      <c r="U107">
        <f>1/((DB107+1)/(R107/1.6)+1/(S107/1.37)) + DB107/((DB107+1)/(R107/1.6) + DB107/(S107/1.37))</f>
        <v>0</v>
      </c>
      <c r="V107">
        <f>(CW107*CZ107)</f>
        <v>0</v>
      </c>
      <c r="W107">
        <f>(DO107+(V107+2*0.95*5.67E-8*(((DO107+$B$7)+273)^4-(DO107+273)^4)-44100*K107)/(1.84*29.3*S107+8*0.95*5.67E-8*(DO107+273)^3))</f>
        <v>0</v>
      </c>
      <c r="X107">
        <f>($C$7*DP107+$D$7*DQ107+$E$7*W107)</f>
        <v>0</v>
      </c>
      <c r="Y107">
        <f>0.61365*exp(17.502*X107/(240.97+X107))</f>
        <v>0</v>
      </c>
      <c r="Z107">
        <f>(AA107/AB107*100)</f>
        <v>0</v>
      </c>
      <c r="AA107">
        <f>DH107*(DM107+DN107)/1000</f>
        <v>0</v>
      </c>
      <c r="AB107">
        <f>0.61365*exp(17.502*DO107/(240.97+DO107))</f>
        <v>0</v>
      </c>
      <c r="AC107">
        <f>(Y107-DH107*(DM107+DN107)/1000)</f>
        <v>0</v>
      </c>
      <c r="AD107">
        <f>(-K107*44100)</f>
        <v>0</v>
      </c>
      <c r="AE107">
        <f>2*29.3*S107*0.92*(DO107-X107)</f>
        <v>0</v>
      </c>
      <c r="AF107">
        <f>2*0.95*5.67E-8*(((DO107+$B$7)+273)^4-(X107+273)^4)</f>
        <v>0</v>
      </c>
      <c r="AG107">
        <f>V107+AF107+AD107+AE107</f>
        <v>0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MAX(0,($B$13+$C$13*DT107)/(1+$D$13*DT107)*DM107/(DO107+273)*$E$13)</f>
        <v>0</v>
      </c>
      <c r="AM107" t="s">
        <v>422</v>
      </c>
      <c r="AN107" t="s">
        <v>422</v>
      </c>
      <c r="AO107">
        <v>0</v>
      </c>
      <c r="AP107">
        <v>0</v>
      </c>
      <c r="AQ107">
        <f>1-AO107/AP107</f>
        <v>0</v>
      </c>
      <c r="AR107">
        <v>0</v>
      </c>
      <c r="AS107" t="s">
        <v>422</v>
      </c>
      <c r="AT107" t="s">
        <v>422</v>
      </c>
      <c r="AU107">
        <v>0</v>
      </c>
      <c r="AV107">
        <v>0</v>
      </c>
      <c r="AW107">
        <f>1-AU107/AV107</f>
        <v>0</v>
      </c>
      <c r="AX107">
        <v>0.5</v>
      </c>
      <c r="AY107">
        <f>CX107</f>
        <v>0</v>
      </c>
      <c r="AZ107">
        <f>M107</f>
        <v>0</v>
      </c>
      <c r="BA107">
        <f>AW107*AX107*AY107</f>
        <v>0</v>
      </c>
      <c r="BB107">
        <f>(AZ107-AR107)/AY107</f>
        <v>0</v>
      </c>
      <c r="BC107">
        <f>(AP107-AV107)/AV107</f>
        <v>0</v>
      </c>
      <c r="BD107">
        <f>AO107/(AQ107+AO107/AV107)</f>
        <v>0</v>
      </c>
      <c r="BE107" t="s">
        <v>422</v>
      </c>
      <c r="BF107">
        <v>0</v>
      </c>
      <c r="BG107">
        <f>IF(BF107&lt;&gt;0, BF107, BD107)</f>
        <v>0</v>
      </c>
      <c r="BH107">
        <f>1-BG107/AV107</f>
        <v>0</v>
      </c>
      <c r="BI107">
        <f>(AV107-AU107)/(AV107-BG107)</f>
        <v>0</v>
      </c>
      <c r="BJ107">
        <f>(AP107-AV107)/(AP107-BG107)</f>
        <v>0</v>
      </c>
      <c r="BK107">
        <f>(AV107-AU107)/(AV107-AO107)</f>
        <v>0</v>
      </c>
      <c r="BL107">
        <f>(AP107-AV107)/(AP107-AO107)</f>
        <v>0</v>
      </c>
      <c r="BM107">
        <f>(BI107*BG107/AU107)</f>
        <v>0</v>
      </c>
      <c r="BN107">
        <f>(1-BM107)</f>
        <v>0</v>
      </c>
      <c r="CW107">
        <f>$B$11*DU107+$C$11*DV107+$F$11*EG107*(1-EJ107)</f>
        <v>0</v>
      </c>
      <c r="CX107">
        <f>CW107*CY107</f>
        <v>0</v>
      </c>
      <c r="CY107">
        <f>($B$11*$D$9+$C$11*$D$9+$F$11*((ET107+EL107)/MAX(ET107+EL107+EU107, 0.1)*$I$9+EU107/MAX(ET107+EL107+EU107, 0.1)*$J$9))/($B$11+$C$11+$F$11)</f>
        <v>0</v>
      </c>
      <c r="CZ107">
        <f>($B$11*$K$9+$C$11*$K$9+$F$11*((ET107+EL107)/MAX(ET107+EL107+EU107, 0.1)*$P$9+EU107/MAX(ET107+EL107+EU107, 0.1)*$Q$9))/($B$11+$C$11+$F$11)</f>
        <v>0</v>
      </c>
      <c r="DA107">
        <v>2.18</v>
      </c>
      <c r="DB107">
        <v>0.5</v>
      </c>
      <c r="DC107" t="s">
        <v>423</v>
      </c>
      <c r="DD107">
        <v>2</v>
      </c>
      <c r="DE107">
        <v>1758585678.1</v>
      </c>
      <c r="DF107">
        <v>420.88475</v>
      </c>
      <c r="DG107">
        <v>419.913</v>
      </c>
      <c r="DH107">
        <v>24.829475</v>
      </c>
      <c r="DI107">
        <v>24.73825</v>
      </c>
      <c r="DJ107">
        <v>414.98975</v>
      </c>
      <c r="DK107">
        <v>24.4297</v>
      </c>
      <c r="DL107">
        <v>500.05175</v>
      </c>
      <c r="DM107">
        <v>89.6285</v>
      </c>
      <c r="DN107">
        <v>0.0324726</v>
      </c>
      <c r="DO107">
        <v>30.801775</v>
      </c>
      <c r="DP107">
        <v>30.032475</v>
      </c>
      <c r="DQ107">
        <v>999.9</v>
      </c>
      <c r="DR107">
        <v>0</v>
      </c>
      <c r="DS107">
        <v>0</v>
      </c>
      <c r="DT107">
        <v>10024.075</v>
      </c>
      <c r="DU107">
        <v>0</v>
      </c>
      <c r="DV107">
        <v>0.667702</v>
      </c>
      <c r="DW107">
        <v>0.971809</v>
      </c>
      <c r="DX107">
        <v>431.601</v>
      </c>
      <c r="DY107">
        <v>430.56425</v>
      </c>
      <c r="DZ107">
        <v>0.091237525</v>
      </c>
      <c r="EA107">
        <v>419.913</v>
      </c>
      <c r="EB107">
        <v>24.73825</v>
      </c>
      <c r="EC107">
        <v>2.22543</v>
      </c>
      <c r="ED107">
        <v>2.217255</v>
      </c>
      <c r="EE107">
        <v>19.146575</v>
      </c>
      <c r="EF107">
        <v>19.0875</v>
      </c>
      <c r="EG107">
        <v>0.00500016</v>
      </c>
      <c r="EH107">
        <v>0</v>
      </c>
      <c r="EI107">
        <v>0</v>
      </c>
      <c r="EJ107">
        <v>0</v>
      </c>
      <c r="EK107">
        <v>307.95</v>
      </c>
      <c r="EL107">
        <v>0.00500016</v>
      </c>
      <c r="EM107">
        <v>-26.35</v>
      </c>
      <c r="EN107">
        <v>-2.375</v>
      </c>
      <c r="EO107">
        <v>38.1405</v>
      </c>
      <c r="EP107">
        <v>42.187</v>
      </c>
      <c r="EQ107">
        <v>40.281</v>
      </c>
      <c r="ER107">
        <v>42.375</v>
      </c>
      <c r="ES107">
        <v>41.437</v>
      </c>
      <c r="ET107">
        <v>0</v>
      </c>
      <c r="EU107">
        <v>0</v>
      </c>
      <c r="EV107">
        <v>0</v>
      </c>
      <c r="EW107">
        <v>1758585682.8</v>
      </c>
      <c r="EX107">
        <v>0</v>
      </c>
      <c r="EY107">
        <v>306.404</v>
      </c>
      <c r="EZ107">
        <v>22.8538463037871</v>
      </c>
      <c r="FA107">
        <v>-25.8846153708135</v>
      </c>
      <c r="FB107">
        <v>-24.604</v>
      </c>
      <c r="FC107">
        <v>15</v>
      </c>
      <c r="FD107">
        <v>0</v>
      </c>
      <c r="FE107" t="s">
        <v>424</v>
      </c>
      <c r="FF107">
        <v>1747249705.1</v>
      </c>
      <c r="FG107">
        <v>1747249711.1</v>
      </c>
      <c r="FH107">
        <v>0</v>
      </c>
      <c r="FI107">
        <v>0.871</v>
      </c>
      <c r="FJ107">
        <v>0.066</v>
      </c>
      <c r="FK107">
        <v>5.486</v>
      </c>
      <c r="FL107">
        <v>0.145</v>
      </c>
      <c r="FM107">
        <v>420</v>
      </c>
      <c r="FN107">
        <v>16</v>
      </c>
      <c r="FO107">
        <v>0.27</v>
      </c>
      <c r="FP107">
        <v>0.16</v>
      </c>
      <c r="FQ107">
        <v>1.20903025</v>
      </c>
      <c r="FR107">
        <v>1.21260022556391</v>
      </c>
      <c r="FS107">
        <v>0.777978545589972</v>
      </c>
      <c r="FT107">
        <v>0</v>
      </c>
      <c r="FU107">
        <v>306.767647058824</v>
      </c>
      <c r="FV107">
        <v>-0.502673737642226</v>
      </c>
      <c r="FW107">
        <v>4.51759440073478</v>
      </c>
      <c r="FX107">
        <v>-1</v>
      </c>
      <c r="FY107">
        <v>0.089229295</v>
      </c>
      <c r="FZ107">
        <v>0.0268902180451128</v>
      </c>
      <c r="GA107">
        <v>0.00365799280336567</v>
      </c>
      <c r="GB107">
        <v>1</v>
      </c>
      <c r="GC107">
        <v>1</v>
      </c>
      <c r="GD107">
        <v>2</v>
      </c>
      <c r="GE107" t="s">
        <v>433</v>
      </c>
      <c r="GF107">
        <v>3.12644</v>
      </c>
      <c r="GG107">
        <v>2.65841</v>
      </c>
      <c r="GH107">
        <v>0.0882438</v>
      </c>
      <c r="GI107">
        <v>0.0889963</v>
      </c>
      <c r="GJ107">
        <v>0.103039</v>
      </c>
      <c r="GK107">
        <v>0.103324</v>
      </c>
      <c r="GL107">
        <v>23485.7</v>
      </c>
      <c r="GM107">
        <v>22211.8</v>
      </c>
      <c r="GN107">
        <v>23036.3</v>
      </c>
      <c r="GO107">
        <v>23741</v>
      </c>
      <c r="GP107">
        <v>35212.9</v>
      </c>
      <c r="GQ107">
        <v>35233</v>
      </c>
      <c r="GR107">
        <v>41530.5</v>
      </c>
      <c r="GS107">
        <v>42332.8</v>
      </c>
      <c r="GT107">
        <v>1.90073</v>
      </c>
      <c r="GU107">
        <v>1.81177</v>
      </c>
      <c r="GV107">
        <v>0.10556</v>
      </c>
      <c r="GW107">
        <v>0</v>
      </c>
      <c r="GX107">
        <v>28.3009</v>
      </c>
      <c r="GY107">
        <v>999.9</v>
      </c>
      <c r="GZ107">
        <v>59.938</v>
      </c>
      <c r="HA107">
        <v>29.517</v>
      </c>
      <c r="HB107">
        <v>27.7083</v>
      </c>
      <c r="HC107">
        <v>54.0698</v>
      </c>
      <c r="HD107">
        <v>39.5312</v>
      </c>
      <c r="HE107">
        <v>1</v>
      </c>
      <c r="HF107">
        <v>0.0564024</v>
      </c>
      <c r="HG107">
        <v>-1.46939</v>
      </c>
      <c r="HH107">
        <v>20.231</v>
      </c>
      <c r="HI107">
        <v>5.23017</v>
      </c>
      <c r="HJ107">
        <v>11.992</v>
      </c>
      <c r="HK107">
        <v>4.95595</v>
      </c>
      <c r="HL107">
        <v>3.304</v>
      </c>
      <c r="HM107">
        <v>9999</v>
      </c>
      <c r="HN107">
        <v>999.9</v>
      </c>
      <c r="HO107">
        <v>9999</v>
      </c>
      <c r="HP107">
        <v>9999</v>
      </c>
      <c r="HQ107">
        <v>1.86847</v>
      </c>
      <c r="HR107">
        <v>1.86422</v>
      </c>
      <c r="HS107">
        <v>1.8718</v>
      </c>
      <c r="HT107">
        <v>1.86264</v>
      </c>
      <c r="HU107">
        <v>1.86206</v>
      </c>
      <c r="HV107">
        <v>1.86856</v>
      </c>
      <c r="HW107">
        <v>1.85867</v>
      </c>
      <c r="HX107">
        <v>1.86508</v>
      </c>
      <c r="HY107">
        <v>5</v>
      </c>
      <c r="HZ107">
        <v>0</v>
      </c>
      <c r="IA107">
        <v>0</v>
      </c>
      <c r="IB107">
        <v>0</v>
      </c>
      <c r="IC107" t="s">
        <v>426</v>
      </c>
      <c r="ID107" t="s">
        <v>427</v>
      </c>
      <c r="IE107" t="s">
        <v>428</v>
      </c>
      <c r="IF107" t="s">
        <v>428</v>
      </c>
      <c r="IG107" t="s">
        <v>428</v>
      </c>
      <c r="IH107" t="s">
        <v>428</v>
      </c>
      <c r="II107">
        <v>0</v>
      </c>
      <c r="IJ107">
        <v>100</v>
      </c>
      <c r="IK107">
        <v>100</v>
      </c>
      <c r="IL107">
        <v>5.895</v>
      </c>
      <c r="IM107">
        <v>0.3998</v>
      </c>
      <c r="IN107">
        <v>4.31971622866321</v>
      </c>
      <c r="IO107">
        <v>0.00442796603476172</v>
      </c>
      <c r="IP107">
        <v>-1.66160884727162e-06</v>
      </c>
      <c r="IQ107">
        <v>3.32470810967871e-10</v>
      </c>
      <c r="IR107">
        <v>0.0482981980719239</v>
      </c>
      <c r="IS107">
        <v>0.00830027014242151</v>
      </c>
      <c r="IT107">
        <v>2.88519397997672e-05</v>
      </c>
      <c r="IU107">
        <v>9.02036601750474e-06</v>
      </c>
      <c r="IV107">
        <v>-1</v>
      </c>
      <c r="IW107">
        <v>2043</v>
      </c>
      <c r="IX107">
        <v>1</v>
      </c>
      <c r="IY107">
        <v>28</v>
      </c>
      <c r="IZ107">
        <v>188932.9</v>
      </c>
      <c r="JA107">
        <v>188932.8</v>
      </c>
      <c r="JB107">
        <v>0.876465</v>
      </c>
      <c r="JC107">
        <v>2.3938</v>
      </c>
      <c r="JD107">
        <v>1.4978</v>
      </c>
      <c r="JE107">
        <v>2.33276</v>
      </c>
      <c r="JF107">
        <v>1.54419</v>
      </c>
      <c r="JG107">
        <v>2.34619</v>
      </c>
      <c r="JH107">
        <v>35.4986</v>
      </c>
      <c r="JI107">
        <v>24.2801</v>
      </c>
      <c r="JJ107">
        <v>18</v>
      </c>
      <c r="JK107">
        <v>545.191</v>
      </c>
      <c r="JL107">
        <v>431.164</v>
      </c>
      <c r="JM107">
        <v>31.5296</v>
      </c>
      <c r="JN107">
        <v>28.3348</v>
      </c>
      <c r="JO107">
        <v>30.0001</v>
      </c>
      <c r="JP107">
        <v>28.1543</v>
      </c>
      <c r="JQ107">
        <v>28.1769</v>
      </c>
      <c r="JR107">
        <v>17.5799</v>
      </c>
      <c r="JS107">
        <v>23.4704</v>
      </c>
      <c r="JT107">
        <v>100</v>
      </c>
      <c r="JU107">
        <v>31.4987</v>
      </c>
      <c r="JV107">
        <v>420</v>
      </c>
      <c r="JW107">
        <v>24.7884</v>
      </c>
      <c r="JX107">
        <v>93.0808</v>
      </c>
      <c r="JY107">
        <v>98.663</v>
      </c>
    </row>
    <row r="108" spans="1:285">
      <c r="A108">
        <v>92</v>
      </c>
      <c r="B108">
        <v>1758585684.1</v>
      </c>
      <c r="C108">
        <v>1671.09999990463</v>
      </c>
      <c r="D108" t="s">
        <v>612</v>
      </c>
      <c r="E108" t="s">
        <v>613</v>
      </c>
      <c r="F108">
        <v>5</v>
      </c>
      <c r="G108" t="s">
        <v>419</v>
      </c>
      <c r="H108" t="s">
        <v>583</v>
      </c>
      <c r="I108" t="s">
        <v>421</v>
      </c>
      <c r="J108">
        <v>1758585681.1</v>
      </c>
      <c r="K108">
        <f>(L108)/1000</f>
        <v>0</v>
      </c>
      <c r="L108">
        <f>1000*DL108*AJ108*(DH108-DI108)/(100*DA108*(1000-AJ108*DH108))</f>
        <v>0</v>
      </c>
      <c r="M108">
        <f>DL108*AJ108*(DG108-DF108*(1000-AJ108*DI108)/(1000-AJ108*DH108))/(100*DA108)</f>
        <v>0</v>
      </c>
      <c r="N108">
        <f>DF108 - IF(AJ108&gt;1, M108*DA108*100.0/(AL108), 0)</f>
        <v>0</v>
      </c>
      <c r="O108">
        <f>((U108-K108/2)*N108-M108)/(U108+K108/2)</f>
        <v>0</v>
      </c>
      <c r="P108">
        <f>O108*(DM108+DN108)/1000.0</f>
        <v>0</v>
      </c>
      <c r="Q108">
        <f>(DF108 - IF(AJ108&gt;1, M108*DA108*100.0/(AL108), 0))*(DM108+DN108)/1000.0</f>
        <v>0</v>
      </c>
      <c r="R108">
        <f>2.0/((1/T108-1/S108)+SIGN(T108)*SQRT((1/T108-1/S108)*(1/T108-1/S108) + 4*DB108/((DB108+1)*(DB108+1))*(2*1/T108*1/S108-1/S108*1/S108)))</f>
        <v>0</v>
      </c>
      <c r="S108">
        <f>IF(LEFT(DC108,1)&lt;&gt;"0",IF(LEFT(DC108,1)="1",3.0,DD108),$D$5+$E$5*(DT108*DM108/($K$5*1000))+$F$5*(DT108*DM108/($K$5*1000))*MAX(MIN(DA108,$J$5),$I$5)*MAX(MIN(DA108,$J$5),$I$5)+$G$5*MAX(MIN(DA108,$J$5),$I$5)*(DT108*DM108/($K$5*1000))+$H$5*(DT108*DM108/($K$5*1000))*(DT108*DM108/($K$5*1000)))</f>
        <v>0</v>
      </c>
      <c r="T108">
        <f>K108*(1000-(1000*0.61365*exp(17.502*X108/(240.97+X108))/(DM108+DN108)+DH108)/2)/(1000*0.61365*exp(17.502*X108/(240.97+X108))/(DM108+DN108)-DH108)</f>
        <v>0</v>
      </c>
      <c r="U108">
        <f>1/((DB108+1)/(R108/1.6)+1/(S108/1.37)) + DB108/((DB108+1)/(R108/1.6) + DB108/(S108/1.37))</f>
        <v>0</v>
      </c>
      <c r="V108">
        <f>(CW108*CZ108)</f>
        <v>0</v>
      </c>
      <c r="W108">
        <f>(DO108+(V108+2*0.95*5.67E-8*(((DO108+$B$7)+273)^4-(DO108+273)^4)-44100*K108)/(1.84*29.3*S108+8*0.95*5.67E-8*(DO108+273)^3))</f>
        <v>0</v>
      </c>
      <c r="X108">
        <f>($C$7*DP108+$D$7*DQ108+$E$7*W108)</f>
        <v>0</v>
      </c>
      <c r="Y108">
        <f>0.61365*exp(17.502*X108/(240.97+X108))</f>
        <v>0</v>
      </c>
      <c r="Z108">
        <f>(AA108/AB108*100)</f>
        <v>0</v>
      </c>
      <c r="AA108">
        <f>DH108*(DM108+DN108)/1000</f>
        <v>0</v>
      </c>
      <c r="AB108">
        <f>0.61365*exp(17.502*DO108/(240.97+DO108))</f>
        <v>0</v>
      </c>
      <c r="AC108">
        <f>(Y108-DH108*(DM108+DN108)/1000)</f>
        <v>0</v>
      </c>
      <c r="AD108">
        <f>(-K108*44100)</f>
        <v>0</v>
      </c>
      <c r="AE108">
        <f>2*29.3*S108*0.92*(DO108-X108)</f>
        <v>0</v>
      </c>
      <c r="AF108">
        <f>2*0.95*5.67E-8*(((DO108+$B$7)+273)^4-(X108+273)^4)</f>
        <v>0</v>
      </c>
      <c r="AG108">
        <f>V108+AF108+AD108+AE108</f>
        <v>0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MAX(0,($B$13+$C$13*DT108)/(1+$D$13*DT108)*DM108/(DO108+273)*$E$13)</f>
        <v>0</v>
      </c>
      <c r="AM108" t="s">
        <v>422</v>
      </c>
      <c r="AN108" t="s">
        <v>422</v>
      </c>
      <c r="AO108">
        <v>0</v>
      </c>
      <c r="AP108">
        <v>0</v>
      </c>
      <c r="AQ108">
        <f>1-AO108/AP108</f>
        <v>0</v>
      </c>
      <c r="AR108">
        <v>0</v>
      </c>
      <c r="AS108" t="s">
        <v>422</v>
      </c>
      <c r="AT108" t="s">
        <v>422</v>
      </c>
      <c r="AU108">
        <v>0</v>
      </c>
      <c r="AV108">
        <v>0</v>
      </c>
      <c r="AW108">
        <f>1-AU108/AV108</f>
        <v>0</v>
      </c>
      <c r="AX108">
        <v>0.5</v>
      </c>
      <c r="AY108">
        <f>CX108</f>
        <v>0</v>
      </c>
      <c r="AZ108">
        <f>M108</f>
        <v>0</v>
      </c>
      <c r="BA108">
        <f>AW108*AX108*AY108</f>
        <v>0</v>
      </c>
      <c r="BB108">
        <f>(AZ108-AR108)/AY108</f>
        <v>0</v>
      </c>
      <c r="BC108">
        <f>(AP108-AV108)/AV108</f>
        <v>0</v>
      </c>
      <c r="BD108">
        <f>AO108/(AQ108+AO108/AV108)</f>
        <v>0</v>
      </c>
      <c r="BE108" t="s">
        <v>422</v>
      </c>
      <c r="BF108">
        <v>0</v>
      </c>
      <c r="BG108">
        <f>IF(BF108&lt;&gt;0, BF108, BD108)</f>
        <v>0</v>
      </c>
      <c r="BH108">
        <f>1-BG108/AV108</f>
        <v>0</v>
      </c>
      <c r="BI108">
        <f>(AV108-AU108)/(AV108-BG108)</f>
        <v>0</v>
      </c>
      <c r="BJ108">
        <f>(AP108-AV108)/(AP108-BG108)</f>
        <v>0</v>
      </c>
      <c r="BK108">
        <f>(AV108-AU108)/(AV108-AO108)</f>
        <v>0</v>
      </c>
      <c r="BL108">
        <f>(AP108-AV108)/(AP108-AO108)</f>
        <v>0</v>
      </c>
      <c r="BM108">
        <f>(BI108*BG108/AU108)</f>
        <v>0</v>
      </c>
      <c r="BN108">
        <f>(1-BM108)</f>
        <v>0</v>
      </c>
      <c r="CW108">
        <f>$B$11*DU108+$C$11*DV108+$F$11*EG108*(1-EJ108)</f>
        <v>0</v>
      </c>
      <c r="CX108">
        <f>CW108*CY108</f>
        <v>0</v>
      </c>
      <c r="CY108">
        <f>($B$11*$D$9+$C$11*$D$9+$F$11*((ET108+EL108)/MAX(ET108+EL108+EU108, 0.1)*$I$9+EU108/MAX(ET108+EL108+EU108, 0.1)*$J$9))/($B$11+$C$11+$F$11)</f>
        <v>0</v>
      </c>
      <c r="CZ108">
        <f>($B$11*$K$9+$C$11*$K$9+$F$11*((ET108+EL108)/MAX(ET108+EL108+EU108, 0.1)*$P$9+EU108/MAX(ET108+EL108+EU108, 0.1)*$Q$9))/($B$11+$C$11+$F$11)</f>
        <v>0</v>
      </c>
      <c r="DA108">
        <v>2.18</v>
      </c>
      <c r="DB108">
        <v>0.5</v>
      </c>
      <c r="DC108" t="s">
        <v>423</v>
      </c>
      <c r="DD108">
        <v>2</v>
      </c>
      <c r="DE108">
        <v>1758585681.1</v>
      </c>
      <c r="DF108">
        <v>420.86575</v>
      </c>
      <c r="DG108">
        <v>419.92125</v>
      </c>
      <c r="DH108">
        <v>24.827625</v>
      </c>
      <c r="DI108">
        <v>24.7359</v>
      </c>
      <c r="DJ108">
        <v>414.971</v>
      </c>
      <c r="DK108">
        <v>24.4279</v>
      </c>
      <c r="DL108">
        <v>500.021</v>
      </c>
      <c r="DM108">
        <v>89.628475</v>
      </c>
      <c r="DN108">
        <v>0.032842175</v>
      </c>
      <c r="DO108">
        <v>30.79895</v>
      </c>
      <c r="DP108">
        <v>30.02505</v>
      </c>
      <c r="DQ108">
        <v>999.9</v>
      </c>
      <c r="DR108">
        <v>0</v>
      </c>
      <c r="DS108">
        <v>0</v>
      </c>
      <c r="DT108">
        <v>9991.5625</v>
      </c>
      <c r="DU108">
        <v>0</v>
      </c>
      <c r="DV108">
        <v>0.667702</v>
      </c>
      <c r="DW108">
        <v>0.9446185</v>
      </c>
      <c r="DX108">
        <v>431.581</v>
      </c>
      <c r="DY108">
        <v>430.57175</v>
      </c>
      <c r="DZ108">
        <v>0.09172725</v>
      </c>
      <c r="EA108">
        <v>419.92125</v>
      </c>
      <c r="EB108">
        <v>24.7359</v>
      </c>
      <c r="EC108">
        <v>2.225265</v>
      </c>
      <c r="ED108">
        <v>2.217045</v>
      </c>
      <c r="EE108">
        <v>19.145375</v>
      </c>
      <c r="EF108">
        <v>19.086</v>
      </c>
      <c r="EG108">
        <v>0.00500016</v>
      </c>
      <c r="EH108">
        <v>0</v>
      </c>
      <c r="EI108">
        <v>0</v>
      </c>
      <c r="EJ108">
        <v>0</v>
      </c>
      <c r="EK108">
        <v>307.6</v>
      </c>
      <c r="EL108">
        <v>0.00500016</v>
      </c>
      <c r="EM108">
        <v>-26.975</v>
      </c>
      <c r="EN108">
        <v>-1.975</v>
      </c>
      <c r="EO108">
        <v>38.1405</v>
      </c>
      <c r="EP108">
        <v>42.20275</v>
      </c>
      <c r="EQ108">
        <v>40.2655</v>
      </c>
      <c r="ER108">
        <v>42.375</v>
      </c>
      <c r="ES108">
        <v>41.437</v>
      </c>
      <c r="ET108">
        <v>0</v>
      </c>
      <c r="EU108">
        <v>0</v>
      </c>
      <c r="EV108">
        <v>0</v>
      </c>
      <c r="EW108">
        <v>1758585685.8</v>
      </c>
      <c r="EX108">
        <v>0</v>
      </c>
      <c r="EY108">
        <v>307.230769230769</v>
      </c>
      <c r="EZ108">
        <v>3.94529941329072</v>
      </c>
      <c r="FA108">
        <v>-0.420512761873798</v>
      </c>
      <c r="FB108">
        <v>-25.0038461538462</v>
      </c>
      <c r="FC108">
        <v>15</v>
      </c>
      <c r="FD108">
        <v>0</v>
      </c>
      <c r="FE108" t="s">
        <v>424</v>
      </c>
      <c r="FF108">
        <v>1747249705.1</v>
      </c>
      <c r="FG108">
        <v>1747249711.1</v>
      </c>
      <c r="FH108">
        <v>0</v>
      </c>
      <c r="FI108">
        <v>0.871</v>
      </c>
      <c r="FJ108">
        <v>0.066</v>
      </c>
      <c r="FK108">
        <v>5.486</v>
      </c>
      <c r="FL108">
        <v>0.145</v>
      </c>
      <c r="FM108">
        <v>420</v>
      </c>
      <c r="FN108">
        <v>16</v>
      </c>
      <c r="FO108">
        <v>0.27</v>
      </c>
      <c r="FP108">
        <v>0.16</v>
      </c>
      <c r="FQ108">
        <v>1.1973310952381</v>
      </c>
      <c r="FR108">
        <v>0.855804935064937</v>
      </c>
      <c r="FS108">
        <v>0.761029936250737</v>
      </c>
      <c r="FT108">
        <v>0</v>
      </c>
      <c r="FU108">
        <v>306.623529411765</v>
      </c>
      <c r="FV108">
        <v>6.30710466574507</v>
      </c>
      <c r="FW108">
        <v>4.30342263399518</v>
      </c>
      <c r="FX108">
        <v>-1</v>
      </c>
      <c r="FY108">
        <v>0.0892757190476191</v>
      </c>
      <c r="FZ108">
        <v>0.0239830363636366</v>
      </c>
      <c r="GA108">
        <v>0.00357586757846048</v>
      </c>
      <c r="GB108">
        <v>1</v>
      </c>
      <c r="GC108">
        <v>1</v>
      </c>
      <c r="GD108">
        <v>2</v>
      </c>
      <c r="GE108" t="s">
        <v>433</v>
      </c>
      <c r="GF108">
        <v>3.12636</v>
      </c>
      <c r="GG108">
        <v>2.65845</v>
      </c>
      <c r="GH108">
        <v>0.0882366</v>
      </c>
      <c r="GI108">
        <v>0.0890151</v>
      </c>
      <c r="GJ108">
        <v>0.103037</v>
      </c>
      <c r="GK108">
        <v>0.103318</v>
      </c>
      <c r="GL108">
        <v>23485.7</v>
      </c>
      <c r="GM108">
        <v>22211.1</v>
      </c>
      <c r="GN108">
        <v>23036.1</v>
      </c>
      <c r="GO108">
        <v>23740.8</v>
      </c>
      <c r="GP108">
        <v>35212.9</v>
      </c>
      <c r="GQ108">
        <v>35232.8</v>
      </c>
      <c r="GR108">
        <v>41530.3</v>
      </c>
      <c r="GS108">
        <v>42332.4</v>
      </c>
      <c r="GT108">
        <v>1.9007</v>
      </c>
      <c r="GU108">
        <v>1.81192</v>
      </c>
      <c r="GV108">
        <v>0.10594</v>
      </c>
      <c r="GW108">
        <v>0</v>
      </c>
      <c r="GX108">
        <v>28.3046</v>
      </c>
      <c r="GY108">
        <v>999.9</v>
      </c>
      <c r="GZ108">
        <v>59.938</v>
      </c>
      <c r="HA108">
        <v>29.527</v>
      </c>
      <c r="HB108">
        <v>27.7246</v>
      </c>
      <c r="HC108">
        <v>54.1598</v>
      </c>
      <c r="HD108">
        <v>39.5393</v>
      </c>
      <c r="HE108">
        <v>1</v>
      </c>
      <c r="HF108">
        <v>0.0563897</v>
      </c>
      <c r="HG108">
        <v>-1.42076</v>
      </c>
      <c r="HH108">
        <v>20.2315</v>
      </c>
      <c r="HI108">
        <v>5.23062</v>
      </c>
      <c r="HJ108">
        <v>11.992</v>
      </c>
      <c r="HK108">
        <v>4.95625</v>
      </c>
      <c r="HL108">
        <v>3.304</v>
      </c>
      <c r="HM108">
        <v>9999</v>
      </c>
      <c r="HN108">
        <v>999.9</v>
      </c>
      <c r="HO108">
        <v>9999</v>
      </c>
      <c r="HP108">
        <v>9999</v>
      </c>
      <c r="HQ108">
        <v>1.86846</v>
      </c>
      <c r="HR108">
        <v>1.86423</v>
      </c>
      <c r="HS108">
        <v>1.8718</v>
      </c>
      <c r="HT108">
        <v>1.86264</v>
      </c>
      <c r="HU108">
        <v>1.86206</v>
      </c>
      <c r="HV108">
        <v>1.86856</v>
      </c>
      <c r="HW108">
        <v>1.85867</v>
      </c>
      <c r="HX108">
        <v>1.86508</v>
      </c>
      <c r="HY108">
        <v>5</v>
      </c>
      <c r="HZ108">
        <v>0</v>
      </c>
      <c r="IA108">
        <v>0</v>
      </c>
      <c r="IB108">
        <v>0</v>
      </c>
      <c r="IC108" t="s">
        <v>426</v>
      </c>
      <c r="ID108" t="s">
        <v>427</v>
      </c>
      <c r="IE108" t="s">
        <v>428</v>
      </c>
      <c r="IF108" t="s">
        <v>428</v>
      </c>
      <c r="IG108" t="s">
        <v>428</v>
      </c>
      <c r="IH108" t="s">
        <v>428</v>
      </c>
      <c r="II108">
        <v>0</v>
      </c>
      <c r="IJ108">
        <v>100</v>
      </c>
      <c r="IK108">
        <v>100</v>
      </c>
      <c r="IL108">
        <v>5.895</v>
      </c>
      <c r="IM108">
        <v>0.3998</v>
      </c>
      <c r="IN108">
        <v>4.31971622866321</v>
      </c>
      <c r="IO108">
        <v>0.00442796603476172</v>
      </c>
      <c r="IP108">
        <v>-1.66160884727162e-06</v>
      </c>
      <c r="IQ108">
        <v>3.32470810967871e-10</v>
      </c>
      <c r="IR108">
        <v>0.0482981980719239</v>
      </c>
      <c r="IS108">
        <v>0.00830027014242151</v>
      </c>
      <c r="IT108">
        <v>2.88519397997672e-05</v>
      </c>
      <c r="IU108">
        <v>9.02036601750474e-06</v>
      </c>
      <c r="IV108">
        <v>-1</v>
      </c>
      <c r="IW108">
        <v>2043</v>
      </c>
      <c r="IX108">
        <v>1</v>
      </c>
      <c r="IY108">
        <v>28</v>
      </c>
      <c r="IZ108">
        <v>188933</v>
      </c>
      <c r="JA108">
        <v>188932.9</v>
      </c>
      <c r="JB108">
        <v>0.875244</v>
      </c>
      <c r="JC108">
        <v>2.39746</v>
      </c>
      <c r="JD108">
        <v>1.4978</v>
      </c>
      <c r="JE108">
        <v>2.33276</v>
      </c>
      <c r="JF108">
        <v>1.54419</v>
      </c>
      <c r="JG108">
        <v>2.34375</v>
      </c>
      <c r="JH108">
        <v>35.4986</v>
      </c>
      <c r="JI108">
        <v>24.2714</v>
      </c>
      <c r="JJ108">
        <v>18</v>
      </c>
      <c r="JK108">
        <v>545.175</v>
      </c>
      <c r="JL108">
        <v>431.253</v>
      </c>
      <c r="JM108">
        <v>31.5103</v>
      </c>
      <c r="JN108">
        <v>28.3348</v>
      </c>
      <c r="JO108">
        <v>30.0001</v>
      </c>
      <c r="JP108">
        <v>28.1543</v>
      </c>
      <c r="JQ108">
        <v>28.1769</v>
      </c>
      <c r="JR108">
        <v>17.5735</v>
      </c>
      <c r="JS108">
        <v>23.4704</v>
      </c>
      <c r="JT108">
        <v>100</v>
      </c>
      <c r="JU108">
        <v>31.4987</v>
      </c>
      <c r="JV108">
        <v>420</v>
      </c>
      <c r="JW108">
        <v>24.7884</v>
      </c>
      <c r="JX108">
        <v>93.0803</v>
      </c>
      <c r="JY108">
        <v>98.662</v>
      </c>
    </row>
    <row r="109" spans="1:285">
      <c r="A109">
        <v>93</v>
      </c>
      <c r="B109">
        <v>1758585686.1</v>
      </c>
      <c r="C109">
        <v>1673.09999990463</v>
      </c>
      <c r="D109" t="s">
        <v>614</v>
      </c>
      <c r="E109" t="s">
        <v>615</v>
      </c>
      <c r="F109">
        <v>5</v>
      </c>
      <c r="G109" t="s">
        <v>419</v>
      </c>
      <c r="H109" t="s">
        <v>583</v>
      </c>
      <c r="I109" t="s">
        <v>421</v>
      </c>
      <c r="J109">
        <v>1758585683.43333</v>
      </c>
      <c r="K109">
        <f>(L109)/1000</f>
        <v>0</v>
      </c>
      <c r="L109">
        <f>1000*DL109*AJ109*(DH109-DI109)/(100*DA109*(1000-AJ109*DH109))</f>
        <v>0</v>
      </c>
      <c r="M109">
        <f>DL109*AJ109*(DG109-DF109*(1000-AJ109*DI109)/(1000-AJ109*DH109))/(100*DA109)</f>
        <v>0</v>
      </c>
      <c r="N109">
        <f>DF109 - IF(AJ109&gt;1, M109*DA109*100.0/(AL109), 0)</f>
        <v>0</v>
      </c>
      <c r="O109">
        <f>((U109-K109/2)*N109-M109)/(U109+K109/2)</f>
        <v>0</v>
      </c>
      <c r="P109">
        <f>O109*(DM109+DN109)/1000.0</f>
        <v>0</v>
      </c>
      <c r="Q109">
        <f>(DF109 - IF(AJ109&gt;1, M109*DA109*100.0/(AL109), 0))*(DM109+DN109)/1000.0</f>
        <v>0</v>
      </c>
      <c r="R109">
        <f>2.0/((1/T109-1/S109)+SIGN(T109)*SQRT((1/T109-1/S109)*(1/T109-1/S109) + 4*DB109/((DB109+1)*(DB109+1))*(2*1/T109*1/S109-1/S109*1/S109)))</f>
        <v>0</v>
      </c>
      <c r="S109">
        <f>IF(LEFT(DC109,1)&lt;&gt;"0",IF(LEFT(DC109,1)="1",3.0,DD109),$D$5+$E$5*(DT109*DM109/($K$5*1000))+$F$5*(DT109*DM109/($K$5*1000))*MAX(MIN(DA109,$J$5),$I$5)*MAX(MIN(DA109,$J$5),$I$5)+$G$5*MAX(MIN(DA109,$J$5),$I$5)*(DT109*DM109/($K$5*1000))+$H$5*(DT109*DM109/($K$5*1000))*(DT109*DM109/($K$5*1000)))</f>
        <v>0</v>
      </c>
      <c r="T109">
        <f>K109*(1000-(1000*0.61365*exp(17.502*X109/(240.97+X109))/(DM109+DN109)+DH109)/2)/(1000*0.61365*exp(17.502*X109/(240.97+X109))/(DM109+DN109)-DH109)</f>
        <v>0</v>
      </c>
      <c r="U109">
        <f>1/((DB109+1)/(R109/1.6)+1/(S109/1.37)) + DB109/((DB109+1)/(R109/1.6) + DB109/(S109/1.37))</f>
        <v>0</v>
      </c>
      <c r="V109">
        <f>(CW109*CZ109)</f>
        <v>0</v>
      </c>
      <c r="W109">
        <f>(DO109+(V109+2*0.95*5.67E-8*(((DO109+$B$7)+273)^4-(DO109+273)^4)-44100*K109)/(1.84*29.3*S109+8*0.95*5.67E-8*(DO109+273)^3))</f>
        <v>0</v>
      </c>
      <c r="X109">
        <f>($C$7*DP109+$D$7*DQ109+$E$7*W109)</f>
        <v>0</v>
      </c>
      <c r="Y109">
        <f>0.61365*exp(17.502*X109/(240.97+X109))</f>
        <v>0</v>
      </c>
      <c r="Z109">
        <f>(AA109/AB109*100)</f>
        <v>0</v>
      </c>
      <c r="AA109">
        <f>DH109*(DM109+DN109)/1000</f>
        <v>0</v>
      </c>
      <c r="AB109">
        <f>0.61365*exp(17.502*DO109/(240.97+DO109))</f>
        <v>0</v>
      </c>
      <c r="AC109">
        <f>(Y109-DH109*(DM109+DN109)/1000)</f>
        <v>0</v>
      </c>
      <c r="AD109">
        <f>(-K109*44100)</f>
        <v>0</v>
      </c>
      <c r="AE109">
        <f>2*29.3*S109*0.92*(DO109-X109)</f>
        <v>0</v>
      </c>
      <c r="AF109">
        <f>2*0.95*5.67E-8*(((DO109+$B$7)+273)^4-(X109+273)^4)</f>
        <v>0</v>
      </c>
      <c r="AG109">
        <f>V109+AF109+AD109+AE109</f>
        <v>0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MAX(0,($B$13+$C$13*DT109)/(1+$D$13*DT109)*DM109/(DO109+273)*$E$13)</f>
        <v>0</v>
      </c>
      <c r="AM109" t="s">
        <v>422</v>
      </c>
      <c r="AN109" t="s">
        <v>422</v>
      </c>
      <c r="AO109">
        <v>0</v>
      </c>
      <c r="AP109">
        <v>0</v>
      </c>
      <c r="AQ109">
        <f>1-AO109/AP109</f>
        <v>0</v>
      </c>
      <c r="AR109">
        <v>0</v>
      </c>
      <c r="AS109" t="s">
        <v>422</v>
      </c>
      <c r="AT109" t="s">
        <v>422</v>
      </c>
      <c r="AU109">
        <v>0</v>
      </c>
      <c r="AV109">
        <v>0</v>
      </c>
      <c r="AW109">
        <f>1-AU109/AV109</f>
        <v>0</v>
      </c>
      <c r="AX109">
        <v>0.5</v>
      </c>
      <c r="AY109">
        <f>CX109</f>
        <v>0</v>
      </c>
      <c r="AZ109">
        <f>M109</f>
        <v>0</v>
      </c>
      <c r="BA109">
        <f>AW109*AX109*AY109</f>
        <v>0</v>
      </c>
      <c r="BB109">
        <f>(AZ109-AR109)/AY109</f>
        <v>0</v>
      </c>
      <c r="BC109">
        <f>(AP109-AV109)/AV109</f>
        <v>0</v>
      </c>
      <c r="BD109">
        <f>AO109/(AQ109+AO109/AV109)</f>
        <v>0</v>
      </c>
      <c r="BE109" t="s">
        <v>422</v>
      </c>
      <c r="BF109">
        <v>0</v>
      </c>
      <c r="BG109">
        <f>IF(BF109&lt;&gt;0, BF109, BD109)</f>
        <v>0</v>
      </c>
      <c r="BH109">
        <f>1-BG109/AV109</f>
        <v>0</v>
      </c>
      <c r="BI109">
        <f>(AV109-AU109)/(AV109-BG109)</f>
        <v>0</v>
      </c>
      <c r="BJ109">
        <f>(AP109-AV109)/(AP109-BG109)</f>
        <v>0</v>
      </c>
      <c r="BK109">
        <f>(AV109-AU109)/(AV109-AO109)</f>
        <v>0</v>
      </c>
      <c r="BL109">
        <f>(AP109-AV109)/(AP109-AO109)</f>
        <v>0</v>
      </c>
      <c r="BM109">
        <f>(BI109*BG109/AU109)</f>
        <v>0</v>
      </c>
      <c r="BN109">
        <f>(1-BM109)</f>
        <v>0</v>
      </c>
      <c r="CW109">
        <f>$B$11*DU109+$C$11*DV109+$F$11*EG109*(1-EJ109)</f>
        <v>0</v>
      </c>
      <c r="CX109">
        <f>CW109*CY109</f>
        <v>0</v>
      </c>
      <c r="CY109">
        <f>($B$11*$D$9+$C$11*$D$9+$F$11*((ET109+EL109)/MAX(ET109+EL109+EU109, 0.1)*$I$9+EU109/MAX(ET109+EL109+EU109, 0.1)*$J$9))/($B$11+$C$11+$F$11)</f>
        <v>0</v>
      </c>
      <c r="CZ109">
        <f>($B$11*$K$9+$C$11*$K$9+$F$11*((ET109+EL109)/MAX(ET109+EL109+EU109, 0.1)*$P$9+EU109/MAX(ET109+EL109+EU109, 0.1)*$Q$9))/($B$11+$C$11+$F$11)</f>
        <v>0</v>
      </c>
      <c r="DA109">
        <v>2.18</v>
      </c>
      <c r="DB109">
        <v>0.5</v>
      </c>
      <c r="DC109" t="s">
        <v>423</v>
      </c>
      <c r="DD109">
        <v>2</v>
      </c>
      <c r="DE109">
        <v>1758585683.43333</v>
      </c>
      <c r="DF109">
        <v>420.838</v>
      </c>
      <c r="DG109">
        <v>419.994</v>
      </c>
      <c r="DH109">
        <v>24.8259666666667</v>
      </c>
      <c r="DI109">
        <v>24.7340333333333</v>
      </c>
      <c r="DJ109">
        <v>414.943333333333</v>
      </c>
      <c r="DK109">
        <v>24.4262666666667</v>
      </c>
      <c r="DL109">
        <v>499.975666666667</v>
      </c>
      <c r="DM109">
        <v>89.6284333333333</v>
      </c>
      <c r="DN109">
        <v>0.0329983333333333</v>
      </c>
      <c r="DO109">
        <v>30.7983</v>
      </c>
      <c r="DP109">
        <v>30.0267666666667</v>
      </c>
      <c r="DQ109">
        <v>999.9</v>
      </c>
      <c r="DR109">
        <v>0</v>
      </c>
      <c r="DS109">
        <v>0</v>
      </c>
      <c r="DT109">
        <v>9988.11666666667</v>
      </c>
      <c r="DU109">
        <v>0</v>
      </c>
      <c r="DV109">
        <v>0.667702</v>
      </c>
      <c r="DW109">
        <v>0.843933333333333</v>
      </c>
      <c r="DX109">
        <v>431.551666666667</v>
      </c>
      <c r="DY109">
        <v>430.645666666667</v>
      </c>
      <c r="DZ109">
        <v>0.0919564666666667</v>
      </c>
      <c r="EA109">
        <v>419.994</v>
      </c>
      <c r="EB109">
        <v>24.7340333333333</v>
      </c>
      <c r="EC109">
        <v>2.22511666666667</v>
      </c>
      <c r="ED109">
        <v>2.21687333333333</v>
      </c>
      <c r="EE109">
        <v>19.1443</v>
      </c>
      <c r="EF109">
        <v>19.0847666666667</v>
      </c>
      <c r="EG109">
        <v>0.00500016</v>
      </c>
      <c r="EH109">
        <v>0</v>
      </c>
      <c r="EI109">
        <v>0</v>
      </c>
      <c r="EJ109">
        <v>0</v>
      </c>
      <c r="EK109">
        <v>309.3</v>
      </c>
      <c r="EL109">
        <v>0.00500016</v>
      </c>
      <c r="EM109">
        <v>-24.8666666666667</v>
      </c>
      <c r="EN109">
        <v>-2.4</v>
      </c>
      <c r="EO109">
        <v>38.125</v>
      </c>
      <c r="EP109">
        <v>42.229</v>
      </c>
      <c r="EQ109">
        <v>40.2913333333333</v>
      </c>
      <c r="ER109">
        <v>42.375</v>
      </c>
      <c r="ES109">
        <v>41.437</v>
      </c>
      <c r="ET109">
        <v>0</v>
      </c>
      <c r="EU109">
        <v>0</v>
      </c>
      <c r="EV109">
        <v>0</v>
      </c>
      <c r="EW109">
        <v>1758585688.2</v>
      </c>
      <c r="EX109">
        <v>0</v>
      </c>
      <c r="EY109">
        <v>307.211538461538</v>
      </c>
      <c r="EZ109">
        <v>9.46666691530163</v>
      </c>
      <c r="FA109">
        <v>-14.4957263987962</v>
      </c>
      <c r="FB109">
        <v>-24.8615384615385</v>
      </c>
      <c r="FC109">
        <v>15</v>
      </c>
      <c r="FD109">
        <v>0</v>
      </c>
      <c r="FE109" t="s">
        <v>424</v>
      </c>
      <c r="FF109">
        <v>1747249705.1</v>
      </c>
      <c r="FG109">
        <v>1747249711.1</v>
      </c>
      <c r="FH109">
        <v>0</v>
      </c>
      <c r="FI109">
        <v>0.871</v>
      </c>
      <c r="FJ109">
        <v>0.066</v>
      </c>
      <c r="FK109">
        <v>5.486</v>
      </c>
      <c r="FL109">
        <v>0.145</v>
      </c>
      <c r="FM109">
        <v>420</v>
      </c>
      <c r="FN109">
        <v>16</v>
      </c>
      <c r="FO109">
        <v>0.27</v>
      </c>
      <c r="FP109">
        <v>0.16</v>
      </c>
      <c r="FQ109">
        <v>1.17345425</v>
      </c>
      <c r="FR109">
        <v>-0.0261521954887204</v>
      </c>
      <c r="FS109">
        <v>0.770158642353176</v>
      </c>
      <c r="FT109">
        <v>1</v>
      </c>
      <c r="FU109">
        <v>306.629411764706</v>
      </c>
      <c r="FV109">
        <v>7.95721938553311</v>
      </c>
      <c r="FW109">
        <v>4.56047787819529</v>
      </c>
      <c r="FX109">
        <v>-1</v>
      </c>
      <c r="FY109">
        <v>0.090935985</v>
      </c>
      <c r="FZ109">
        <v>0.00395560150375931</v>
      </c>
      <c r="GA109">
        <v>0.00122993147665835</v>
      </c>
      <c r="GB109">
        <v>1</v>
      </c>
      <c r="GC109">
        <v>2</v>
      </c>
      <c r="GD109">
        <v>2</v>
      </c>
      <c r="GE109" t="s">
        <v>476</v>
      </c>
      <c r="GF109">
        <v>3.12637</v>
      </c>
      <c r="GG109">
        <v>2.65862</v>
      </c>
      <c r="GH109">
        <v>0.0882478</v>
      </c>
      <c r="GI109">
        <v>0.0890787</v>
      </c>
      <c r="GJ109">
        <v>0.103036</v>
      </c>
      <c r="GK109">
        <v>0.103313</v>
      </c>
      <c r="GL109">
        <v>23485.5</v>
      </c>
      <c r="GM109">
        <v>22209.8</v>
      </c>
      <c r="GN109">
        <v>23036.2</v>
      </c>
      <c r="GO109">
        <v>23741</v>
      </c>
      <c r="GP109">
        <v>35212.9</v>
      </c>
      <c r="GQ109">
        <v>35233.3</v>
      </c>
      <c r="GR109">
        <v>41530.4</v>
      </c>
      <c r="GS109">
        <v>42332.8</v>
      </c>
      <c r="GT109">
        <v>1.9006</v>
      </c>
      <c r="GU109">
        <v>1.81195</v>
      </c>
      <c r="GV109">
        <v>0.105724</v>
      </c>
      <c r="GW109">
        <v>0</v>
      </c>
      <c r="GX109">
        <v>28.3067</v>
      </c>
      <c r="GY109">
        <v>999.9</v>
      </c>
      <c r="GZ109">
        <v>59.938</v>
      </c>
      <c r="HA109">
        <v>29.517</v>
      </c>
      <c r="HB109">
        <v>27.7081</v>
      </c>
      <c r="HC109">
        <v>54.1098</v>
      </c>
      <c r="HD109">
        <v>39.5713</v>
      </c>
      <c r="HE109">
        <v>1</v>
      </c>
      <c r="HF109">
        <v>0.0562932</v>
      </c>
      <c r="HG109">
        <v>-1.45068</v>
      </c>
      <c r="HH109">
        <v>20.2313</v>
      </c>
      <c r="HI109">
        <v>5.23107</v>
      </c>
      <c r="HJ109">
        <v>11.992</v>
      </c>
      <c r="HK109">
        <v>4.95655</v>
      </c>
      <c r="HL109">
        <v>3.304</v>
      </c>
      <c r="HM109">
        <v>9999</v>
      </c>
      <c r="HN109">
        <v>999.9</v>
      </c>
      <c r="HO109">
        <v>9999</v>
      </c>
      <c r="HP109">
        <v>9999</v>
      </c>
      <c r="HQ109">
        <v>1.86845</v>
      </c>
      <c r="HR109">
        <v>1.86422</v>
      </c>
      <c r="HS109">
        <v>1.8718</v>
      </c>
      <c r="HT109">
        <v>1.86264</v>
      </c>
      <c r="HU109">
        <v>1.86206</v>
      </c>
      <c r="HV109">
        <v>1.86857</v>
      </c>
      <c r="HW109">
        <v>1.85867</v>
      </c>
      <c r="HX109">
        <v>1.86508</v>
      </c>
      <c r="HY109">
        <v>5</v>
      </c>
      <c r="HZ109">
        <v>0</v>
      </c>
      <c r="IA109">
        <v>0</v>
      </c>
      <c r="IB109">
        <v>0</v>
      </c>
      <c r="IC109" t="s">
        <v>426</v>
      </c>
      <c r="ID109" t="s">
        <v>427</v>
      </c>
      <c r="IE109" t="s">
        <v>428</v>
      </c>
      <c r="IF109" t="s">
        <v>428</v>
      </c>
      <c r="IG109" t="s">
        <v>428</v>
      </c>
      <c r="IH109" t="s">
        <v>428</v>
      </c>
      <c r="II109">
        <v>0</v>
      </c>
      <c r="IJ109">
        <v>100</v>
      </c>
      <c r="IK109">
        <v>100</v>
      </c>
      <c r="IL109">
        <v>5.895</v>
      </c>
      <c r="IM109">
        <v>0.3997</v>
      </c>
      <c r="IN109">
        <v>4.31971622866321</v>
      </c>
      <c r="IO109">
        <v>0.00442796603476172</v>
      </c>
      <c r="IP109">
        <v>-1.66160884727162e-06</v>
      </c>
      <c r="IQ109">
        <v>3.32470810967871e-10</v>
      </c>
      <c r="IR109">
        <v>0.0482981980719239</v>
      </c>
      <c r="IS109">
        <v>0.00830027014242151</v>
      </c>
      <c r="IT109">
        <v>2.88519397997672e-05</v>
      </c>
      <c r="IU109">
        <v>9.02036601750474e-06</v>
      </c>
      <c r="IV109">
        <v>-1</v>
      </c>
      <c r="IW109">
        <v>2043</v>
      </c>
      <c r="IX109">
        <v>1</v>
      </c>
      <c r="IY109">
        <v>28</v>
      </c>
      <c r="IZ109">
        <v>188933</v>
      </c>
      <c r="JA109">
        <v>188932.9</v>
      </c>
      <c r="JB109">
        <v>0.875244</v>
      </c>
      <c r="JC109">
        <v>2.39258</v>
      </c>
      <c r="JD109">
        <v>1.4978</v>
      </c>
      <c r="JE109">
        <v>2.33276</v>
      </c>
      <c r="JF109">
        <v>1.54419</v>
      </c>
      <c r="JG109">
        <v>2.33643</v>
      </c>
      <c r="JH109">
        <v>35.4986</v>
      </c>
      <c r="JI109">
        <v>24.2801</v>
      </c>
      <c r="JJ109">
        <v>18</v>
      </c>
      <c r="JK109">
        <v>545.11</v>
      </c>
      <c r="JL109">
        <v>431.268</v>
      </c>
      <c r="JM109">
        <v>31.4949</v>
      </c>
      <c r="JN109">
        <v>28.3348</v>
      </c>
      <c r="JO109">
        <v>30.0001</v>
      </c>
      <c r="JP109">
        <v>28.1543</v>
      </c>
      <c r="JQ109">
        <v>28.1769</v>
      </c>
      <c r="JR109">
        <v>17.5627</v>
      </c>
      <c r="JS109">
        <v>23.4704</v>
      </c>
      <c r="JT109">
        <v>100</v>
      </c>
      <c r="JU109">
        <v>31.4722</v>
      </c>
      <c r="JV109">
        <v>420</v>
      </c>
      <c r="JW109">
        <v>24.7884</v>
      </c>
      <c r="JX109">
        <v>93.0804</v>
      </c>
      <c r="JY109">
        <v>98.6629</v>
      </c>
    </row>
    <row r="110" spans="1:285">
      <c r="A110">
        <v>94</v>
      </c>
      <c r="B110">
        <v>1758585688.1</v>
      </c>
      <c r="C110">
        <v>1675.09999990463</v>
      </c>
      <c r="D110" t="s">
        <v>616</v>
      </c>
      <c r="E110" t="s">
        <v>617</v>
      </c>
      <c r="F110">
        <v>5</v>
      </c>
      <c r="G110" t="s">
        <v>419</v>
      </c>
      <c r="H110" t="s">
        <v>583</v>
      </c>
      <c r="I110" t="s">
        <v>421</v>
      </c>
      <c r="J110">
        <v>1758585684.35</v>
      </c>
      <c r="K110">
        <f>(L110)/1000</f>
        <v>0</v>
      </c>
      <c r="L110">
        <f>1000*DL110*AJ110*(DH110-DI110)/(100*DA110*(1000-AJ110*DH110))</f>
        <v>0</v>
      </c>
      <c r="M110">
        <f>DL110*AJ110*(DG110-DF110*(1000-AJ110*DI110)/(1000-AJ110*DH110))/(100*DA110)</f>
        <v>0</v>
      </c>
      <c r="N110">
        <f>DF110 - IF(AJ110&gt;1, M110*DA110*100.0/(AL110), 0)</f>
        <v>0</v>
      </c>
      <c r="O110">
        <f>((U110-K110/2)*N110-M110)/(U110+K110/2)</f>
        <v>0</v>
      </c>
      <c r="P110">
        <f>O110*(DM110+DN110)/1000.0</f>
        <v>0</v>
      </c>
      <c r="Q110">
        <f>(DF110 - IF(AJ110&gt;1, M110*DA110*100.0/(AL110), 0))*(DM110+DN110)/1000.0</f>
        <v>0</v>
      </c>
      <c r="R110">
        <f>2.0/((1/T110-1/S110)+SIGN(T110)*SQRT((1/T110-1/S110)*(1/T110-1/S110) + 4*DB110/((DB110+1)*(DB110+1))*(2*1/T110*1/S110-1/S110*1/S110)))</f>
        <v>0</v>
      </c>
      <c r="S110">
        <f>IF(LEFT(DC110,1)&lt;&gt;"0",IF(LEFT(DC110,1)="1",3.0,DD110),$D$5+$E$5*(DT110*DM110/($K$5*1000))+$F$5*(DT110*DM110/($K$5*1000))*MAX(MIN(DA110,$J$5),$I$5)*MAX(MIN(DA110,$J$5),$I$5)+$G$5*MAX(MIN(DA110,$J$5),$I$5)*(DT110*DM110/($K$5*1000))+$H$5*(DT110*DM110/($K$5*1000))*(DT110*DM110/($K$5*1000)))</f>
        <v>0</v>
      </c>
      <c r="T110">
        <f>K110*(1000-(1000*0.61365*exp(17.502*X110/(240.97+X110))/(DM110+DN110)+DH110)/2)/(1000*0.61365*exp(17.502*X110/(240.97+X110))/(DM110+DN110)-DH110)</f>
        <v>0</v>
      </c>
      <c r="U110">
        <f>1/((DB110+1)/(R110/1.6)+1/(S110/1.37)) + DB110/((DB110+1)/(R110/1.6) + DB110/(S110/1.37))</f>
        <v>0</v>
      </c>
      <c r="V110">
        <f>(CW110*CZ110)</f>
        <v>0</v>
      </c>
      <c r="W110">
        <f>(DO110+(V110+2*0.95*5.67E-8*(((DO110+$B$7)+273)^4-(DO110+273)^4)-44100*K110)/(1.84*29.3*S110+8*0.95*5.67E-8*(DO110+273)^3))</f>
        <v>0</v>
      </c>
      <c r="X110">
        <f>($C$7*DP110+$D$7*DQ110+$E$7*W110)</f>
        <v>0</v>
      </c>
      <c r="Y110">
        <f>0.61365*exp(17.502*X110/(240.97+X110))</f>
        <v>0</v>
      </c>
      <c r="Z110">
        <f>(AA110/AB110*100)</f>
        <v>0</v>
      </c>
      <c r="AA110">
        <f>DH110*(DM110+DN110)/1000</f>
        <v>0</v>
      </c>
      <c r="AB110">
        <f>0.61365*exp(17.502*DO110/(240.97+DO110))</f>
        <v>0</v>
      </c>
      <c r="AC110">
        <f>(Y110-DH110*(DM110+DN110)/1000)</f>
        <v>0</v>
      </c>
      <c r="AD110">
        <f>(-K110*44100)</f>
        <v>0</v>
      </c>
      <c r="AE110">
        <f>2*29.3*S110*0.92*(DO110-X110)</f>
        <v>0</v>
      </c>
      <c r="AF110">
        <f>2*0.95*5.67E-8*(((DO110+$B$7)+273)^4-(X110+273)^4)</f>
        <v>0</v>
      </c>
      <c r="AG110">
        <f>V110+AF110+AD110+AE110</f>
        <v>0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MAX(0,($B$13+$C$13*DT110)/(1+$D$13*DT110)*DM110/(DO110+273)*$E$13)</f>
        <v>0</v>
      </c>
      <c r="AM110" t="s">
        <v>422</v>
      </c>
      <c r="AN110" t="s">
        <v>422</v>
      </c>
      <c r="AO110">
        <v>0</v>
      </c>
      <c r="AP110">
        <v>0</v>
      </c>
      <c r="AQ110">
        <f>1-AO110/AP110</f>
        <v>0</v>
      </c>
      <c r="AR110">
        <v>0</v>
      </c>
      <c r="AS110" t="s">
        <v>422</v>
      </c>
      <c r="AT110" t="s">
        <v>422</v>
      </c>
      <c r="AU110">
        <v>0</v>
      </c>
      <c r="AV110">
        <v>0</v>
      </c>
      <c r="AW110">
        <f>1-AU110/AV110</f>
        <v>0</v>
      </c>
      <c r="AX110">
        <v>0.5</v>
      </c>
      <c r="AY110">
        <f>CX110</f>
        <v>0</v>
      </c>
      <c r="AZ110">
        <f>M110</f>
        <v>0</v>
      </c>
      <c r="BA110">
        <f>AW110*AX110*AY110</f>
        <v>0</v>
      </c>
      <c r="BB110">
        <f>(AZ110-AR110)/AY110</f>
        <v>0</v>
      </c>
      <c r="BC110">
        <f>(AP110-AV110)/AV110</f>
        <v>0</v>
      </c>
      <c r="BD110">
        <f>AO110/(AQ110+AO110/AV110)</f>
        <v>0</v>
      </c>
      <c r="BE110" t="s">
        <v>422</v>
      </c>
      <c r="BF110">
        <v>0</v>
      </c>
      <c r="BG110">
        <f>IF(BF110&lt;&gt;0, BF110, BD110)</f>
        <v>0</v>
      </c>
      <c r="BH110">
        <f>1-BG110/AV110</f>
        <v>0</v>
      </c>
      <c r="BI110">
        <f>(AV110-AU110)/(AV110-BG110)</f>
        <v>0</v>
      </c>
      <c r="BJ110">
        <f>(AP110-AV110)/(AP110-BG110)</f>
        <v>0</v>
      </c>
      <c r="BK110">
        <f>(AV110-AU110)/(AV110-AO110)</f>
        <v>0</v>
      </c>
      <c r="BL110">
        <f>(AP110-AV110)/(AP110-AO110)</f>
        <v>0</v>
      </c>
      <c r="BM110">
        <f>(BI110*BG110/AU110)</f>
        <v>0</v>
      </c>
      <c r="BN110">
        <f>(1-BM110)</f>
        <v>0</v>
      </c>
      <c r="CW110">
        <f>$B$11*DU110+$C$11*DV110+$F$11*EG110*(1-EJ110)</f>
        <v>0</v>
      </c>
      <c r="CX110">
        <f>CW110*CY110</f>
        <v>0</v>
      </c>
      <c r="CY110">
        <f>($B$11*$D$9+$C$11*$D$9+$F$11*((ET110+EL110)/MAX(ET110+EL110+EU110, 0.1)*$I$9+EU110/MAX(ET110+EL110+EU110, 0.1)*$J$9))/($B$11+$C$11+$F$11)</f>
        <v>0</v>
      </c>
      <c r="CZ110">
        <f>($B$11*$K$9+$C$11*$K$9+$F$11*((ET110+EL110)/MAX(ET110+EL110+EU110, 0.1)*$P$9+EU110/MAX(ET110+EL110+EU110, 0.1)*$Q$9))/($B$11+$C$11+$F$11)</f>
        <v>0</v>
      </c>
      <c r="DA110">
        <v>2.18</v>
      </c>
      <c r="DB110">
        <v>0.5</v>
      </c>
      <c r="DC110" t="s">
        <v>423</v>
      </c>
      <c r="DD110">
        <v>2</v>
      </c>
      <c r="DE110">
        <v>1758585684.35</v>
      </c>
      <c r="DF110">
        <v>420.87775</v>
      </c>
      <c r="DG110">
        <v>420.127</v>
      </c>
      <c r="DH110">
        <v>24.824875</v>
      </c>
      <c r="DI110">
        <v>24.733375</v>
      </c>
      <c r="DJ110">
        <v>414.983</v>
      </c>
      <c r="DK110">
        <v>24.4252</v>
      </c>
      <c r="DL110">
        <v>499.967</v>
      </c>
      <c r="DM110">
        <v>89.628725</v>
      </c>
      <c r="DN110">
        <v>0.033019925</v>
      </c>
      <c r="DO110">
        <v>30.79905</v>
      </c>
      <c r="DP110">
        <v>30.02735</v>
      </c>
      <c r="DQ110">
        <v>999.9</v>
      </c>
      <c r="DR110">
        <v>0</v>
      </c>
      <c r="DS110">
        <v>0</v>
      </c>
      <c r="DT110">
        <v>9989.6825</v>
      </c>
      <c r="DU110">
        <v>0</v>
      </c>
      <c r="DV110">
        <v>0.667702</v>
      </c>
      <c r="DW110">
        <v>0.750847</v>
      </c>
      <c r="DX110">
        <v>431.592</v>
      </c>
      <c r="DY110">
        <v>430.78175</v>
      </c>
      <c r="DZ110">
        <v>0.091523175</v>
      </c>
      <c r="EA110">
        <v>420.127</v>
      </c>
      <c r="EB110">
        <v>24.733375</v>
      </c>
      <c r="EC110">
        <v>2.225025</v>
      </c>
      <c r="ED110">
        <v>2.2168225</v>
      </c>
      <c r="EE110">
        <v>19.14365</v>
      </c>
      <c r="EF110">
        <v>19.0844</v>
      </c>
      <c r="EG110">
        <v>0.00500016</v>
      </c>
      <c r="EH110">
        <v>0</v>
      </c>
      <c r="EI110">
        <v>0</v>
      </c>
      <c r="EJ110">
        <v>0</v>
      </c>
      <c r="EK110">
        <v>310</v>
      </c>
      <c r="EL110">
        <v>0.00500016</v>
      </c>
      <c r="EM110">
        <v>-25.375</v>
      </c>
      <c r="EN110">
        <v>-2.425</v>
      </c>
      <c r="EO110">
        <v>38.125</v>
      </c>
      <c r="EP110">
        <v>42.23425</v>
      </c>
      <c r="EQ110">
        <v>40.2965</v>
      </c>
      <c r="ER110">
        <v>42.375</v>
      </c>
      <c r="ES110">
        <v>41.437</v>
      </c>
      <c r="ET110">
        <v>0</v>
      </c>
      <c r="EU110">
        <v>0</v>
      </c>
      <c r="EV110">
        <v>0</v>
      </c>
      <c r="EW110">
        <v>1758585690</v>
      </c>
      <c r="EX110">
        <v>0</v>
      </c>
      <c r="EY110">
        <v>307.656</v>
      </c>
      <c r="EZ110">
        <v>10.523077178235</v>
      </c>
      <c r="FA110">
        <v>-8.06153836781679</v>
      </c>
      <c r="FB110">
        <v>-24.848</v>
      </c>
      <c r="FC110">
        <v>15</v>
      </c>
      <c r="FD110">
        <v>0</v>
      </c>
      <c r="FE110" t="s">
        <v>424</v>
      </c>
      <c r="FF110">
        <v>1747249705.1</v>
      </c>
      <c r="FG110">
        <v>1747249711.1</v>
      </c>
      <c r="FH110">
        <v>0</v>
      </c>
      <c r="FI110">
        <v>0.871</v>
      </c>
      <c r="FJ110">
        <v>0.066</v>
      </c>
      <c r="FK110">
        <v>5.486</v>
      </c>
      <c r="FL110">
        <v>0.145</v>
      </c>
      <c r="FM110">
        <v>420</v>
      </c>
      <c r="FN110">
        <v>16</v>
      </c>
      <c r="FO110">
        <v>0.27</v>
      </c>
      <c r="FP110">
        <v>0.16</v>
      </c>
      <c r="FQ110">
        <v>1.25227655</v>
      </c>
      <c r="FR110">
        <v>-3.84132690225564</v>
      </c>
      <c r="FS110">
        <v>0.652328713582077</v>
      </c>
      <c r="FT110">
        <v>0</v>
      </c>
      <c r="FU110">
        <v>306.682352941176</v>
      </c>
      <c r="FV110">
        <v>12.9258977705488</v>
      </c>
      <c r="FW110">
        <v>4.37563243080931</v>
      </c>
      <c r="FX110">
        <v>-1</v>
      </c>
      <c r="FY110">
        <v>0.09132022</v>
      </c>
      <c r="FZ110">
        <v>0.00230928721804499</v>
      </c>
      <c r="GA110">
        <v>0.0010528783474837</v>
      </c>
      <c r="GB110">
        <v>1</v>
      </c>
      <c r="GC110">
        <v>1</v>
      </c>
      <c r="GD110">
        <v>2</v>
      </c>
      <c r="GE110" t="s">
        <v>433</v>
      </c>
      <c r="GF110">
        <v>3.12641</v>
      </c>
      <c r="GG110">
        <v>2.6587</v>
      </c>
      <c r="GH110">
        <v>0.0882752</v>
      </c>
      <c r="GI110">
        <v>0.0890932</v>
      </c>
      <c r="GJ110">
        <v>0.103027</v>
      </c>
      <c r="GK110">
        <v>0.103307</v>
      </c>
      <c r="GL110">
        <v>23484.9</v>
      </c>
      <c r="GM110">
        <v>22209.5</v>
      </c>
      <c r="GN110">
        <v>23036.3</v>
      </c>
      <c r="GO110">
        <v>23741.1</v>
      </c>
      <c r="GP110">
        <v>35213.3</v>
      </c>
      <c r="GQ110">
        <v>35233.7</v>
      </c>
      <c r="GR110">
        <v>41530.4</v>
      </c>
      <c r="GS110">
        <v>42332.9</v>
      </c>
      <c r="GT110">
        <v>1.90058</v>
      </c>
      <c r="GU110">
        <v>1.81195</v>
      </c>
      <c r="GV110">
        <v>0.105664</v>
      </c>
      <c r="GW110">
        <v>0</v>
      </c>
      <c r="GX110">
        <v>28.3085</v>
      </c>
      <c r="GY110">
        <v>999.9</v>
      </c>
      <c r="GZ110">
        <v>59.938</v>
      </c>
      <c r="HA110">
        <v>29.517</v>
      </c>
      <c r="HB110">
        <v>27.7084</v>
      </c>
      <c r="HC110">
        <v>53.9398</v>
      </c>
      <c r="HD110">
        <v>39.5473</v>
      </c>
      <c r="HE110">
        <v>1</v>
      </c>
      <c r="HF110">
        <v>0.0563847</v>
      </c>
      <c r="HG110">
        <v>-1.43459</v>
      </c>
      <c r="HH110">
        <v>20.2315</v>
      </c>
      <c r="HI110">
        <v>5.23152</v>
      </c>
      <c r="HJ110">
        <v>11.992</v>
      </c>
      <c r="HK110">
        <v>4.95645</v>
      </c>
      <c r="HL110">
        <v>3.304</v>
      </c>
      <c r="HM110">
        <v>9999</v>
      </c>
      <c r="HN110">
        <v>999.9</v>
      </c>
      <c r="HO110">
        <v>9999</v>
      </c>
      <c r="HP110">
        <v>9999</v>
      </c>
      <c r="HQ110">
        <v>1.86844</v>
      </c>
      <c r="HR110">
        <v>1.86423</v>
      </c>
      <c r="HS110">
        <v>1.8718</v>
      </c>
      <c r="HT110">
        <v>1.86264</v>
      </c>
      <c r="HU110">
        <v>1.86205</v>
      </c>
      <c r="HV110">
        <v>1.86859</v>
      </c>
      <c r="HW110">
        <v>1.85867</v>
      </c>
      <c r="HX110">
        <v>1.86508</v>
      </c>
      <c r="HY110">
        <v>5</v>
      </c>
      <c r="HZ110">
        <v>0</v>
      </c>
      <c r="IA110">
        <v>0</v>
      </c>
      <c r="IB110">
        <v>0</v>
      </c>
      <c r="IC110" t="s">
        <v>426</v>
      </c>
      <c r="ID110" t="s">
        <v>427</v>
      </c>
      <c r="IE110" t="s">
        <v>428</v>
      </c>
      <c r="IF110" t="s">
        <v>428</v>
      </c>
      <c r="IG110" t="s">
        <v>428</v>
      </c>
      <c r="IH110" t="s">
        <v>428</v>
      </c>
      <c r="II110">
        <v>0</v>
      </c>
      <c r="IJ110">
        <v>100</v>
      </c>
      <c r="IK110">
        <v>100</v>
      </c>
      <c r="IL110">
        <v>5.895</v>
      </c>
      <c r="IM110">
        <v>0.3996</v>
      </c>
      <c r="IN110">
        <v>4.31971622866321</v>
      </c>
      <c r="IO110">
        <v>0.00442796603476172</v>
      </c>
      <c r="IP110">
        <v>-1.66160884727162e-06</v>
      </c>
      <c r="IQ110">
        <v>3.32470810967871e-10</v>
      </c>
      <c r="IR110">
        <v>0.0482981980719239</v>
      </c>
      <c r="IS110">
        <v>0.00830027014242151</v>
      </c>
      <c r="IT110">
        <v>2.88519397997672e-05</v>
      </c>
      <c r="IU110">
        <v>9.02036601750474e-06</v>
      </c>
      <c r="IV110">
        <v>-1</v>
      </c>
      <c r="IW110">
        <v>2043</v>
      </c>
      <c r="IX110">
        <v>1</v>
      </c>
      <c r="IY110">
        <v>28</v>
      </c>
      <c r="IZ110">
        <v>188933</v>
      </c>
      <c r="JA110">
        <v>188933</v>
      </c>
      <c r="JB110">
        <v>0.875244</v>
      </c>
      <c r="JC110">
        <v>2.3938</v>
      </c>
      <c r="JD110">
        <v>1.49902</v>
      </c>
      <c r="JE110">
        <v>2.33276</v>
      </c>
      <c r="JF110">
        <v>1.54419</v>
      </c>
      <c r="JG110">
        <v>2.34131</v>
      </c>
      <c r="JH110">
        <v>35.4986</v>
      </c>
      <c r="JI110">
        <v>24.2801</v>
      </c>
      <c r="JJ110">
        <v>18</v>
      </c>
      <c r="JK110">
        <v>545.095</v>
      </c>
      <c r="JL110">
        <v>431.268</v>
      </c>
      <c r="JM110">
        <v>31.4838</v>
      </c>
      <c r="JN110">
        <v>28.3348</v>
      </c>
      <c r="JO110">
        <v>30.0001</v>
      </c>
      <c r="JP110">
        <v>28.1543</v>
      </c>
      <c r="JQ110">
        <v>28.1769</v>
      </c>
      <c r="JR110">
        <v>17.5596</v>
      </c>
      <c r="JS110">
        <v>23.4704</v>
      </c>
      <c r="JT110">
        <v>100</v>
      </c>
      <c r="JU110">
        <v>31.4722</v>
      </c>
      <c r="JV110">
        <v>420</v>
      </c>
      <c r="JW110">
        <v>24.7884</v>
      </c>
      <c r="JX110">
        <v>93.0807</v>
      </c>
      <c r="JY110">
        <v>98.6632</v>
      </c>
    </row>
    <row r="111" spans="1:285">
      <c r="A111">
        <v>95</v>
      </c>
      <c r="B111">
        <v>1758585691.1</v>
      </c>
      <c r="C111">
        <v>1678.09999990463</v>
      </c>
      <c r="D111" t="s">
        <v>618</v>
      </c>
      <c r="E111" t="s">
        <v>619</v>
      </c>
      <c r="F111">
        <v>5</v>
      </c>
      <c r="G111" t="s">
        <v>419</v>
      </c>
      <c r="H111" t="s">
        <v>583</v>
      </c>
      <c r="I111" t="s">
        <v>421</v>
      </c>
      <c r="J111">
        <v>1758585687.85</v>
      </c>
      <c r="K111">
        <f>(L111)/1000</f>
        <v>0</v>
      </c>
      <c r="L111">
        <f>1000*DL111*AJ111*(DH111-DI111)/(100*DA111*(1000-AJ111*DH111))</f>
        <v>0</v>
      </c>
      <c r="M111">
        <f>DL111*AJ111*(DG111-DF111*(1000-AJ111*DI111)/(1000-AJ111*DH111))/(100*DA111)</f>
        <v>0</v>
      </c>
      <c r="N111">
        <f>DF111 - IF(AJ111&gt;1, M111*DA111*100.0/(AL111), 0)</f>
        <v>0</v>
      </c>
      <c r="O111">
        <f>((U111-K111/2)*N111-M111)/(U111+K111/2)</f>
        <v>0</v>
      </c>
      <c r="P111">
        <f>O111*(DM111+DN111)/1000.0</f>
        <v>0</v>
      </c>
      <c r="Q111">
        <f>(DF111 - IF(AJ111&gt;1, M111*DA111*100.0/(AL111), 0))*(DM111+DN111)/1000.0</f>
        <v>0</v>
      </c>
      <c r="R111">
        <f>2.0/((1/T111-1/S111)+SIGN(T111)*SQRT((1/T111-1/S111)*(1/T111-1/S111) + 4*DB111/((DB111+1)*(DB111+1))*(2*1/T111*1/S111-1/S111*1/S111)))</f>
        <v>0</v>
      </c>
      <c r="S111">
        <f>IF(LEFT(DC111,1)&lt;&gt;"0",IF(LEFT(DC111,1)="1",3.0,DD111),$D$5+$E$5*(DT111*DM111/($K$5*1000))+$F$5*(DT111*DM111/($K$5*1000))*MAX(MIN(DA111,$J$5),$I$5)*MAX(MIN(DA111,$J$5),$I$5)+$G$5*MAX(MIN(DA111,$J$5),$I$5)*(DT111*DM111/($K$5*1000))+$H$5*(DT111*DM111/($K$5*1000))*(DT111*DM111/($K$5*1000)))</f>
        <v>0</v>
      </c>
      <c r="T111">
        <f>K111*(1000-(1000*0.61365*exp(17.502*X111/(240.97+X111))/(DM111+DN111)+DH111)/2)/(1000*0.61365*exp(17.502*X111/(240.97+X111))/(DM111+DN111)-DH111)</f>
        <v>0</v>
      </c>
      <c r="U111">
        <f>1/((DB111+1)/(R111/1.6)+1/(S111/1.37)) + DB111/((DB111+1)/(R111/1.6) + DB111/(S111/1.37))</f>
        <v>0</v>
      </c>
      <c r="V111">
        <f>(CW111*CZ111)</f>
        <v>0</v>
      </c>
      <c r="W111">
        <f>(DO111+(V111+2*0.95*5.67E-8*(((DO111+$B$7)+273)^4-(DO111+273)^4)-44100*K111)/(1.84*29.3*S111+8*0.95*5.67E-8*(DO111+273)^3))</f>
        <v>0</v>
      </c>
      <c r="X111">
        <f>($C$7*DP111+$D$7*DQ111+$E$7*W111)</f>
        <v>0</v>
      </c>
      <c r="Y111">
        <f>0.61365*exp(17.502*X111/(240.97+X111))</f>
        <v>0</v>
      </c>
      <c r="Z111">
        <f>(AA111/AB111*100)</f>
        <v>0</v>
      </c>
      <c r="AA111">
        <f>DH111*(DM111+DN111)/1000</f>
        <v>0</v>
      </c>
      <c r="AB111">
        <f>0.61365*exp(17.502*DO111/(240.97+DO111))</f>
        <v>0</v>
      </c>
      <c r="AC111">
        <f>(Y111-DH111*(DM111+DN111)/1000)</f>
        <v>0</v>
      </c>
      <c r="AD111">
        <f>(-K111*44100)</f>
        <v>0</v>
      </c>
      <c r="AE111">
        <f>2*29.3*S111*0.92*(DO111-X111)</f>
        <v>0</v>
      </c>
      <c r="AF111">
        <f>2*0.95*5.67E-8*(((DO111+$B$7)+273)^4-(X111+273)^4)</f>
        <v>0</v>
      </c>
      <c r="AG111">
        <f>V111+AF111+AD111+AE111</f>
        <v>0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MAX(0,($B$13+$C$13*DT111)/(1+$D$13*DT111)*DM111/(DO111+273)*$E$13)</f>
        <v>0</v>
      </c>
      <c r="AM111" t="s">
        <v>422</v>
      </c>
      <c r="AN111" t="s">
        <v>422</v>
      </c>
      <c r="AO111">
        <v>0</v>
      </c>
      <c r="AP111">
        <v>0</v>
      </c>
      <c r="AQ111">
        <f>1-AO111/AP111</f>
        <v>0</v>
      </c>
      <c r="AR111">
        <v>0</v>
      </c>
      <c r="AS111" t="s">
        <v>422</v>
      </c>
      <c r="AT111" t="s">
        <v>422</v>
      </c>
      <c r="AU111">
        <v>0</v>
      </c>
      <c r="AV111">
        <v>0</v>
      </c>
      <c r="AW111">
        <f>1-AU111/AV111</f>
        <v>0</v>
      </c>
      <c r="AX111">
        <v>0.5</v>
      </c>
      <c r="AY111">
        <f>CX111</f>
        <v>0</v>
      </c>
      <c r="AZ111">
        <f>M111</f>
        <v>0</v>
      </c>
      <c r="BA111">
        <f>AW111*AX111*AY111</f>
        <v>0</v>
      </c>
      <c r="BB111">
        <f>(AZ111-AR111)/AY111</f>
        <v>0</v>
      </c>
      <c r="BC111">
        <f>(AP111-AV111)/AV111</f>
        <v>0</v>
      </c>
      <c r="BD111">
        <f>AO111/(AQ111+AO111/AV111)</f>
        <v>0</v>
      </c>
      <c r="BE111" t="s">
        <v>422</v>
      </c>
      <c r="BF111">
        <v>0</v>
      </c>
      <c r="BG111">
        <f>IF(BF111&lt;&gt;0, BF111, BD111)</f>
        <v>0</v>
      </c>
      <c r="BH111">
        <f>1-BG111/AV111</f>
        <v>0</v>
      </c>
      <c r="BI111">
        <f>(AV111-AU111)/(AV111-BG111)</f>
        <v>0</v>
      </c>
      <c r="BJ111">
        <f>(AP111-AV111)/(AP111-BG111)</f>
        <v>0</v>
      </c>
      <c r="BK111">
        <f>(AV111-AU111)/(AV111-AO111)</f>
        <v>0</v>
      </c>
      <c r="BL111">
        <f>(AP111-AV111)/(AP111-AO111)</f>
        <v>0</v>
      </c>
      <c r="BM111">
        <f>(BI111*BG111/AU111)</f>
        <v>0</v>
      </c>
      <c r="BN111">
        <f>(1-BM111)</f>
        <v>0</v>
      </c>
      <c r="CW111">
        <f>$B$11*DU111+$C$11*DV111+$F$11*EG111*(1-EJ111)</f>
        <v>0</v>
      </c>
      <c r="CX111">
        <f>CW111*CY111</f>
        <v>0</v>
      </c>
      <c r="CY111">
        <f>($B$11*$D$9+$C$11*$D$9+$F$11*((ET111+EL111)/MAX(ET111+EL111+EU111, 0.1)*$I$9+EU111/MAX(ET111+EL111+EU111, 0.1)*$J$9))/($B$11+$C$11+$F$11)</f>
        <v>0</v>
      </c>
      <c r="CZ111">
        <f>($B$11*$K$9+$C$11*$K$9+$F$11*((ET111+EL111)/MAX(ET111+EL111+EU111, 0.1)*$P$9+EU111/MAX(ET111+EL111+EU111, 0.1)*$Q$9))/($B$11+$C$11+$F$11)</f>
        <v>0</v>
      </c>
      <c r="DA111">
        <v>2.18</v>
      </c>
      <c r="DB111">
        <v>0.5</v>
      </c>
      <c r="DC111" t="s">
        <v>423</v>
      </c>
      <c r="DD111">
        <v>2</v>
      </c>
      <c r="DE111">
        <v>1758585687.85</v>
      </c>
      <c r="DF111">
        <v>421.0615</v>
      </c>
      <c r="DG111">
        <v>420.3015</v>
      </c>
      <c r="DH111">
        <v>24.82125</v>
      </c>
      <c r="DI111">
        <v>24.731025</v>
      </c>
      <c r="DJ111">
        <v>415.166</v>
      </c>
      <c r="DK111">
        <v>24.421675</v>
      </c>
      <c r="DL111">
        <v>499.97175</v>
      </c>
      <c r="DM111">
        <v>89.629425</v>
      </c>
      <c r="DN111">
        <v>0.032998</v>
      </c>
      <c r="DO111">
        <v>30.8006</v>
      </c>
      <c r="DP111">
        <v>30.0303</v>
      </c>
      <c r="DQ111">
        <v>999.9</v>
      </c>
      <c r="DR111">
        <v>0</v>
      </c>
      <c r="DS111">
        <v>0</v>
      </c>
      <c r="DT111">
        <v>9998.4325</v>
      </c>
      <c r="DU111">
        <v>0</v>
      </c>
      <c r="DV111">
        <v>0.667702</v>
      </c>
      <c r="DW111">
        <v>0.7599405</v>
      </c>
      <c r="DX111">
        <v>431.7785</v>
      </c>
      <c r="DY111">
        <v>430.95975</v>
      </c>
      <c r="DZ111">
        <v>0.090270025</v>
      </c>
      <c r="EA111">
        <v>420.3015</v>
      </c>
      <c r="EB111">
        <v>24.731025</v>
      </c>
      <c r="EC111">
        <v>2.2247175</v>
      </c>
      <c r="ED111">
        <v>2.21663</v>
      </c>
      <c r="EE111">
        <v>19.141425</v>
      </c>
      <c r="EF111">
        <v>19.083</v>
      </c>
      <c r="EG111">
        <v>0.00500016</v>
      </c>
      <c r="EH111">
        <v>0</v>
      </c>
      <c r="EI111">
        <v>0</v>
      </c>
      <c r="EJ111">
        <v>0</v>
      </c>
      <c r="EK111">
        <v>311.725</v>
      </c>
      <c r="EL111">
        <v>0.00500016</v>
      </c>
      <c r="EM111">
        <v>-25.75</v>
      </c>
      <c r="EN111">
        <v>-2.125</v>
      </c>
      <c r="EO111">
        <v>38.125</v>
      </c>
      <c r="EP111">
        <v>42.2185</v>
      </c>
      <c r="EQ111">
        <v>40.2965</v>
      </c>
      <c r="ER111">
        <v>42.375</v>
      </c>
      <c r="ES111">
        <v>41.437</v>
      </c>
      <c r="ET111">
        <v>0</v>
      </c>
      <c r="EU111">
        <v>0</v>
      </c>
      <c r="EV111">
        <v>0</v>
      </c>
      <c r="EW111">
        <v>1758585693</v>
      </c>
      <c r="EX111">
        <v>0</v>
      </c>
      <c r="EY111">
        <v>307.865384615385</v>
      </c>
      <c r="EZ111">
        <v>-6.50598270191825</v>
      </c>
      <c r="FA111">
        <v>15.3333333704658</v>
      </c>
      <c r="FB111">
        <v>-24.1884615384615</v>
      </c>
      <c r="FC111">
        <v>15</v>
      </c>
      <c r="FD111">
        <v>0</v>
      </c>
      <c r="FE111" t="s">
        <v>424</v>
      </c>
      <c r="FF111">
        <v>1747249705.1</v>
      </c>
      <c r="FG111">
        <v>1747249711.1</v>
      </c>
      <c r="FH111">
        <v>0</v>
      </c>
      <c r="FI111">
        <v>0.871</v>
      </c>
      <c r="FJ111">
        <v>0.066</v>
      </c>
      <c r="FK111">
        <v>5.486</v>
      </c>
      <c r="FL111">
        <v>0.145</v>
      </c>
      <c r="FM111">
        <v>420</v>
      </c>
      <c r="FN111">
        <v>16</v>
      </c>
      <c r="FO111">
        <v>0.27</v>
      </c>
      <c r="FP111">
        <v>0.16</v>
      </c>
      <c r="FQ111">
        <v>1.09348445</v>
      </c>
      <c r="FR111">
        <v>-4.33143812030075</v>
      </c>
      <c r="FS111">
        <v>0.534305625270544</v>
      </c>
      <c r="FT111">
        <v>0</v>
      </c>
      <c r="FU111">
        <v>307.561764705882</v>
      </c>
      <c r="FV111">
        <v>9.44079461964254</v>
      </c>
      <c r="FW111">
        <v>4.64213532926658</v>
      </c>
      <c r="FX111">
        <v>-1</v>
      </c>
      <c r="FY111">
        <v>0.091001785</v>
      </c>
      <c r="FZ111">
        <v>7.71203007520711e-05</v>
      </c>
      <c r="GA111">
        <v>0.00117109725910148</v>
      </c>
      <c r="GB111">
        <v>1</v>
      </c>
      <c r="GC111">
        <v>1</v>
      </c>
      <c r="GD111">
        <v>2</v>
      </c>
      <c r="GE111" t="s">
        <v>433</v>
      </c>
      <c r="GF111">
        <v>3.12637</v>
      </c>
      <c r="GG111">
        <v>2.65863</v>
      </c>
      <c r="GH111">
        <v>0.0883013</v>
      </c>
      <c r="GI111">
        <v>0.0889993</v>
      </c>
      <c r="GJ111">
        <v>0.103019</v>
      </c>
      <c r="GK111">
        <v>0.103303</v>
      </c>
      <c r="GL111">
        <v>23484.3</v>
      </c>
      <c r="GM111">
        <v>22211.8</v>
      </c>
      <c r="GN111">
        <v>23036.3</v>
      </c>
      <c r="GO111">
        <v>23741</v>
      </c>
      <c r="GP111">
        <v>35213.6</v>
      </c>
      <c r="GQ111">
        <v>35233.8</v>
      </c>
      <c r="GR111">
        <v>41530.4</v>
      </c>
      <c r="GS111">
        <v>42332.8</v>
      </c>
      <c r="GT111">
        <v>1.9006</v>
      </c>
      <c r="GU111">
        <v>1.812</v>
      </c>
      <c r="GV111">
        <v>0.105519</v>
      </c>
      <c r="GW111">
        <v>0</v>
      </c>
      <c r="GX111">
        <v>28.31</v>
      </c>
      <c r="GY111">
        <v>999.9</v>
      </c>
      <c r="GZ111">
        <v>59.938</v>
      </c>
      <c r="HA111">
        <v>29.517</v>
      </c>
      <c r="HB111">
        <v>27.7088</v>
      </c>
      <c r="HC111">
        <v>54.2697</v>
      </c>
      <c r="HD111">
        <v>39.5673</v>
      </c>
      <c r="HE111">
        <v>1</v>
      </c>
      <c r="HF111">
        <v>0.0563872</v>
      </c>
      <c r="HG111">
        <v>-1.44054</v>
      </c>
      <c r="HH111">
        <v>20.2314</v>
      </c>
      <c r="HI111">
        <v>5.23152</v>
      </c>
      <c r="HJ111">
        <v>11.992</v>
      </c>
      <c r="HK111">
        <v>4.956</v>
      </c>
      <c r="HL111">
        <v>3.304</v>
      </c>
      <c r="HM111">
        <v>9999</v>
      </c>
      <c r="HN111">
        <v>999.9</v>
      </c>
      <c r="HO111">
        <v>9999</v>
      </c>
      <c r="HP111">
        <v>9999</v>
      </c>
      <c r="HQ111">
        <v>1.86844</v>
      </c>
      <c r="HR111">
        <v>1.86422</v>
      </c>
      <c r="HS111">
        <v>1.8718</v>
      </c>
      <c r="HT111">
        <v>1.86265</v>
      </c>
      <c r="HU111">
        <v>1.86205</v>
      </c>
      <c r="HV111">
        <v>1.86858</v>
      </c>
      <c r="HW111">
        <v>1.85867</v>
      </c>
      <c r="HX111">
        <v>1.86508</v>
      </c>
      <c r="HY111">
        <v>5</v>
      </c>
      <c r="HZ111">
        <v>0</v>
      </c>
      <c r="IA111">
        <v>0</v>
      </c>
      <c r="IB111">
        <v>0</v>
      </c>
      <c r="IC111" t="s">
        <v>426</v>
      </c>
      <c r="ID111" t="s">
        <v>427</v>
      </c>
      <c r="IE111" t="s">
        <v>428</v>
      </c>
      <c r="IF111" t="s">
        <v>428</v>
      </c>
      <c r="IG111" t="s">
        <v>428</v>
      </c>
      <c r="IH111" t="s">
        <v>428</v>
      </c>
      <c r="II111">
        <v>0</v>
      </c>
      <c r="IJ111">
        <v>100</v>
      </c>
      <c r="IK111">
        <v>100</v>
      </c>
      <c r="IL111">
        <v>5.896</v>
      </c>
      <c r="IM111">
        <v>0.3996</v>
      </c>
      <c r="IN111">
        <v>4.31971622866321</v>
      </c>
      <c r="IO111">
        <v>0.00442796603476172</v>
      </c>
      <c r="IP111">
        <v>-1.66160884727162e-06</v>
      </c>
      <c r="IQ111">
        <v>3.32470810967871e-10</v>
      </c>
      <c r="IR111">
        <v>0.0482981980719239</v>
      </c>
      <c r="IS111">
        <v>0.00830027014242151</v>
      </c>
      <c r="IT111">
        <v>2.88519397997672e-05</v>
      </c>
      <c r="IU111">
        <v>9.02036601750474e-06</v>
      </c>
      <c r="IV111">
        <v>-1</v>
      </c>
      <c r="IW111">
        <v>2043</v>
      </c>
      <c r="IX111">
        <v>1</v>
      </c>
      <c r="IY111">
        <v>28</v>
      </c>
      <c r="IZ111">
        <v>188933.1</v>
      </c>
      <c r="JA111">
        <v>188933</v>
      </c>
      <c r="JB111">
        <v>0.875244</v>
      </c>
      <c r="JC111">
        <v>2.39624</v>
      </c>
      <c r="JD111">
        <v>1.4978</v>
      </c>
      <c r="JE111">
        <v>2.33276</v>
      </c>
      <c r="JF111">
        <v>1.54419</v>
      </c>
      <c r="JG111">
        <v>2.34131</v>
      </c>
      <c r="JH111">
        <v>35.4754</v>
      </c>
      <c r="JI111">
        <v>24.2801</v>
      </c>
      <c r="JJ111">
        <v>18</v>
      </c>
      <c r="JK111">
        <v>545.111</v>
      </c>
      <c r="JL111">
        <v>431.298</v>
      </c>
      <c r="JM111">
        <v>31.4666</v>
      </c>
      <c r="JN111">
        <v>28.3348</v>
      </c>
      <c r="JO111">
        <v>30.0001</v>
      </c>
      <c r="JP111">
        <v>28.1543</v>
      </c>
      <c r="JQ111">
        <v>28.1769</v>
      </c>
      <c r="JR111">
        <v>17.567</v>
      </c>
      <c r="JS111">
        <v>23.4704</v>
      </c>
      <c r="JT111">
        <v>100</v>
      </c>
      <c r="JU111">
        <v>31.442</v>
      </c>
      <c r="JV111">
        <v>420</v>
      </c>
      <c r="JW111">
        <v>24.7884</v>
      </c>
      <c r="JX111">
        <v>93.0807</v>
      </c>
      <c r="JY111">
        <v>98.663</v>
      </c>
    </row>
    <row r="112" spans="1:285">
      <c r="A112">
        <v>96</v>
      </c>
      <c r="B112">
        <v>1758585694.1</v>
      </c>
      <c r="C112">
        <v>1681.09999990463</v>
      </c>
      <c r="D112" t="s">
        <v>620</v>
      </c>
      <c r="E112" t="s">
        <v>621</v>
      </c>
      <c r="F112">
        <v>5</v>
      </c>
      <c r="G112" t="s">
        <v>419</v>
      </c>
      <c r="H112" t="s">
        <v>583</v>
      </c>
      <c r="I112" t="s">
        <v>421</v>
      </c>
      <c r="J112">
        <v>1758585691.1</v>
      </c>
      <c r="K112">
        <f>(L112)/1000</f>
        <v>0</v>
      </c>
      <c r="L112">
        <f>1000*DL112*AJ112*(DH112-DI112)/(100*DA112*(1000-AJ112*DH112))</f>
        <v>0</v>
      </c>
      <c r="M112">
        <f>DL112*AJ112*(DG112-DF112*(1000-AJ112*DI112)/(1000-AJ112*DH112))/(100*DA112)</f>
        <v>0</v>
      </c>
      <c r="N112">
        <f>DF112 - IF(AJ112&gt;1, M112*DA112*100.0/(AL112), 0)</f>
        <v>0</v>
      </c>
      <c r="O112">
        <f>((U112-K112/2)*N112-M112)/(U112+K112/2)</f>
        <v>0</v>
      </c>
      <c r="P112">
        <f>O112*(DM112+DN112)/1000.0</f>
        <v>0</v>
      </c>
      <c r="Q112">
        <f>(DF112 - IF(AJ112&gt;1, M112*DA112*100.0/(AL112), 0))*(DM112+DN112)/1000.0</f>
        <v>0</v>
      </c>
      <c r="R112">
        <f>2.0/((1/T112-1/S112)+SIGN(T112)*SQRT((1/T112-1/S112)*(1/T112-1/S112) + 4*DB112/((DB112+1)*(DB112+1))*(2*1/T112*1/S112-1/S112*1/S112)))</f>
        <v>0</v>
      </c>
      <c r="S112">
        <f>IF(LEFT(DC112,1)&lt;&gt;"0",IF(LEFT(DC112,1)="1",3.0,DD112),$D$5+$E$5*(DT112*DM112/($K$5*1000))+$F$5*(DT112*DM112/($K$5*1000))*MAX(MIN(DA112,$J$5),$I$5)*MAX(MIN(DA112,$J$5),$I$5)+$G$5*MAX(MIN(DA112,$J$5),$I$5)*(DT112*DM112/($K$5*1000))+$H$5*(DT112*DM112/($K$5*1000))*(DT112*DM112/($K$5*1000)))</f>
        <v>0</v>
      </c>
      <c r="T112">
        <f>K112*(1000-(1000*0.61365*exp(17.502*X112/(240.97+X112))/(DM112+DN112)+DH112)/2)/(1000*0.61365*exp(17.502*X112/(240.97+X112))/(DM112+DN112)-DH112)</f>
        <v>0</v>
      </c>
      <c r="U112">
        <f>1/((DB112+1)/(R112/1.6)+1/(S112/1.37)) + DB112/((DB112+1)/(R112/1.6) + DB112/(S112/1.37))</f>
        <v>0</v>
      </c>
      <c r="V112">
        <f>(CW112*CZ112)</f>
        <v>0</v>
      </c>
      <c r="W112">
        <f>(DO112+(V112+2*0.95*5.67E-8*(((DO112+$B$7)+273)^4-(DO112+273)^4)-44100*K112)/(1.84*29.3*S112+8*0.95*5.67E-8*(DO112+273)^3))</f>
        <v>0</v>
      </c>
      <c r="X112">
        <f>($C$7*DP112+$D$7*DQ112+$E$7*W112)</f>
        <v>0</v>
      </c>
      <c r="Y112">
        <f>0.61365*exp(17.502*X112/(240.97+X112))</f>
        <v>0</v>
      </c>
      <c r="Z112">
        <f>(AA112/AB112*100)</f>
        <v>0</v>
      </c>
      <c r="AA112">
        <f>DH112*(DM112+DN112)/1000</f>
        <v>0</v>
      </c>
      <c r="AB112">
        <f>0.61365*exp(17.502*DO112/(240.97+DO112))</f>
        <v>0</v>
      </c>
      <c r="AC112">
        <f>(Y112-DH112*(DM112+DN112)/1000)</f>
        <v>0</v>
      </c>
      <c r="AD112">
        <f>(-K112*44100)</f>
        <v>0</v>
      </c>
      <c r="AE112">
        <f>2*29.3*S112*0.92*(DO112-X112)</f>
        <v>0</v>
      </c>
      <c r="AF112">
        <f>2*0.95*5.67E-8*(((DO112+$B$7)+273)^4-(X112+273)^4)</f>
        <v>0</v>
      </c>
      <c r="AG112">
        <f>V112+AF112+AD112+AE112</f>
        <v>0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MAX(0,($B$13+$C$13*DT112)/(1+$D$13*DT112)*DM112/(DO112+273)*$E$13)</f>
        <v>0</v>
      </c>
      <c r="AM112" t="s">
        <v>422</v>
      </c>
      <c r="AN112" t="s">
        <v>422</v>
      </c>
      <c r="AO112">
        <v>0</v>
      </c>
      <c r="AP112">
        <v>0</v>
      </c>
      <c r="AQ112">
        <f>1-AO112/AP112</f>
        <v>0</v>
      </c>
      <c r="AR112">
        <v>0</v>
      </c>
      <c r="AS112" t="s">
        <v>422</v>
      </c>
      <c r="AT112" t="s">
        <v>422</v>
      </c>
      <c r="AU112">
        <v>0</v>
      </c>
      <c r="AV112">
        <v>0</v>
      </c>
      <c r="AW112">
        <f>1-AU112/AV112</f>
        <v>0</v>
      </c>
      <c r="AX112">
        <v>0.5</v>
      </c>
      <c r="AY112">
        <f>CX112</f>
        <v>0</v>
      </c>
      <c r="AZ112">
        <f>M112</f>
        <v>0</v>
      </c>
      <c r="BA112">
        <f>AW112*AX112*AY112</f>
        <v>0</v>
      </c>
      <c r="BB112">
        <f>(AZ112-AR112)/AY112</f>
        <v>0</v>
      </c>
      <c r="BC112">
        <f>(AP112-AV112)/AV112</f>
        <v>0</v>
      </c>
      <c r="BD112">
        <f>AO112/(AQ112+AO112/AV112)</f>
        <v>0</v>
      </c>
      <c r="BE112" t="s">
        <v>422</v>
      </c>
      <c r="BF112">
        <v>0</v>
      </c>
      <c r="BG112">
        <f>IF(BF112&lt;&gt;0, BF112, BD112)</f>
        <v>0</v>
      </c>
      <c r="BH112">
        <f>1-BG112/AV112</f>
        <v>0</v>
      </c>
      <c r="BI112">
        <f>(AV112-AU112)/(AV112-BG112)</f>
        <v>0</v>
      </c>
      <c r="BJ112">
        <f>(AP112-AV112)/(AP112-BG112)</f>
        <v>0</v>
      </c>
      <c r="BK112">
        <f>(AV112-AU112)/(AV112-AO112)</f>
        <v>0</v>
      </c>
      <c r="BL112">
        <f>(AP112-AV112)/(AP112-AO112)</f>
        <v>0</v>
      </c>
      <c r="BM112">
        <f>(BI112*BG112/AU112)</f>
        <v>0</v>
      </c>
      <c r="BN112">
        <f>(1-BM112)</f>
        <v>0</v>
      </c>
      <c r="CW112">
        <f>$B$11*DU112+$C$11*DV112+$F$11*EG112*(1-EJ112)</f>
        <v>0</v>
      </c>
      <c r="CX112">
        <f>CW112*CY112</f>
        <v>0</v>
      </c>
      <c r="CY112">
        <f>($B$11*$D$9+$C$11*$D$9+$F$11*((ET112+EL112)/MAX(ET112+EL112+EU112, 0.1)*$I$9+EU112/MAX(ET112+EL112+EU112, 0.1)*$J$9))/($B$11+$C$11+$F$11)</f>
        <v>0</v>
      </c>
      <c r="CZ112">
        <f>($B$11*$K$9+$C$11*$K$9+$F$11*((ET112+EL112)/MAX(ET112+EL112+EU112, 0.1)*$P$9+EU112/MAX(ET112+EL112+EU112, 0.1)*$Q$9))/($B$11+$C$11+$F$11)</f>
        <v>0</v>
      </c>
      <c r="DA112">
        <v>2.18</v>
      </c>
      <c r="DB112">
        <v>0.5</v>
      </c>
      <c r="DC112" t="s">
        <v>423</v>
      </c>
      <c r="DD112">
        <v>2</v>
      </c>
      <c r="DE112">
        <v>1758585691.1</v>
      </c>
      <c r="DF112">
        <v>421.18</v>
      </c>
      <c r="DG112">
        <v>419.99575</v>
      </c>
      <c r="DH112">
        <v>24.81905</v>
      </c>
      <c r="DI112">
        <v>24.7293</v>
      </c>
      <c r="DJ112">
        <v>415.284</v>
      </c>
      <c r="DK112">
        <v>24.419525</v>
      </c>
      <c r="DL112">
        <v>500.013</v>
      </c>
      <c r="DM112">
        <v>89.629575</v>
      </c>
      <c r="DN112">
        <v>0.0329707</v>
      </c>
      <c r="DO112">
        <v>30.7981</v>
      </c>
      <c r="DP112">
        <v>30.028</v>
      </c>
      <c r="DQ112">
        <v>999.9</v>
      </c>
      <c r="DR112">
        <v>0</v>
      </c>
      <c r="DS112">
        <v>0</v>
      </c>
      <c r="DT112">
        <v>9998.4375</v>
      </c>
      <c r="DU112">
        <v>0</v>
      </c>
      <c r="DV112">
        <v>0.667702</v>
      </c>
      <c r="DW112">
        <v>1.1840035</v>
      </c>
      <c r="DX112">
        <v>431.89925</v>
      </c>
      <c r="DY112">
        <v>430.64575</v>
      </c>
      <c r="DZ112">
        <v>0.089768875</v>
      </c>
      <c r="EA112">
        <v>419.99575</v>
      </c>
      <c r="EB112">
        <v>24.7293</v>
      </c>
      <c r="EC112">
        <v>2.2245225</v>
      </c>
      <c r="ED112">
        <v>2.2164775</v>
      </c>
      <c r="EE112">
        <v>19.14</v>
      </c>
      <c r="EF112">
        <v>19.0819</v>
      </c>
      <c r="EG112">
        <v>0.00500016</v>
      </c>
      <c r="EH112">
        <v>0</v>
      </c>
      <c r="EI112">
        <v>0</v>
      </c>
      <c r="EJ112">
        <v>0</v>
      </c>
      <c r="EK112">
        <v>311.725</v>
      </c>
      <c r="EL112">
        <v>0.00500016</v>
      </c>
      <c r="EM112">
        <v>-27.825</v>
      </c>
      <c r="EN112">
        <v>-1.7</v>
      </c>
      <c r="EO112">
        <v>38.125</v>
      </c>
      <c r="EP112">
        <v>42.20275</v>
      </c>
      <c r="EQ112">
        <v>40.2655</v>
      </c>
      <c r="ER112">
        <v>42.375</v>
      </c>
      <c r="ES112">
        <v>41.437</v>
      </c>
      <c r="ET112">
        <v>0</v>
      </c>
      <c r="EU112">
        <v>0</v>
      </c>
      <c r="EV112">
        <v>0</v>
      </c>
      <c r="EW112">
        <v>1758585696</v>
      </c>
      <c r="EX112">
        <v>0</v>
      </c>
      <c r="EY112">
        <v>308.116</v>
      </c>
      <c r="EZ112">
        <v>0.915384644985295</v>
      </c>
      <c r="FA112">
        <v>18.6692310948581</v>
      </c>
      <c r="FB112">
        <v>-24.76</v>
      </c>
      <c r="FC112">
        <v>15</v>
      </c>
      <c r="FD112">
        <v>0</v>
      </c>
      <c r="FE112" t="s">
        <v>424</v>
      </c>
      <c r="FF112">
        <v>1747249705.1</v>
      </c>
      <c r="FG112">
        <v>1747249711.1</v>
      </c>
      <c r="FH112">
        <v>0</v>
      </c>
      <c r="FI112">
        <v>0.871</v>
      </c>
      <c r="FJ112">
        <v>0.066</v>
      </c>
      <c r="FK112">
        <v>5.486</v>
      </c>
      <c r="FL112">
        <v>0.145</v>
      </c>
      <c r="FM112">
        <v>420</v>
      </c>
      <c r="FN112">
        <v>16</v>
      </c>
      <c r="FO112">
        <v>0.27</v>
      </c>
      <c r="FP112">
        <v>0.16</v>
      </c>
      <c r="FQ112">
        <v>1.10328614285714</v>
      </c>
      <c r="FR112">
        <v>-3.58039612987013</v>
      </c>
      <c r="FS112">
        <v>0.523268153086176</v>
      </c>
      <c r="FT112">
        <v>0</v>
      </c>
      <c r="FU112">
        <v>307.302941176471</v>
      </c>
      <c r="FV112">
        <v>4.43544699466118</v>
      </c>
      <c r="FW112">
        <v>4.83069141891459</v>
      </c>
      <c r="FX112">
        <v>-1</v>
      </c>
      <c r="FY112">
        <v>0.0909797904761905</v>
      </c>
      <c r="FZ112">
        <v>-0.000293306493506554</v>
      </c>
      <c r="GA112">
        <v>0.00114709892084118</v>
      </c>
      <c r="GB112">
        <v>1</v>
      </c>
      <c r="GC112">
        <v>1</v>
      </c>
      <c r="GD112">
        <v>2</v>
      </c>
      <c r="GE112" t="s">
        <v>433</v>
      </c>
      <c r="GF112">
        <v>3.12654</v>
      </c>
      <c r="GG112">
        <v>2.65841</v>
      </c>
      <c r="GH112">
        <v>0.0882754</v>
      </c>
      <c r="GI112">
        <v>0.0889715</v>
      </c>
      <c r="GJ112">
        <v>0.103014</v>
      </c>
      <c r="GK112">
        <v>0.103297</v>
      </c>
      <c r="GL112">
        <v>23485</v>
      </c>
      <c r="GM112">
        <v>22212.7</v>
      </c>
      <c r="GN112">
        <v>23036.3</v>
      </c>
      <c r="GO112">
        <v>23741.3</v>
      </c>
      <c r="GP112">
        <v>35213.9</v>
      </c>
      <c r="GQ112">
        <v>35234.4</v>
      </c>
      <c r="GR112">
        <v>41530.5</v>
      </c>
      <c r="GS112">
        <v>42333.2</v>
      </c>
      <c r="GT112">
        <v>1.90082</v>
      </c>
      <c r="GU112">
        <v>1.81185</v>
      </c>
      <c r="GV112">
        <v>0.104945</v>
      </c>
      <c r="GW112">
        <v>0</v>
      </c>
      <c r="GX112">
        <v>28.31</v>
      </c>
      <c r="GY112">
        <v>999.9</v>
      </c>
      <c r="GZ112">
        <v>59.913</v>
      </c>
      <c r="HA112">
        <v>29.527</v>
      </c>
      <c r="HB112">
        <v>27.7136</v>
      </c>
      <c r="HC112">
        <v>54.4197</v>
      </c>
      <c r="HD112">
        <v>39.5072</v>
      </c>
      <c r="HE112">
        <v>1</v>
      </c>
      <c r="HF112">
        <v>0.0562957</v>
      </c>
      <c r="HG112">
        <v>-1.40647</v>
      </c>
      <c r="HH112">
        <v>20.2317</v>
      </c>
      <c r="HI112">
        <v>5.23077</v>
      </c>
      <c r="HJ112">
        <v>11.992</v>
      </c>
      <c r="HK112">
        <v>4.9561</v>
      </c>
      <c r="HL112">
        <v>3.304</v>
      </c>
      <c r="HM112">
        <v>9999</v>
      </c>
      <c r="HN112">
        <v>999.9</v>
      </c>
      <c r="HO112">
        <v>9999</v>
      </c>
      <c r="HP112">
        <v>9999</v>
      </c>
      <c r="HQ112">
        <v>1.86844</v>
      </c>
      <c r="HR112">
        <v>1.8642</v>
      </c>
      <c r="HS112">
        <v>1.8718</v>
      </c>
      <c r="HT112">
        <v>1.86267</v>
      </c>
      <c r="HU112">
        <v>1.86206</v>
      </c>
      <c r="HV112">
        <v>1.86857</v>
      </c>
      <c r="HW112">
        <v>1.85867</v>
      </c>
      <c r="HX112">
        <v>1.86508</v>
      </c>
      <c r="HY112">
        <v>5</v>
      </c>
      <c r="HZ112">
        <v>0</v>
      </c>
      <c r="IA112">
        <v>0</v>
      </c>
      <c r="IB112">
        <v>0</v>
      </c>
      <c r="IC112" t="s">
        <v>426</v>
      </c>
      <c r="ID112" t="s">
        <v>427</v>
      </c>
      <c r="IE112" t="s">
        <v>428</v>
      </c>
      <c r="IF112" t="s">
        <v>428</v>
      </c>
      <c r="IG112" t="s">
        <v>428</v>
      </c>
      <c r="IH112" t="s">
        <v>428</v>
      </c>
      <c r="II112">
        <v>0</v>
      </c>
      <c r="IJ112">
        <v>100</v>
      </c>
      <c r="IK112">
        <v>100</v>
      </c>
      <c r="IL112">
        <v>5.895</v>
      </c>
      <c r="IM112">
        <v>0.3995</v>
      </c>
      <c r="IN112">
        <v>4.31971622866321</v>
      </c>
      <c r="IO112">
        <v>0.00442796603476172</v>
      </c>
      <c r="IP112">
        <v>-1.66160884727162e-06</v>
      </c>
      <c r="IQ112">
        <v>3.32470810967871e-10</v>
      </c>
      <c r="IR112">
        <v>0.0482981980719239</v>
      </c>
      <c r="IS112">
        <v>0.00830027014242151</v>
      </c>
      <c r="IT112">
        <v>2.88519397997672e-05</v>
      </c>
      <c r="IU112">
        <v>9.02036601750474e-06</v>
      </c>
      <c r="IV112">
        <v>-1</v>
      </c>
      <c r="IW112">
        <v>2043</v>
      </c>
      <c r="IX112">
        <v>1</v>
      </c>
      <c r="IY112">
        <v>28</v>
      </c>
      <c r="IZ112">
        <v>188933.1</v>
      </c>
      <c r="JA112">
        <v>188933</v>
      </c>
      <c r="JB112">
        <v>0.875244</v>
      </c>
      <c r="JC112">
        <v>2.3938</v>
      </c>
      <c r="JD112">
        <v>1.4978</v>
      </c>
      <c r="JE112">
        <v>2.33276</v>
      </c>
      <c r="JF112">
        <v>1.54419</v>
      </c>
      <c r="JG112">
        <v>2.33887</v>
      </c>
      <c r="JH112">
        <v>35.4986</v>
      </c>
      <c r="JI112">
        <v>24.2801</v>
      </c>
      <c r="JJ112">
        <v>18</v>
      </c>
      <c r="JK112">
        <v>545.256</v>
      </c>
      <c r="JL112">
        <v>431.209</v>
      </c>
      <c r="JM112">
        <v>31.4487</v>
      </c>
      <c r="JN112">
        <v>28.3348</v>
      </c>
      <c r="JO112">
        <v>30.0001</v>
      </c>
      <c r="JP112">
        <v>28.1543</v>
      </c>
      <c r="JQ112">
        <v>28.1769</v>
      </c>
      <c r="JR112">
        <v>17.5718</v>
      </c>
      <c r="JS112">
        <v>23.4704</v>
      </c>
      <c r="JT112">
        <v>100</v>
      </c>
      <c r="JU112">
        <v>31.442</v>
      </c>
      <c r="JV112">
        <v>420</v>
      </c>
      <c r="JW112">
        <v>24.7884</v>
      </c>
      <c r="JX112">
        <v>93.0808</v>
      </c>
      <c r="JY112">
        <v>98.6641</v>
      </c>
    </row>
    <row r="113" spans="1:285">
      <c r="A113">
        <v>97</v>
      </c>
      <c r="B113">
        <v>1758585696.1</v>
      </c>
      <c r="C113">
        <v>1683.09999990463</v>
      </c>
      <c r="D113" t="s">
        <v>622</v>
      </c>
      <c r="E113" t="s">
        <v>623</v>
      </c>
      <c r="F113">
        <v>5</v>
      </c>
      <c r="G113" t="s">
        <v>419</v>
      </c>
      <c r="H113" t="s">
        <v>583</v>
      </c>
      <c r="I113" t="s">
        <v>421</v>
      </c>
      <c r="J113">
        <v>1758585693.43333</v>
      </c>
      <c r="K113">
        <f>(L113)/1000</f>
        <v>0</v>
      </c>
      <c r="L113">
        <f>1000*DL113*AJ113*(DH113-DI113)/(100*DA113*(1000-AJ113*DH113))</f>
        <v>0</v>
      </c>
      <c r="M113">
        <f>DL113*AJ113*(DG113-DF113*(1000-AJ113*DI113)/(1000-AJ113*DH113))/(100*DA113)</f>
        <v>0</v>
      </c>
      <c r="N113">
        <f>DF113 - IF(AJ113&gt;1, M113*DA113*100.0/(AL113), 0)</f>
        <v>0</v>
      </c>
      <c r="O113">
        <f>((U113-K113/2)*N113-M113)/(U113+K113/2)</f>
        <v>0</v>
      </c>
      <c r="P113">
        <f>O113*(DM113+DN113)/1000.0</f>
        <v>0</v>
      </c>
      <c r="Q113">
        <f>(DF113 - IF(AJ113&gt;1, M113*DA113*100.0/(AL113), 0))*(DM113+DN113)/1000.0</f>
        <v>0</v>
      </c>
      <c r="R113">
        <f>2.0/((1/T113-1/S113)+SIGN(T113)*SQRT((1/T113-1/S113)*(1/T113-1/S113) + 4*DB113/((DB113+1)*(DB113+1))*(2*1/T113*1/S113-1/S113*1/S113)))</f>
        <v>0</v>
      </c>
      <c r="S113">
        <f>IF(LEFT(DC113,1)&lt;&gt;"0",IF(LEFT(DC113,1)="1",3.0,DD113),$D$5+$E$5*(DT113*DM113/($K$5*1000))+$F$5*(DT113*DM113/($K$5*1000))*MAX(MIN(DA113,$J$5),$I$5)*MAX(MIN(DA113,$J$5),$I$5)+$G$5*MAX(MIN(DA113,$J$5),$I$5)*(DT113*DM113/($K$5*1000))+$H$5*(DT113*DM113/($K$5*1000))*(DT113*DM113/($K$5*1000)))</f>
        <v>0</v>
      </c>
      <c r="T113">
        <f>K113*(1000-(1000*0.61365*exp(17.502*X113/(240.97+X113))/(DM113+DN113)+DH113)/2)/(1000*0.61365*exp(17.502*X113/(240.97+X113))/(DM113+DN113)-DH113)</f>
        <v>0</v>
      </c>
      <c r="U113">
        <f>1/((DB113+1)/(R113/1.6)+1/(S113/1.37)) + DB113/((DB113+1)/(R113/1.6) + DB113/(S113/1.37))</f>
        <v>0</v>
      </c>
      <c r="V113">
        <f>(CW113*CZ113)</f>
        <v>0</v>
      </c>
      <c r="W113">
        <f>(DO113+(V113+2*0.95*5.67E-8*(((DO113+$B$7)+273)^4-(DO113+273)^4)-44100*K113)/(1.84*29.3*S113+8*0.95*5.67E-8*(DO113+273)^3))</f>
        <v>0</v>
      </c>
      <c r="X113">
        <f>($C$7*DP113+$D$7*DQ113+$E$7*W113)</f>
        <v>0</v>
      </c>
      <c r="Y113">
        <f>0.61365*exp(17.502*X113/(240.97+X113))</f>
        <v>0</v>
      </c>
      <c r="Z113">
        <f>(AA113/AB113*100)</f>
        <v>0</v>
      </c>
      <c r="AA113">
        <f>DH113*(DM113+DN113)/1000</f>
        <v>0</v>
      </c>
      <c r="AB113">
        <f>0.61365*exp(17.502*DO113/(240.97+DO113))</f>
        <v>0</v>
      </c>
      <c r="AC113">
        <f>(Y113-DH113*(DM113+DN113)/1000)</f>
        <v>0</v>
      </c>
      <c r="AD113">
        <f>(-K113*44100)</f>
        <v>0</v>
      </c>
      <c r="AE113">
        <f>2*29.3*S113*0.92*(DO113-X113)</f>
        <v>0</v>
      </c>
      <c r="AF113">
        <f>2*0.95*5.67E-8*(((DO113+$B$7)+273)^4-(X113+273)^4)</f>
        <v>0</v>
      </c>
      <c r="AG113">
        <f>V113+AF113+AD113+AE113</f>
        <v>0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MAX(0,($B$13+$C$13*DT113)/(1+$D$13*DT113)*DM113/(DO113+273)*$E$13)</f>
        <v>0</v>
      </c>
      <c r="AM113" t="s">
        <v>422</v>
      </c>
      <c r="AN113" t="s">
        <v>422</v>
      </c>
      <c r="AO113">
        <v>0</v>
      </c>
      <c r="AP113">
        <v>0</v>
      </c>
      <c r="AQ113">
        <f>1-AO113/AP113</f>
        <v>0</v>
      </c>
      <c r="AR113">
        <v>0</v>
      </c>
      <c r="AS113" t="s">
        <v>422</v>
      </c>
      <c r="AT113" t="s">
        <v>422</v>
      </c>
      <c r="AU113">
        <v>0</v>
      </c>
      <c r="AV113">
        <v>0</v>
      </c>
      <c r="AW113">
        <f>1-AU113/AV113</f>
        <v>0</v>
      </c>
      <c r="AX113">
        <v>0.5</v>
      </c>
      <c r="AY113">
        <f>CX113</f>
        <v>0</v>
      </c>
      <c r="AZ113">
        <f>M113</f>
        <v>0</v>
      </c>
      <c r="BA113">
        <f>AW113*AX113*AY113</f>
        <v>0</v>
      </c>
      <c r="BB113">
        <f>(AZ113-AR113)/AY113</f>
        <v>0</v>
      </c>
      <c r="BC113">
        <f>(AP113-AV113)/AV113</f>
        <v>0</v>
      </c>
      <c r="BD113">
        <f>AO113/(AQ113+AO113/AV113)</f>
        <v>0</v>
      </c>
      <c r="BE113" t="s">
        <v>422</v>
      </c>
      <c r="BF113">
        <v>0</v>
      </c>
      <c r="BG113">
        <f>IF(BF113&lt;&gt;0, BF113, BD113)</f>
        <v>0</v>
      </c>
      <c r="BH113">
        <f>1-BG113/AV113</f>
        <v>0</v>
      </c>
      <c r="BI113">
        <f>(AV113-AU113)/(AV113-BG113)</f>
        <v>0</v>
      </c>
      <c r="BJ113">
        <f>(AP113-AV113)/(AP113-BG113)</f>
        <v>0</v>
      </c>
      <c r="BK113">
        <f>(AV113-AU113)/(AV113-AO113)</f>
        <v>0</v>
      </c>
      <c r="BL113">
        <f>(AP113-AV113)/(AP113-AO113)</f>
        <v>0</v>
      </c>
      <c r="BM113">
        <f>(BI113*BG113/AU113)</f>
        <v>0</v>
      </c>
      <c r="BN113">
        <f>(1-BM113)</f>
        <v>0</v>
      </c>
      <c r="CW113">
        <f>$B$11*DU113+$C$11*DV113+$F$11*EG113*(1-EJ113)</f>
        <v>0</v>
      </c>
      <c r="CX113">
        <f>CW113*CY113</f>
        <v>0</v>
      </c>
      <c r="CY113">
        <f>($B$11*$D$9+$C$11*$D$9+$F$11*((ET113+EL113)/MAX(ET113+EL113+EU113, 0.1)*$I$9+EU113/MAX(ET113+EL113+EU113, 0.1)*$J$9))/($B$11+$C$11+$F$11)</f>
        <v>0</v>
      </c>
      <c r="CZ113">
        <f>($B$11*$K$9+$C$11*$K$9+$F$11*((ET113+EL113)/MAX(ET113+EL113+EU113, 0.1)*$P$9+EU113/MAX(ET113+EL113+EU113, 0.1)*$Q$9))/($B$11+$C$11+$F$11)</f>
        <v>0</v>
      </c>
      <c r="DA113">
        <v>2.18</v>
      </c>
      <c r="DB113">
        <v>0.5</v>
      </c>
      <c r="DC113" t="s">
        <v>423</v>
      </c>
      <c r="DD113">
        <v>2</v>
      </c>
      <c r="DE113">
        <v>1758585693.43333</v>
      </c>
      <c r="DF113">
        <v>421.104666666667</v>
      </c>
      <c r="DG113">
        <v>419.759666666667</v>
      </c>
      <c r="DH113">
        <v>24.8182666666667</v>
      </c>
      <c r="DI113">
        <v>24.7277333333333</v>
      </c>
      <c r="DJ113">
        <v>415.209</v>
      </c>
      <c r="DK113">
        <v>24.4187333333333</v>
      </c>
      <c r="DL113">
        <v>500.033333333333</v>
      </c>
      <c r="DM113">
        <v>89.6293</v>
      </c>
      <c r="DN113">
        <v>0.0328878666666667</v>
      </c>
      <c r="DO113">
        <v>30.7947</v>
      </c>
      <c r="DP113">
        <v>30.0237666666667</v>
      </c>
      <c r="DQ113">
        <v>999.9</v>
      </c>
      <c r="DR113">
        <v>0</v>
      </c>
      <c r="DS113">
        <v>0</v>
      </c>
      <c r="DT113">
        <v>9997.5</v>
      </c>
      <c r="DU113">
        <v>0</v>
      </c>
      <c r="DV113">
        <v>0.667702</v>
      </c>
      <c r="DW113">
        <v>1.34492666666667</v>
      </c>
      <c r="DX113">
        <v>431.821666666667</v>
      </c>
      <c r="DY113">
        <v>430.402666666667</v>
      </c>
      <c r="DZ113">
        <v>0.0905094333333333</v>
      </c>
      <c r="EA113">
        <v>419.759666666667</v>
      </c>
      <c r="EB113">
        <v>24.7277333333333</v>
      </c>
      <c r="EC113">
        <v>2.22444333333333</v>
      </c>
      <c r="ED113">
        <v>2.21633</v>
      </c>
      <c r="EE113">
        <v>19.1394333333333</v>
      </c>
      <c r="EF113">
        <v>19.0808333333333</v>
      </c>
      <c r="EG113">
        <v>0.00500016</v>
      </c>
      <c r="EH113">
        <v>0</v>
      </c>
      <c r="EI113">
        <v>0</v>
      </c>
      <c r="EJ113">
        <v>0</v>
      </c>
      <c r="EK113">
        <v>307.433333333333</v>
      </c>
      <c r="EL113">
        <v>0.00500016</v>
      </c>
      <c r="EM113">
        <v>-26.8666666666667</v>
      </c>
      <c r="EN113">
        <v>-1.63333333333333</v>
      </c>
      <c r="EO113">
        <v>38.125</v>
      </c>
      <c r="EP113">
        <v>42.208</v>
      </c>
      <c r="EQ113">
        <v>40.25</v>
      </c>
      <c r="ER113">
        <v>42.375</v>
      </c>
      <c r="ES113">
        <v>41.437</v>
      </c>
      <c r="ET113">
        <v>0</v>
      </c>
      <c r="EU113">
        <v>0</v>
      </c>
      <c r="EV113">
        <v>0</v>
      </c>
      <c r="EW113">
        <v>1758585697.8</v>
      </c>
      <c r="EX113">
        <v>0</v>
      </c>
      <c r="EY113">
        <v>307.703846153846</v>
      </c>
      <c r="EZ113">
        <v>-7.01880342723134</v>
      </c>
      <c r="FA113">
        <v>0.769231138223184</v>
      </c>
      <c r="FB113">
        <v>-23.9884615384615</v>
      </c>
      <c r="FC113">
        <v>15</v>
      </c>
      <c r="FD113">
        <v>0</v>
      </c>
      <c r="FE113" t="s">
        <v>424</v>
      </c>
      <c r="FF113">
        <v>1747249705.1</v>
      </c>
      <c r="FG113">
        <v>1747249711.1</v>
      </c>
      <c r="FH113">
        <v>0</v>
      </c>
      <c r="FI113">
        <v>0.871</v>
      </c>
      <c r="FJ113">
        <v>0.066</v>
      </c>
      <c r="FK113">
        <v>5.486</v>
      </c>
      <c r="FL113">
        <v>0.145</v>
      </c>
      <c r="FM113">
        <v>420</v>
      </c>
      <c r="FN113">
        <v>16</v>
      </c>
      <c r="FO113">
        <v>0.27</v>
      </c>
      <c r="FP113">
        <v>0.16</v>
      </c>
      <c r="FQ113">
        <v>0.96017895</v>
      </c>
      <c r="FR113">
        <v>0.575184045112781</v>
      </c>
      <c r="FS113">
        <v>0.274197484487819</v>
      </c>
      <c r="FT113">
        <v>0</v>
      </c>
      <c r="FU113">
        <v>307.832352941176</v>
      </c>
      <c r="FV113">
        <v>4.47517188896561</v>
      </c>
      <c r="FW113">
        <v>4.75262903022758</v>
      </c>
      <c r="FX113">
        <v>-1</v>
      </c>
      <c r="FY113">
        <v>0.09092597</v>
      </c>
      <c r="FZ113">
        <v>-0.00126858045112765</v>
      </c>
      <c r="GA113">
        <v>0.00115956887854926</v>
      </c>
      <c r="GB113">
        <v>1</v>
      </c>
      <c r="GC113">
        <v>1</v>
      </c>
      <c r="GD113">
        <v>2</v>
      </c>
      <c r="GE113" t="s">
        <v>433</v>
      </c>
      <c r="GF113">
        <v>3.12636</v>
      </c>
      <c r="GG113">
        <v>2.65852</v>
      </c>
      <c r="GH113">
        <v>0.0882666</v>
      </c>
      <c r="GI113">
        <v>0.088965</v>
      </c>
      <c r="GJ113">
        <v>0.103013</v>
      </c>
      <c r="GK113">
        <v>0.103293</v>
      </c>
      <c r="GL113">
        <v>23485.3</v>
      </c>
      <c r="GM113">
        <v>22212.8</v>
      </c>
      <c r="GN113">
        <v>23036.4</v>
      </c>
      <c r="GO113">
        <v>23741.3</v>
      </c>
      <c r="GP113">
        <v>35214.1</v>
      </c>
      <c r="GQ113">
        <v>35234.5</v>
      </c>
      <c r="GR113">
        <v>41530.6</v>
      </c>
      <c r="GS113">
        <v>42333.2</v>
      </c>
      <c r="GT113">
        <v>1.90052</v>
      </c>
      <c r="GU113">
        <v>1.81212</v>
      </c>
      <c r="GV113">
        <v>0.105012</v>
      </c>
      <c r="GW113">
        <v>0</v>
      </c>
      <c r="GX113">
        <v>28.31</v>
      </c>
      <c r="GY113">
        <v>999.9</v>
      </c>
      <c r="GZ113">
        <v>59.938</v>
      </c>
      <c r="HA113">
        <v>29.527</v>
      </c>
      <c r="HB113">
        <v>27.7264</v>
      </c>
      <c r="HC113">
        <v>53.4397</v>
      </c>
      <c r="HD113">
        <v>39.5513</v>
      </c>
      <c r="HE113">
        <v>1</v>
      </c>
      <c r="HF113">
        <v>0.0563415</v>
      </c>
      <c r="HG113">
        <v>-1.43341</v>
      </c>
      <c r="HH113">
        <v>20.2315</v>
      </c>
      <c r="HI113">
        <v>5.23122</v>
      </c>
      <c r="HJ113">
        <v>11.992</v>
      </c>
      <c r="HK113">
        <v>4.9561</v>
      </c>
      <c r="HL113">
        <v>3.304</v>
      </c>
      <c r="HM113">
        <v>9999</v>
      </c>
      <c r="HN113">
        <v>999.9</v>
      </c>
      <c r="HO113">
        <v>9999</v>
      </c>
      <c r="HP113">
        <v>9999</v>
      </c>
      <c r="HQ113">
        <v>1.86845</v>
      </c>
      <c r="HR113">
        <v>1.86419</v>
      </c>
      <c r="HS113">
        <v>1.8718</v>
      </c>
      <c r="HT113">
        <v>1.86267</v>
      </c>
      <c r="HU113">
        <v>1.86206</v>
      </c>
      <c r="HV113">
        <v>1.86857</v>
      </c>
      <c r="HW113">
        <v>1.85867</v>
      </c>
      <c r="HX113">
        <v>1.86508</v>
      </c>
      <c r="HY113">
        <v>5</v>
      </c>
      <c r="HZ113">
        <v>0</v>
      </c>
      <c r="IA113">
        <v>0</v>
      </c>
      <c r="IB113">
        <v>0</v>
      </c>
      <c r="IC113" t="s">
        <v>426</v>
      </c>
      <c r="ID113" t="s">
        <v>427</v>
      </c>
      <c r="IE113" t="s">
        <v>428</v>
      </c>
      <c r="IF113" t="s">
        <v>428</v>
      </c>
      <c r="IG113" t="s">
        <v>428</v>
      </c>
      <c r="IH113" t="s">
        <v>428</v>
      </c>
      <c r="II113">
        <v>0</v>
      </c>
      <c r="IJ113">
        <v>100</v>
      </c>
      <c r="IK113">
        <v>100</v>
      </c>
      <c r="IL113">
        <v>5.895</v>
      </c>
      <c r="IM113">
        <v>0.3995</v>
      </c>
      <c r="IN113">
        <v>4.31971622866321</v>
      </c>
      <c r="IO113">
        <v>0.00442796603476172</v>
      </c>
      <c r="IP113">
        <v>-1.66160884727162e-06</v>
      </c>
      <c r="IQ113">
        <v>3.32470810967871e-10</v>
      </c>
      <c r="IR113">
        <v>0.0482981980719239</v>
      </c>
      <c r="IS113">
        <v>0.00830027014242151</v>
      </c>
      <c r="IT113">
        <v>2.88519397997672e-05</v>
      </c>
      <c r="IU113">
        <v>9.02036601750474e-06</v>
      </c>
      <c r="IV113">
        <v>-1</v>
      </c>
      <c r="IW113">
        <v>2043</v>
      </c>
      <c r="IX113">
        <v>1</v>
      </c>
      <c r="IY113">
        <v>28</v>
      </c>
      <c r="IZ113">
        <v>188933.2</v>
      </c>
      <c r="JA113">
        <v>188933.1</v>
      </c>
      <c r="JB113">
        <v>0.875244</v>
      </c>
      <c r="JC113">
        <v>2.3938</v>
      </c>
      <c r="JD113">
        <v>1.4978</v>
      </c>
      <c r="JE113">
        <v>2.33276</v>
      </c>
      <c r="JF113">
        <v>1.54419</v>
      </c>
      <c r="JG113">
        <v>2.34985</v>
      </c>
      <c r="JH113">
        <v>35.4754</v>
      </c>
      <c r="JI113">
        <v>24.2801</v>
      </c>
      <c r="JJ113">
        <v>18</v>
      </c>
      <c r="JK113">
        <v>545.062</v>
      </c>
      <c r="JL113">
        <v>431.372</v>
      </c>
      <c r="JM113">
        <v>31.436</v>
      </c>
      <c r="JN113">
        <v>28.3348</v>
      </c>
      <c r="JO113">
        <v>30.0001</v>
      </c>
      <c r="JP113">
        <v>28.1543</v>
      </c>
      <c r="JQ113">
        <v>28.1769</v>
      </c>
      <c r="JR113">
        <v>17.579</v>
      </c>
      <c r="JS113">
        <v>23.4704</v>
      </c>
      <c r="JT113">
        <v>100</v>
      </c>
      <c r="JU113">
        <v>31.4178</v>
      </c>
      <c r="JV113">
        <v>420</v>
      </c>
      <c r="JW113">
        <v>24.7884</v>
      </c>
      <c r="JX113">
        <v>93.0811</v>
      </c>
      <c r="JY113">
        <v>98.664</v>
      </c>
    </row>
    <row r="114" spans="1:285">
      <c r="A114">
        <v>98</v>
      </c>
      <c r="B114">
        <v>1758585698.1</v>
      </c>
      <c r="C114">
        <v>1685.09999990463</v>
      </c>
      <c r="D114" t="s">
        <v>624</v>
      </c>
      <c r="E114" t="s">
        <v>625</v>
      </c>
      <c r="F114">
        <v>5</v>
      </c>
      <c r="G114" t="s">
        <v>419</v>
      </c>
      <c r="H114" t="s">
        <v>583</v>
      </c>
      <c r="I114" t="s">
        <v>421</v>
      </c>
      <c r="J114">
        <v>1758585694.35</v>
      </c>
      <c r="K114">
        <f>(L114)/1000</f>
        <v>0</v>
      </c>
      <c r="L114">
        <f>1000*DL114*AJ114*(DH114-DI114)/(100*DA114*(1000-AJ114*DH114))</f>
        <v>0</v>
      </c>
      <c r="M114">
        <f>DL114*AJ114*(DG114-DF114*(1000-AJ114*DI114)/(1000-AJ114*DH114))/(100*DA114)</f>
        <v>0</v>
      </c>
      <c r="N114">
        <f>DF114 - IF(AJ114&gt;1, M114*DA114*100.0/(AL114), 0)</f>
        <v>0</v>
      </c>
      <c r="O114">
        <f>((U114-K114/2)*N114-M114)/(U114+K114/2)</f>
        <v>0</v>
      </c>
      <c r="P114">
        <f>O114*(DM114+DN114)/1000.0</f>
        <v>0</v>
      </c>
      <c r="Q114">
        <f>(DF114 - IF(AJ114&gt;1, M114*DA114*100.0/(AL114), 0))*(DM114+DN114)/1000.0</f>
        <v>0</v>
      </c>
      <c r="R114">
        <f>2.0/((1/T114-1/S114)+SIGN(T114)*SQRT((1/T114-1/S114)*(1/T114-1/S114) + 4*DB114/((DB114+1)*(DB114+1))*(2*1/T114*1/S114-1/S114*1/S114)))</f>
        <v>0</v>
      </c>
      <c r="S114">
        <f>IF(LEFT(DC114,1)&lt;&gt;"0",IF(LEFT(DC114,1)="1",3.0,DD114),$D$5+$E$5*(DT114*DM114/($K$5*1000))+$F$5*(DT114*DM114/($K$5*1000))*MAX(MIN(DA114,$J$5),$I$5)*MAX(MIN(DA114,$J$5),$I$5)+$G$5*MAX(MIN(DA114,$J$5),$I$5)*(DT114*DM114/($K$5*1000))+$H$5*(DT114*DM114/($K$5*1000))*(DT114*DM114/($K$5*1000)))</f>
        <v>0</v>
      </c>
      <c r="T114">
        <f>K114*(1000-(1000*0.61365*exp(17.502*X114/(240.97+X114))/(DM114+DN114)+DH114)/2)/(1000*0.61365*exp(17.502*X114/(240.97+X114))/(DM114+DN114)-DH114)</f>
        <v>0</v>
      </c>
      <c r="U114">
        <f>1/((DB114+1)/(R114/1.6)+1/(S114/1.37)) + DB114/((DB114+1)/(R114/1.6) + DB114/(S114/1.37))</f>
        <v>0</v>
      </c>
      <c r="V114">
        <f>(CW114*CZ114)</f>
        <v>0</v>
      </c>
      <c r="W114">
        <f>(DO114+(V114+2*0.95*5.67E-8*(((DO114+$B$7)+273)^4-(DO114+273)^4)-44100*K114)/(1.84*29.3*S114+8*0.95*5.67E-8*(DO114+273)^3))</f>
        <v>0</v>
      </c>
      <c r="X114">
        <f>($C$7*DP114+$D$7*DQ114+$E$7*W114)</f>
        <v>0</v>
      </c>
      <c r="Y114">
        <f>0.61365*exp(17.502*X114/(240.97+X114))</f>
        <v>0</v>
      </c>
      <c r="Z114">
        <f>(AA114/AB114*100)</f>
        <v>0</v>
      </c>
      <c r="AA114">
        <f>DH114*(DM114+DN114)/1000</f>
        <v>0</v>
      </c>
      <c r="AB114">
        <f>0.61365*exp(17.502*DO114/(240.97+DO114))</f>
        <v>0</v>
      </c>
      <c r="AC114">
        <f>(Y114-DH114*(DM114+DN114)/1000)</f>
        <v>0</v>
      </c>
      <c r="AD114">
        <f>(-K114*44100)</f>
        <v>0</v>
      </c>
      <c r="AE114">
        <f>2*29.3*S114*0.92*(DO114-X114)</f>
        <v>0</v>
      </c>
      <c r="AF114">
        <f>2*0.95*5.67E-8*(((DO114+$B$7)+273)^4-(X114+273)^4)</f>
        <v>0</v>
      </c>
      <c r="AG114">
        <f>V114+AF114+AD114+AE114</f>
        <v>0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MAX(0,($B$13+$C$13*DT114)/(1+$D$13*DT114)*DM114/(DO114+273)*$E$13)</f>
        <v>0</v>
      </c>
      <c r="AM114" t="s">
        <v>422</v>
      </c>
      <c r="AN114" t="s">
        <v>422</v>
      </c>
      <c r="AO114">
        <v>0</v>
      </c>
      <c r="AP114">
        <v>0</v>
      </c>
      <c r="AQ114">
        <f>1-AO114/AP114</f>
        <v>0</v>
      </c>
      <c r="AR114">
        <v>0</v>
      </c>
      <c r="AS114" t="s">
        <v>422</v>
      </c>
      <c r="AT114" t="s">
        <v>422</v>
      </c>
      <c r="AU114">
        <v>0</v>
      </c>
      <c r="AV114">
        <v>0</v>
      </c>
      <c r="AW114">
        <f>1-AU114/AV114</f>
        <v>0</v>
      </c>
      <c r="AX114">
        <v>0.5</v>
      </c>
      <c r="AY114">
        <f>CX114</f>
        <v>0</v>
      </c>
      <c r="AZ114">
        <f>M114</f>
        <v>0</v>
      </c>
      <c r="BA114">
        <f>AW114*AX114*AY114</f>
        <v>0</v>
      </c>
      <c r="BB114">
        <f>(AZ114-AR114)/AY114</f>
        <v>0</v>
      </c>
      <c r="BC114">
        <f>(AP114-AV114)/AV114</f>
        <v>0</v>
      </c>
      <c r="BD114">
        <f>AO114/(AQ114+AO114/AV114)</f>
        <v>0</v>
      </c>
      <c r="BE114" t="s">
        <v>422</v>
      </c>
      <c r="BF114">
        <v>0</v>
      </c>
      <c r="BG114">
        <f>IF(BF114&lt;&gt;0, BF114, BD114)</f>
        <v>0</v>
      </c>
      <c r="BH114">
        <f>1-BG114/AV114</f>
        <v>0</v>
      </c>
      <c r="BI114">
        <f>(AV114-AU114)/(AV114-BG114)</f>
        <v>0</v>
      </c>
      <c r="BJ114">
        <f>(AP114-AV114)/(AP114-BG114)</f>
        <v>0</v>
      </c>
      <c r="BK114">
        <f>(AV114-AU114)/(AV114-AO114)</f>
        <v>0</v>
      </c>
      <c r="BL114">
        <f>(AP114-AV114)/(AP114-AO114)</f>
        <v>0</v>
      </c>
      <c r="BM114">
        <f>(BI114*BG114/AU114)</f>
        <v>0</v>
      </c>
      <c r="BN114">
        <f>(1-BM114)</f>
        <v>0</v>
      </c>
      <c r="CW114">
        <f>$B$11*DU114+$C$11*DV114+$F$11*EG114*(1-EJ114)</f>
        <v>0</v>
      </c>
      <c r="CX114">
        <f>CW114*CY114</f>
        <v>0</v>
      </c>
      <c r="CY114">
        <f>($B$11*$D$9+$C$11*$D$9+$F$11*((ET114+EL114)/MAX(ET114+EL114+EU114, 0.1)*$I$9+EU114/MAX(ET114+EL114+EU114, 0.1)*$J$9))/($B$11+$C$11+$F$11)</f>
        <v>0</v>
      </c>
      <c r="CZ114">
        <f>($B$11*$K$9+$C$11*$K$9+$F$11*((ET114+EL114)/MAX(ET114+EL114+EU114, 0.1)*$P$9+EU114/MAX(ET114+EL114+EU114, 0.1)*$Q$9))/($B$11+$C$11+$F$11)</f>
        <v>0</v>
      </c>
      <c r="DA114">
        <v>2.18</v>
      </c>
      <c r="DB114">
        <v>0.5</v>
      </c>
      <c r="DC114" t="s">
        <v>423</v>
      </c>
      <c r="DD114">
        <v>2</v>
      </c>
      <c r="DE114">
        <v>1758585694.35</v>
      </c>
      <c r="DF114">
        <v>421.068</v>
      </c>
      <c r="DG114">
        <v>419.7405</v>
      </c>
      <c r="DH114">
        <v>24.81765</v>
      </c>
      <c r="DI114">
        <v>24.72705</v>
      </c>
      <c r="DJ114">
        <v>415.1725</v>
      </c>
      <c r="DK114">
        <v>24.418125</v>
      </c>
      <c r="DL114">
        <v>500.0335</v>
      </c>
      <c r="DM114">
        <v>89.629575</v>
      </c>
      <c r="DN114">
        <v>0.032919</v>
      </c>
      <c r="DO114">
        <v>30.79455</v>
      </c>
      <c r="DP114">
        <v>30.02375</v>
      </c>
      <c r="DQ114">
        <v>999.9</v>
      </c>
      <c r="DR114">
        <v>0</v>
      </c>
      <c r="DS114">
        <v>0</v>
      </c>
      <c r="DT114">
        <v>9993.905</v>
      </c>
      <c r="DU114">
        <v>0</v>
      </c>
      <c r="DV114">
        <v>0.667702</v>
      </c>
      <c r="DW114">
        <v>1.3276725</v>
      </c>
      <c r="DX114">
        <v>431.784</v>
      </c>
      <c r="DY114">
        <v>430.3825</v>
      </c>
      <c r="DZ114">
        <v>0.0905862</v>
      </c>
      <c r="EA114">
        <v>419.7405</v>
      </c>
      <c r="EB114">
        <v>24.72705</v>
      </c>
      <c r="EC114">
        <v>2.224395</v>
      </c>
      <c r="ED114">
        <v>2.216275</v>
      </c>
      <c r="EE114">
        <v>19.1391</v>
      </c>
      <c r="EF114">
        <v>19.08045</v>
      </c>
      <c r="EG114">
        <v>0.00500016</v>
      </c>
      <c r="EH114">
        <v>0</v>
      </c>
      <c r="EI114">
        <v>0</v>
      </c>
      <c r="EJ114">
        <v>0</v>
      </c>
      <c r="EK114">
        <v>307.25</v>
      </c>
      <c r="EL114">
        <v>0.00500016</v>
      </c>
      <c r="EM114">
        <v>-22.725</v>
      </c>
      <c r="EN114">
        <v>-1.05</v>
      </c>
      <c r="EO114">
        <v>38.125</v>
      </c>
      <c r="EP114">
        <v>42.20275</v>
      </c>
      <c r="EQ114">
        <v>40.25</v>
      </c>
      <c r="ER114">
        <v>42.375</v>
      </c>
      <c r="ES114">
        <v>41.437</v>
      </c>
      <c r="ET114">
        <v>0</v>
      </c>
      <c r="EU114">
        <v>0</v>
      </c>
      <c r="EV114">
        <v>0</v>
      </c>
      <c r="EW114">
        <v>1758585700.2</v>
      </c>
      <c r="EX114">
        <v>0</v>
      </c>
      <c r="EY114">
        <v>307.192307692308</v>
      </c>
      <c r="EZ114">
        <v>-32.1914532204438</v>
      </c>
      <c r="FA114">
        <v>29.6991458438756</v>
      </c>
      <c r="FB114">
        <v>-23.4192307692308</v>
      </c>
      <c r="FC114">
        <v>15</v>
      </c>
      <c r="FD114">
        <v>0</v>
      </c>
      <c r="FE114" t="s">
        <v>424</v>
      </c>
      <c r="FF114">
        <v>1747249705.1</v>
      </c>
      <c r="FG114">
        <v>1747249711.1</v>
      </c>
      <c r="FH114">
        <v>0</v>
      </c>
      <c r="FI114">
        <v>0.871</v>
      </c>
      <c r="FJ114">
        <v>0.066</v>
      </c>
      <c r="FK114">
        <v>5.486</v>
      </c>
      <c r="FL114">
        <v>0.145</v>
      </c>
      <c r="FM114">
        <v>420</v>
      </c>
      <c r="FN114">
        <v>16</v>
      </c>
      <c r="FO114">
        <v>0.27</v>
      </c>
      <c r="FP114">
        <v>0.16</v>
      </c>
      <c r="FQ114">
        <v>0.97493895</v>
      </c>
      <c r="FR114">
        <v>1.419774</v>
      </c>
      <c r="FS114">
        <v>0.284968013793562</v>
      </c>
      <c r="FT114">
        <v>0</v>
      </c>
      <c r="FU114">
        <v>307.826470588235</v>
      </c>
      <c r="FV114">
        <v>-5.06799081678401</v>
      </c>
      <c r="FW114">
        <v>4.77292047872094</v>
      </c>
      <c r="FX114">
        <v>-1</v>
      </c>
      <c r="FY114">
        <v>0.09112186</v>
      </c>
      <c r="FZ114">
        <v>-0.00374068872180458</v>
      </c>
      <c r="GA114">
        <v>0.00103619156645863</v>
      </c>
      <c r="GB114">
        <v>1</v>
      </c>
      <c r="GC114">
        <v>1</v>
      </c>
      <c r="GD114">
        <v>2</v>
      </c>
      <c r="GE114" t="s">
        <v>433</v>
      </c>
      <c r="GF114">
        <v>3.12639</v>
      </c>
      <c r="GG114">
        <v>2.65855</v>
      </c>
      <c r="GH114">
        <v>0.0882485</v>
      </c>
      <c r="GI114">
        <v>0.0889598</v>
      </c>
      <c r="GJ114">
        <v>0.103007</v>
      </c>
      <c r="GK114">
        <v>0.103291</v>
      </c>
      <c r="GL114">
        <v>23485.5</v>
      </c>
      <c r="GM114">
        <v>22213</v>
      </c>
      <c r="GN114">
        <v>23036.1</v>
      </c>
      <c r="GO114">
        <v>23741.3</v>
      </c>
      <c r="GP114">
        <v>35214.2</v>
      </c>
      <c r="GQ114">
        <v>35234.7</v>
      </c>
      <c r="GR114">
        <v>41530.5</v>
      </c>
      <c r="GS114">
        <v>42333.4</v>
      </c>
      <c r="GT114">
        <v>1.90062</v>
      </c>
      <c r="GU114">
        <v>1.812</v>
      </c>
      <c r="GV114">
        <v>0.105239</v>
      </c>
      <c r="GW114">
        <v>0</v>
      </c>
      <c r="GX114">
        <v>28.31</v>
      </c>
      <c r="GY114">
        <v>999.9</v>
      </c>
      <c r="GZ114">
        <v>59.913</v>
      </c>
      <c r="HA114">
        <v>29.527</v>
      </c>
      <c r="HB114">
        <v>27.7155</v>
      </c>
      <c r="HC114">
        <v>53.8397</v>
      </c>
      <c r="HD114">
        <v>39.5553</v>
      </c>
      <c r="HE114">
        <v>1</v>
      </c>
      <c r="HF114">
        <v>0.0563211</v>
      </c>
      <c r="HG114">
        <v>-1.41632</v>
      </c>
      <c r="HH114">
        <v>20.2316</v>
      </c>
      <c r="HI114">
        <v>5.23197</v>
      </c>
      <c r="HJ114">
        <v>11.992</v>
      </c>
      <c r="HK114">
        <v>4.95615</v>
      </c>
      <c r="HL114">
        <v>3.304</v>
      </c>
      <c r="HM114">
        <v>9999</v>
      </c>
      <c r="HN114">
        <v>999.9</v>
      </c>
      <c r="HO114">
        <v>9999</v>
      </c>
      <c r="HP114">
        <v>9999</v>
      </c>
      <c r="HQ114">
        <v>1.86846</v>
      </c>
      <c r="HR114">
        <v>1.86423</v>
      </c>
      <c r="HS114">
        <v>1.8718</v>
      </c>
      <c r="HT114">
        <v>1.86266</v>
      </c>
      <c r="HU114">
        <v>1.86206</v>
      </c>
      <c r="HV114">
        <v>1.86855</v>
      </c>
      <c r="HW114">
        <v>1.85867</v>
      </c>
      <c r="HX114">
        <v>1.86508</v>
      </c>
      <c r="HY114">
        <v>5</v>
      </c>
      <c r="HZ114">
        <v>0</v>
      </c>
      <c r="IA114">
        <v>0</v>
      </c>
      <c r="IB114">
        <v>0</v>
      </c>
      <c r="IC114" t="s">
        <v>426</v>
      </c>
      <c r="ID114" t="s">
        <v>427</v>
      </c>
      <c r="IE114" t="s">
        <v>428</v>
      </c>
      <c r="IF114" t="s">
        <v>428</v>
      </c>
      <c r="IG114" t="s">
        <v>428</v>
      </c>
      <c r="IH114" t="s">
        <v>428</v>
      </c>
      <c r="II114">
        <v>0</v>
      </c>
      <c r="IJ114">
        <v>100</v>
      </c>
      <c r="IK114">
        <v>100</v>
      </c>
      <c r="IL114">
        <v>5.895</v>
      </c>
      <c r="IM114">
        <v>0.3994</v>
      </c>
      <c r="IN114">
        <v>4.31971622866321</v>
      </c>
      <c r="IO114">
        <v>0.00442796603476172</v>
      </c>
      <c r="IP114">
        <v>-1.66160884727162e-06</v>
      </c>
      <c r="IQ114">
        <v>3.32470810967871e-10</v>
      </c>
      <c r="IR114">
        <v>0.0482981980719239</v>
      </c>
      <c r="IS114">
        <v>0.00830027014242151</v>
      </c>
      <c r="IT114">
        <v>2.88519397997672e-05</v>
      </c>
      <c r="IU114">
        <v>9.02036601750474e-06</v>
      </c>
      <c r="IV114">
        <v>-1</v>
      </c>
      <c r="IW114">
        <v>2043</v>
      </c>
      <c r="IX114">
        <v>1</v>
      </c>
      <c r="IY114">
        <v>28</v>
      </c>
      <c r="IZ114">
        <v>188933.2</v>
      </c>
      <c r="JA114">
        <v>188933.1</v>
      </c>
      <c r="JB114">
        <v>0.876465</v>
      </c>
      <c r="JC114">
        <v>2.39258</v>
      </c>
      <c r="JD114">
        <v>1.49902</v>
      </c>
      <c r="JE114">
        <v>2.33276</v>
      </c>
      <c r="JF114">
        <v>1.54419</v>
      </c>
      <c r="JG114">
        <v>2.34497</v>
      </c>
      <c r="JH114">
        <v>35.4754</v>
      </c>
      <c r="JI114">
        <v>24.2801</v>
      </c>
      <c r="JJ114">
        <v>18</v>
      </c>
      <c r="JK114">
        <v>545.127</v>
      </c>
      <c r="JL114">
        <v>431.298</v>
      </c>
      <c r="JM114">
        <v>31.4271</v>
      </c>
      <c r="JN114">
        <v>28.3348</v>
      </c>
      <c r="JO114">
        <v>30.0001</v>
      </c>
      <c r="JP114">
        <v>28.1543</v>
      </c>
      <c r="JQ114">
        <v>28.1769</v>
      </c>
      <c r="JR114">
        <v>17.583</v>
      </c>
      <c r="JS114">
        <v>23.4704</v>
      </c>
      <c r="JT114">
        <v>100</v>
      </c>
      <c r="JU114">
        <v>31.4178</v>
      </c>
      <c r="JV114">
        <v>420</v>
      </c>
      <c r="JW114">
        <v>24.7887</v>
      </c>
      <c r="JX114">
        <v>93.0806</v>
      </c>
      <c r="JY114">
        <v>98.6643</v>
      </c>
    </row>
    <row r="115" spans="1:285">
      <c r="A115">
        <v>99</v>
      </c>
      <c r="B115">
        <v>1758585701.1</v>
      </c>
      <c r="C115">
        <v>1688.09999990463</v>
      </c>
      <c r="D115" t="s">
        <v>626</v>
      </c>
      <c r="E115" t="s">
        <v>627</v>
      </c>
      <c r="F115">
        <v>5</v>
      </c>
      <c r="G115" t="s">
        <v>419</v>
      </c>
      <c r="H115" t="s">
        <v>583</v>
      </c>
      <c r="I115" t="s">
        <v>421</v>
      </c>
      <c r="J115">
        <v>1758585697.85</v>
      </c>
      <c r="K115">
        <f>(L115)/1000</f>
        <v>0</v>
      </c>
      <c r="L115">
        <f>1000*DL115*AJ115*(DH115-DI115)/(100*DA115*(1000-AJ115*DH115))</f>
        <v>0</v>
      </c>
      <c r="M115">
        <f>DL115*AJ115*(DG115-DF115*(1000-AJ115*DI115)/(1000-AJ115*DH115))/(100*DA115)</f>
        <v>0</v>
      </c>
      <c r="N115">
        <f>DF115 - IF(AJ115&gt;1, M115*DA115*100.0/(AL115), 0)</f>
        <v>0</v>
      </c>
      <c r="O115">
        <f>((U115-K115/2)*N115-M115)/(U115+K115/2)</f>
        <v>0</v>
      </c>
      <c r="P115">
        <f>O115*(DM115+DN115)/1000.0</f>
        <v>0</v>
      </c>
      <c r="Q115">
        <f>(DF115 - IF(AJ115&gt;1, M115*DA115*100.0/(AL115), 0))*(DM115+DN115)/1000.0</f>
        <v>0</v>
      </c>
      <c r="R115">
        <f>2.0/((1/T115-1/S115)+SIGN(T115)*SQRT((1/T115-1/S115)*(1/T115-1/S115) + 4*DB115/((DB115+1)*(DB115+1))*(2*1/T115*1/S115-1/S115*1/S115)))</f>
        <v>0</v>
      </c>
      <c r="S115">
        <f>IF(LEFT(DC115,1)&lt;&gt;"0",IF(LEFT(DC115,1)="1",3.0,DD115),$D$5+$E$5*(DT115*DM115/($K$5*1000))+$F$5*(DT115*DM115/($K$5*1000))*MAX(MIN(DA115,$J$5),$I$5)*MAX(MIN(DA115,$J$5),$I$5)+$G$5*MAX(MIN(DA115,$J$5),$I$5)*(DT115*DM115/($K$5*1000))+$H$5*(DT115*DM115/($K$5*1000))*(DT115*DM115/($K$5*1000)))</f>
        <v>0</v>
      </c>
      <c r="T115">
        <f>K115*(1000-(1000*0.61365*exp(17.502*X115/(240.97+X115))/(DM115+DN115)+DH115)/2)/(1000*0.61365*exp(17.502*X115/(240.97+X115))/(DM115+DN115)-DH115)</f>
        <v>0</v>
      </c>
      <c r="U115">
        <f>1/((DB115+1)/(R115/1.6)+1/(S115/1.37)) + DB115/((DB115+1)/(R115/1.6) + DB115/(S115/1.37))</f>
        <v>0</v>
      </c>
      <c r="V115">
        <f>(CW115*CZ115)</f>
        <v>0</v>
      </c>
      <c r="W115">
        <f>(DO115+(V115+2*0.95*5.67E-8*(((DO115+$B$7)+273)^4-(DO115+273)^4)-44100*K115)/(1.84*29.3*S115+8*0.95*5.67E-8*(DO115+273)^3))</f>
        <v>0</v>
      </c>
      <c r="X115">
        <f>($C$7*DP115+$D$7*DQ115+$E$7*W115)</f>
        <v>0</v>
      </c>
      <c r="Y115">
        <f>0.61365*exp(17.502*X115/(240.97+X115))</f>
        <v>0</v>
      </c>
      <c r="Z115">
        <f>(AA115/AB115*100)</f>
        <v>0</v>
      </c>
      <c r="AA115">
        <f>DH115*(DM115+DN115)/1000</f>
        <v>0</v>
      </c>
      <c r="AB115">
        <f>0.61365*exp(17.502*DO115/(240.97+DO115))</f>
        <v>0</v>
      </c>
      <c r="AC115">
        <f>(Y115-DH115*(DM115+DN115)/1000)</f>
        <v>0</v>
      </c>
      <c r="AD115">
        <f>(-K115*44100)</f>
        <v>0</v>
      </c>
      <c r="AE115">
        <f>2*29.3*S115*0.92*(DO115-X115)</f>
        <v>0</v>
      </c>
      <c r="AF115">
        <f>2*0.95*5.67E-8*(((DO115+$B$7)+273)^4-(X115+273)^4)</f>
        <v>0</v>
      </c>
      <c r="AG115">
        <f>V115+AF115+AD115+AE115</f>
        <v>0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MAX(0,($B$13+$C$13*DT115)/(1+$D$13*DT115)*DM115/(DO115+273)*$E$13)</f>
        <v>0</v>
      </c>
      <c r="AM115" t="s">
        <v>422</v>
      </c>
      <c r="AN115" t="s">
        <v>422</v>
      </c>
      <c r="AO115">
        <v>0</v>
      </c>
      <c r="AP115">
        <v>0</v>
      </c>
      <c r="AQ115">
        <f>1-AO115/AP115</f>
        <v>0</v>
      </c>
      <c r="AR115">
        <v>0</v>
      </c>
      <c r="AS115" t="s">
        <v>422</v>
      </c>
      <c r="AT115" t="s">
        <v>422</v>
      </c>
      <c r="AU115">
        <v>0</v>
      </c>
      <c r="AV115">
        <v>0</v>
      </c>
      <c r="AW115">
        <f>1-AU115/AV115</f>
        <v>0</v>
      </c>
      <c r="AX115">
        <v>0.5</v>
      </c>
      <c r="AY115">
        <f>CX115</f>
        <v>0</v>
      </c>
      <c r="AZ115">
        <f>M115</f>
        <v>0</v>
      </c>
      <c r="BA115">
        <f>AW115*AX115*AY115</f>
        <v>0</v>
      </c>
      <c r="BB115">
        <f>(AZ115-AR115)/AY115</f>
        <v>0</v>
      </c>
      <c r="BC115">
        <f>(AP115-AV115)/AV115</f>
        <v>0</v>
      </c>
      <c r="BD115">
        <f>AO115/(AQ115+AO115/AV115)</f>
        <v>0</v>
      </c>
      <c r="BE115" t="s">
        <v>422</v>
      </c>
      <c r="BF115">
        <v>0</v>
      </c>
      <c r="BG115">
        <f>IF(BF115&lt;&gt;0, BF115, BD115)</f>
        <v>0</v>
      </c>
      <c r="BH115">
        <f>1-BG115/AV115</f>
        <v>0</v>
      </c>
      <c r="BI115">
        <f>(AV115-AU115)/(AV115-BG115)</f>
        <v>0</v>
      </c>
      <c r="BJ115">
        <f>(AP115-AV115)/(AP115-BG115)</f>
        <v>0</v>
      </c>
      <c r="BK115">
        <f>(AV115-AU115)/(AV115-AO115)</f>
        <v>0</v>
      </c>
      <c r="BL115">
        <f>(AP115-AV115)/(AP115-AO115)</f>
        <v>0</v>
      </c>
      <c r="BM115">
        <f>(BI115*BG115/AU115)</f>
        <v>0</v>
      </c>
      <c r="BN115">
        <f>(1-BM115)</f>
        <v>0</v>
      </c>
      <c r="CW115">
        <f>$B$11*DU115+$C$11*DV115+$F$11*EG115*(1-EJ115)</f>
        <v>0</v>
      </c>
      <c r="CX115">
        <f>CW115*CY115</f>
        <v>0</v>
      </c>
      <c r="CY115">
        <f>($B$11*$D$9+$C$11*$D$9+$F$11*((ET115+EL115)/MAX(ET115+EL115+EU115, 0.1)*$I$9+EU115/MAX(ET115+EL115+EU115, 0.1)*$J$9))/($B$11+$C$11+$F$11)</f>
        <v>0</v>
      </c>
      <c r="CZ115">
        <f>($B$11*$K$9+$C$11*$K$9+$F$11*((ET115+EL115)/MAX(ET115+EL115+EU115, 0.1)*$P$9+EU115/MAX(ET115+EL115+EU115, 0.1)*$Q$9))/($B$11+$C$11+$F$11)</f>
        <v>0</v>
      </c>
      <c r="DA115">
        <v>2.18</v>
      </c>
      <c r="DB115">
        <v>0.5</v>
      </c>
      <c r="DC115" t="s">
        <v>423</v>
      </c>
      <c r="DD115">
        <v>2</v>
      </c>
      <c r="DE115">
        <v>1758585697.85</v>
      </c>
      <c r="DF115">
        <v>420.936</v>
      </c>
      <c r="DG115">
        <v>419.837</v>
      </c>
      <c r="DH115">
        <v>24.8148</v>
      </c>
      <c r="DI115">
        <v>24.7251</v>
      </c>
      <c r="DJ115">
        <v>415.041</v>
      </c>
      <c r="DK115">
        <v>24.41535</v>
      </c>
      <c r="DL115">
        <v>500.04675</v>
      </c>
      <c r="DM115">
        <v>89.629875</v>
      </c>
      <c r="DN115">
        <v>0.03296085</v>
      </c>
      <c r="DO115">
        <v>30.7924</v>
      </c>
      <c r="DP115">
        <v>30.02255</v>
      </c>
      <c r="DQ115">
        <v>999.9</v>
      </c>
      <c r="DR115">
        <v>0</v>
      </c>
      <c r="DS115">
        <v>0</v>
      </c>
      <c r="DT115">
        <v>9985.475</v>
      </c>
      <c r="DU115">
        <v>0</v>
      </c>
      <c r="DV115">
        <v>0.667702</v>
      </c>
      <c r="DW115">
        <v>1.099083</v>
      </c>
      <c r="DX115">
        <v>431.64725</v>
      </c>
      <c r="DY115">
        <v>430.48025</v>
      </c>
      <c r="DZ115">
        <v>0.0897007</v>
      </c>
      <c r="EA115">
        <v>419.837</v>
      </c>
      <c r="EB115">
        <v>24.7251</v>
      </c>
      <c r="EC115">
        <v>2.2241475</v>
      </c>
      <c r="ED115">
        <v>2.2161075</v>
      </c>
      <c r="EE115">
        <v>19.137325</v>
      </c>
      <c r="EF115">
        <v>19.07925</v>
      </c>
      <c r="EG115">
        <v>0.00500016</v>
      </c>
      <c r="EH115">
        <v>0</v>
      </c>
      <c r="EI115">
        <v>0</v>
      </c>
      <c r="EJ115">
        <v>0</v>
      </c>
      <c r="EK115">
        <v>304.95</v>
      </c>
      <c r="EL115">
        <v>0.00500016</v>
      </c>
      <c r="EM115">
        <v>-18.625</v>
      </c>
      <c r="EN115">
        <v>-0.5</v>
      </c>
      <c r="EO115">
        <v>38.125</v>
      </c>
      <c r="EP115">
        <v>42.187</v>
      </c>
      <c r="EQ115">
        <v>40.25</v>
      </c>
      <c r="ER115">
        <v>42.375</v>
      </c>
      <c r="ES115">
        <v>41.437</v>
      </c>
      <c r="ET115">
        <v>0</v>
      </c>
      <c r="EU115">
        <v>0</v>
      </c>
      <c r="EV115">
        <v>0</v>
      </c>
      <c r="EW115">
        <v>1758585703.2</v>
      </c>
      <c r="EX115">
        <v>0</v>
      </c>
      <c r="EY115">
        <v>306.88</v>
      </c>
      <c r="EZ115">
        <v>-14.6384619168743</v>
      </c>
      <c r="FA115">
        <v>7.14615433949688</v>
      </c>
      <c r="FB115">
        <v>-22.428</v>
      </c>
      <c r="FC115">
        <v>15</v>
      </c>
      <c r="FD115">
        <v>0</v>
      </c>
      <c r="FE115" t="s">
        <v>424</v>
      </c>
      <c r="FF115">
        <v>1747249705.1</v>
      </c>
      <c r="FG115">
        <v>1747249711.1</v>
      </c>
      <c r="FH115">
        <v>0</v>
      </c>
      <c r="FI115">
        <v>0.871</v>
      </c>
      <c r="FJ115">
        <v>0.066</v>
      </c>
      <c r="FK115">
        <v>5.486</v>
      </c>
      <c r="FL115">
        <v>0.145</v>
      </c>
      <c r="FM115">
        <v>420</v>
      </c>
      <c r="FN115">
        <v>16</v>
      </c>
      <c r="FO115">
        <v>0.27</v>
      </c>
      <c r="FP115">
        <v>0.16</v>
      </c>
      <c r="FQ115">
        <v>1.00280125</v>
      </c>
      <c r="FR115">
        <v>1.84741980451128</v>
      </c>
      <c r="FS115">
        <v>0.296417195421567</v>
      </c>
      <c r="FT115">
        <v>0</v>
      </c>
      <c r="FU115">
        <v>307.091176470588</v>
      </c>
      <c r="FV115">
        <v>-14.4736440320935</v>
      </c>
      <c r="FW115">
        <v>5.16796510454544</v>
      </c>
      <c r="FX115">
        <v>-1</v>
      </c>
      <c r="FY115">
        <v>0.091026205</v>
      </c>
      <c r="FZ115">
        <v>-0.00347502406015034</v>
      </c>
      <c r="GA115">
        <v>0.00102971706525385</v>
      </c>
      <c r="GB115">
        <v>1</v>
      </c>
      <c r="GC115">
        <v>1</v>
      </c>
      <c r="GD115">
        <v>2</v>
      </c>
      <c r="GE115" t="s">
        <v>433</v>
      </c>
      <c r="GF115">
        <v>3.12643</v>
      </c>
      <c r="GG115">
        <v>2.65845</v>
      </c>
      <c r="GH115">
        <v>0.0882512</v>
      </c>
      <c r="GI115">
        <v>0.0891494</v>
      </c>
      <c r="GJ115">
        <v>0.102998</v>
      </c>
      <c r="GK115">
        <v>0.103288</v>
      </c>
      <c r="GL115">
        <v>23485.2</v>
      </c>
      <c r="GM115">
        <v>22208.5</v>
      </c>
      <c r="GN115">
        <v>23036</v>
      </c>
      <c r="GO115">
        <v>23741.4</v>
      </c>
      <c r="GP115">
        <v>35214.2</v>
      </c>
      <c r="GQ115">
        <v>35234.8</v>
      </c>
      <c r="GR115">
        <v>41530.1</v>
      </c>
      <c r="GS115">
        <v>42333.4</v>
      </c>
      <c r="GT115">
        <v>1.90077</v>
      </c>
      <c r="GU115">
        <v>1.81177</v>
      </c>
      <c r="GV115">
        <v>0.104684</v>
      </c>
      <c r="GW115">
        <v>0</v>
      </c>
      <c r="GX115">
        <v>28.31</v>
      </c>
      <c r="GY115">
        <v>999.9</v>
      </c>
      <c r="GZ115">
        <v>59.913</v>
      </c>
      <c r="HA115">
        <v>29.517</v>
      </c>
      <c r="HB115">
        <v>27.7006</v>
      </c>
      <c r="HC115">
        <v>53.8397</v>
      </c>
      <c r="HD115">
        <v>39.5312</v>
      </c>
      <c r="HE115">
        <v>1</v>
      </c>
      <c r="HF115">
        <v>0.0562652</v>
      </c>
      <c r="HG115">
        <v>-1.43235</v>
      </c>
      <c r="HH115">
        <v>20.2315</v>
      </c>
      <c r="HI115">
        <v>5.23182</v>
      </c>
      <c r="HJ115">
        <v>11.992</v>
      </c>
      <c r="HK115">
        <v>4.9562</v>
      </c>
      <c r="HL115">
        <v>3.304</v>
      </c>
      <c r="HM115">
        <v>9999</v>
      </c>
      <c r="HN115">
        <v>999.9</v>
      </c>
      <c r="HO115">
        <v>9999</v>
      </c>
      <c r="HP115">
        <v>9999</v>
      </c>
      <c r="HQ115">
        <v>1.86846</v>
      </c>
      <c r="HR115">
        <v>1.86424</v>
      </c>
      <c r="HS115">
        <v>1.8718</v>
      </c>
      <c r="HT115">
        <v>1.86266</v>
      </c>
      <c r="HU115">
        <v>1.86208</v>
      </c>
      <c r="HV115">
        <v>1.86857</v>
      </c>
      <c r="HW115">
        <v>1.85867</v>
      </c>
      <c r="HX115">
        <v>1.86508</v>
      </c>
      <c r="HY115">
        <v>5</v>
      </c>
      <c r="HZ115">
        <v>0</v>
      </c>
      <c r="IA115">
        <v>0</v>
      </c>
      <c r="IB115">
        <v>0</v>
      </c>
      <c r="IC115" t="s">
        <v>426</v>
      </c>
      <c r="ID115" t="s">
        <v>427</v>
      </c>
      <c r="IE115" t="s">
        <v>428</v>
      </c>
      <c r="IF115" t="s">
        <v>428</v>
      </c>
      <c r="IG115" t="s">
        <v>428</v>
      </c>
      <c r="IH115" t="s">
        <v>428</v>
      </c>
      <c r="II115">
        <v>0</v>
      </c>
      <c r="IJ115">
        <v>100</v>
      </c>
      <c r="IK115">
        <v>100</v>
      </c>
      <c r="IL115">
        <v>5.895</v>
      </c>
      <c r="IM115">
        <v>0.3994</v>
      </c>
      <c r="IN115">
        <v>4.31971622866321</v>
      </c>
      <c r="IO115">
        <v>0.00442796603476172</v>
      </c>
      <c r="IP115">
        <v>-1.66160884727162e-06</v>
      </c>
      <c r="IQ115">
        <v>3.32470810967871e-10</v>
      </c>
      <c r="IR115">
        <v>0.0482981980719239</v>
      </c>
      <c r="IS115">
        <v>0.00830027014242151</v>
      </c>
      <c r="IT115">
        <v>2.88519397997672e-05</v>
      </c>
      <c r="IU115">
        <v>9.02036601750474e-06</v>
      </c>
      <c r="IV115">
        <v>-1</v>
      </c>
      <c r="IW115">
        <v>2043</v>
      </c>
      <c r="IX115">
        <v>1</v>
      </c>
      <c r="IY115">
        <v>28</v>
      </c>
      <c r="IZ115">
        <v>188933.3</v>
      </c>
      <c r="JA115">
        <v>188933.2</v>
      </c>
      <c r="JB115">
        <v>0.874023</v>
      </c>
      <c r="JC115">
        <v>2.39746</v>
      </c>
      <c r="JD115">
        <v>1.4978</v>
      </c>
      <c r="JE115">
        <v>2.33276</v>
      </c>
      <c r="JF115">
        <v>1.54419</v>
      </c>
      <c r="JG115">
        <v>2.33643</v>
      </c>
      <c r="JH115">
        <v>35.4754</v>
      </c>
      <c r="JI115">
        <v>24.2801</v>
      </c>
      <c r="JJ115">
        <v>18</v>
      </c>
      <c r="JK115">
        <v>545.221</v>
      </c>
      <c r="JL115">
        <v>431.165</v>
      </c>
      <c r="JM115">
        <v>31.411</v>
      </c>
      <c r="JN115">
        <v>28.3348</v>
      </c>
      <c r="JO115">
        <v>30</v>
      </c>
      <c r="JP115">
        <v>28.1539</v>
      </c>
      <c r="JQ115">
        <v>28.1769</v>
      </c>
      <c r="JR115">
        <v>17.5345</v>
      </c>
      <c r="JS115">
        <v>23.4704</v>
      </c>
      <c r="JT115">
        <v>100</v>
      </c>
      <c r="JU115">
        <v>31.3948</v>
      </c>
      <c r="JV115">
        <v>420</v>
      </c>
      <c r="JW115">
        <v>24.7887</v>
      </c>
      <c r="JX115">
        <v>93.0797</v>
      </c>
      <c r="JY115">
        <v>98.6645</v>
      </c>
    </row>
    <row r="116" spans="1:285">
      <c r="A116">
        <v>100</v>
      </c>
      <c r="B116">
        <v>1758585703.1</v>
      </c>
      <c r="C116">
        <v>1690.09999990463</v>
      </c>
      <c r="D116" t="s">
        <v>628</v>
      </c>
      <c r="E116" t="s">
        <v>629</v>
      </c>
      <c r="F116">
        <v>5</v>
      </c>
      <c r="G116" t="s">
        <v>419</v>
      </c>
      <c r="H116" t="s">
        <v>583</v>
      </c>
      <c r="I116" t="s">
        <v>421</v>
      </c>
      <c r="J116">
        <v>1758585700.43333</v>
      </c>
      <c r="K116">
        <f>(L116)/1000</f>
        <v>0</v>
      </c>
      <c r="L116">
        <f>1000*DL116*AJ116*(DH116-DI116)/(100*DA116*(1000-AJ116*DH116))</f>
        <v>0</v>
      </c>
      <c r="M116">
        <f>DL116*AJ116*(DG116-DF116*(1000-AJ116*DI116)/(1000-AJ116*DH116))/(100*DA116)</f>
        <v>0</v>
      </c>
      <c r="N116">
        <f>DF116 - IF(AJ116&gt;1, M116*DA116*100.0/(AL116), 0)</f>
        <v>0</v>
      </c>
      <c r="O116">
        <f>((U116-K116/2)*N116-M116)/(U116+K116/2)</f>
        <v>0</v>
      </c>
      <c r="P116">
        <f>O116*(DM116+DN116)/1000.0</f>
        <v>0</v>
      </c>
      <c r="Q116">
        <f>(DF116 - IF(AJ116&gt;1, M116*DA116*100.0/(AL116), 0))*(DM116+DN116)/1000.0</f>
        <v>0</v>
      </c>
      <c r="R116">
        <f>2.0/((1/T116-1/S116)+SIGN(T116)*SQRT((1/T116-1/S116)*(1/T116-1/S116) + 4*DB116/((DB116+1)*(DB116+1))*(2*1/T116*1/S116-1/S116*1/S116)))</f>
        <v>0</v>
      </c>
      <c r="S116">
        <f>IF(LEFT(DC116,1)&lt;&gt;"0",IF(LEFT(DC116,1)="1",3.0,DD116),$D$5+$E$5*(DT116*DM116/($K$5*1000))+$F$5*(DT116*DM116/($K$5*1000))*MAX(MIN(DA116,$J$5),$I$5)*MAX(MIN(DA116,$J$5),$I$5)+$G$5*MAX(MIN(DA116,$J$5),$I$5)*(DT116*DM116/($K$5*1000))+$H$5*(DT116*DM116/($K$5*1000))*(DT116*DM116/($K$5*1000)))</f>
        <v>0</v>
      </c>
      <c r="T116">
        <f>K116*(1000-(1000*0.61365*exp(17.502*X116/(240.97+X116))/(DM116+DN116)+DH116)/2)/(1000*0.61365*exp(17.502*X116/(240.97+X116))/(DM116+DN116)-DH116)</f>
        <v>0</v>
      </c>
      <c r="U116">
        <f>1/((DB116+1)/(R116/1.6)+1/(S116/1.37)) + DB116/((DB116+1)/(R116/1.6) + DB116/(S116/1.37))</f>
        <v>0</v>
      </c>
      <c r="V116">
        <f>(CW116*CZ116)</f>
        <v>0</v>
      </c>
      <c r="W116">
        <f>(DO116+(V116+2*0.95*5.67E-8*(((DO116+$B$7)+273)^4-(DO116+273)^4)-44100*K116)/(1.84*29.3*S116+8*0.95*5.67E-8*(DO116+273)^3))</f>
        <v>0</v>
      </c>
      <c r="X116">
        <f>($C$7*DP116+$D$7*DQ116+$E$7*W116)</f>
        <v>0</v>
      </c>
      <c r="Y116">
        <f>0.61365*exp(17.502*X116/(240.97+X116))</f>
        <v>0</v>
      </c>
      <c r="Z116">
        <f>(AA116/AB116*100)</f>
        <v>0</v>
      </c>
      <c r="AA116">
        <f>DH116*(DM116+DN116)/1000</f>
        <v>0</v>
      </c>
      <c r="AB116">
        <f>0.61365*exp(17.502*DO116/(240.97+DO116))</f>
        <v>0</v>
      </c>
      <c r="AC116">
        <f>(Y116-DH116*(DM116+DN116)/1000)</f>
        <v>0</v>
      </c>
      <c r="AD116">
        <f>(-K116*44100)</f>
        <v>0</v>
      </c>
      <c r="AE116">
        <f>2*29.3*S116*0.92*(DO116-X116)</f>
        <v>0</v>
      </c>
      <c r="AF116">
        <f>2*0.95*5.67E-8*(((DO116+$B$7)+273)^4-(X116+273)^4)</f>
        <v>0</v>
      </c>
      <c r="AG116">
        <f>V116+AF116+AD116+AE116</f>
        <v>0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MAX(0,($B$13+$C$13*DT116)/(1+$D$13*DT116)*DM116/(DO116+273)*$E$13)</f>
        <v>0</v>
      </c>
      <c r="AM116" t="s">
        <v>422</v>
      </c>
      <c r="AN116" t="s">
        <v>422</v>
      </c>
      <c r="AO116">
        <v>0</v>
      </c>
      <c r="AP116">
        <v>0</v>
      </c>
      <c r="AQ116">
        <f>1-AO116/AP116</f>
        <v>0</v>
      </c>
      <c r="AR116">
        <v>0</v>
      </c>
      <c r="AS116" t="s">
        <v>422</v>
      </c>
      <c r="AT116" t="s">
        <v>422</v>
      </c>
      <c r="AU116">
        <v>0</v>
      </c>
      <c r="AV116">
        <v>0</v>
      </c>
      <c r="AW116">
        <f>1-AU116/AV116</f>
        <v>0</v>
      </c>
      <c r="AX116">
        <v>0.5</v>
      </c>
      <c r="AY116">
        <f>CX116</f>
        <v>0</v>
      </c>
      <c r="AZ116">
        <f>M116</f>
        <v>0</v>
      </c>
      <c r="BA116">
        <f>AW116*AX116*AY116</f>
        <v>0</v>
      </c>
      <c r="BB116">
        <f>(AZ116-AR116)/AY116</f>
        <v>0</v>
      </c>
      <c r="BC116">
        <f>(AP116-AV116)/AV116</f>
        <v>0</v>
      </c>
      <c r="BD116">
        <f>AO116/(AQ116+AO116/AV116)</f>
        <v>0</v>
      </c>
      <c r="BE116" t="s">
        <v>422</v>
      </c>
      <c r="BF116">
        <v>0</v>
      </c>
      <c r="BG116">
        <f>IF(BF116&lt;&gt;0, BF116, BD116)</f>
        <v>0</v>
      </c>
      <c r="BH116">
        <f>1-BG116/AV116</f>
        <v>0</v>
      </c>
      <c r="BI116">
        <f>(AV116-AU116)/(AV116-BG116)</f>
        <v>0</v>
      </c>
      <c r="BJ116">
        <f>(AP116-AV116)/(AP116-BG116)</f>
        <v>0</v>
      </c>
      <c r="BK116">
        <f>(AV116-AU116)/(AV116-AO116)</f>
        <v>0</v>
      </c>
      <c r="BL116">
        <f>(AP116-AV116)/(AP116-AO116)</f>
        <v>0</v>
      </c>
      <c r="BM116">
        <f>(BI116*BG116/AU116)</f>
        <v>0</v>
      </c>
      <c r="BN116">
        <f>(1-BM116)</f>
        <v>0</v>
      </c>
      <c r="CW116">
        <f>$B$11*DU116+$C$11*DV116+$F$11*EG116*(1-EJ116)</f>
        <v>0</v>
      </c>
      <c r="CX116">
        <f>CW116*CY116</f>
        <v>0</v>
      </c>
      <c r="CY116">
        <f>($B$11*$D$9+$C$11*$D$9+$F$11*((ET116+EL116)/MAX(ET116+EL116+EU116, 0.1)*$I$9+EU116/MAX(ET116+EL116+EU116, 0.1)*$J$9))/($B$11+$C$11+$F$11)</f>
        <v>0</v>
      </c>
      <c r="CZ116">
        <f>($B$11*$K$9+$C$11*$K$9+$F$11*((ET116+EL116)/MAX(ET116+EL116+EU116, 0.1)*$P$9+EU116/MAX(ET116+EL116+EU116, 0.1)*$Q$9))/($B$11+$C$11+$F$11)</f>
        <v>0</v>
      </c>
      <c r="DA116">
        <v>2.18</v>
      </c>
      <c r="DB116">
        <v>0.5</v>
      </c>
      <c r="DC116" t="s">
        <v>423</v>
      </c>
      <c r="DD116">
        <v>2</v>
      </c>
      <c r="DE116">
        <v>1758585700.43333</v>
      </c>
      <c r="DF116">
        <v>420.942666666667</v>
      </c>
      <c r="DG116">
        <v>420.453</v>
      </c>
      <c r="DH116">
        <v>24.8128333333333</v>
      </c>
      <c r="DI116">
        <v>24.7242</v>
      </c>
      <c r="DJ116">
        <v>415.047333333333</v>
      </c>
      <c r="DK116">
        <v>24.4134666666667</v>
      </c>
      <c r="DL116">
        <v>500.042666666667</v>
      </c>
      <c r="DM116">
        <v>89.6295333333333</v>
      </c>
      <c r="DN116">
        <v>0.0329455333333333</v>
      </c>
      <c r="DO116">
        <v>30.7900333333333</v>
      </c>
      <c r="DP116">
        <v>30.0193333333333</v>
      </c>
      <c r="DQ116">
        <v>999.9</v>
      </c>
      <c r="DR116">
        <v>0</v>
      </c>
      <c r="DS116">
        <v>0</v>
      </c>
      <c r="DT116">
        <v>9983.34333333333</v>
      </c>
      <c r="DU116">
        <v>0</v>
      </c>
      <c r="DV116">
        <v>0.667702</v>
      </c>
      <c r="DW116">
        <v>0.489167333333333</v>
      </c>
      <c r="DX116">
        <v>431.653</v>
      </c>
      <c r="DY116">
        <v>431.112</v>
      </c>
      <c r="DZ116">
        <v>0.0886561</v>
      </c>
      <c r="EA116">
        <v>420.453</v>
      </c>
      <c r="EB116">
        <v>24.7242</v>
      </c>
      <c r="EC116">
        <v>2.22396333333333</v>
      </c>
      <c r="ED116">
        <v>2.21601666666667</v>
      </c>
      <c r="EE116">
        <v>19.136</v>
      </c>
      <c r="EF116">
        <v>19.0786</v>
      </c>
      <c r="EG116">
        <v>0.00500016</v>
      </c>
      <c r="EH116">
        <v>0</v>
      </c>
      <c r="EI116">
        <v>0</v>
      </c>
      <c r="EJ116">
        <v>0</v>
      </c>
      <c r="EK116">
        <v>308.166666666667</v>
      </c>
      <c r="EL116">
        <v>0.00500016</v>
      </c>
      <c r="EM116">
        <v>-23.2</v>
      </c>
      <c r="EN116">
        <v>-1.53333333333333</v>
      </c>
      <c r="EO116">
        <v>38.125</v>
      </c>
      <c r="EP116">
        <v>42.187</v>
      </c>
      <c r="EQ116">
        <v>40.25</v>
      </c>
      <c r="ER116">
        <v>42.375</v>
      </c>
      <c r="ES116">
        <v>41.437</v>
      </c>
      <c r="ET116">
        <v>0</v>
      </c>
      <c r="EU116">
        <v>0</v>
      </c>
      <c r="EV116">
        <v>0</v>
      </c>
      <c r="EW116">
        <v>1758585705</v>
      </c>
      <c r="EX116">
        <v>0</v>
      </c>
      <c r="EY116">
        <v>306.292307692308</v>
      </c>
      <c r="EZ116">
        <v>-0.984615937298473</v>
      </c>
      <c r="FA116">
        <v>0.670086013842572</v>
      </c>
      <c r="FB116">
        <v>-22</v>
      </c>
      <c r="FC116">
        <v>15</v>
      </c>
      <c r="FD116">
        <v>0</v>
      </c>
      <c r="FE116" t="s">
        <v>424</v>
      </c>
      <c r="FF116">
        <v>1747249705.1</v>
      </c>
      <c r="FG116">
        <v>1747249711.1</v>
      </c>
      <c r="FH116">
        <v>0</v>
      </c>
      <c r="FI116">
        <v>0.871</v>
      </c>
      <c r="FJ116">
        <v>0.066</v>
      </c>
      <c r="FK116">
        <v>5.486</v>
      </c>
      <c r="FL116">
        <v>0.145</v>
      </c>
      <c r="FM116">
        <v>420</v>
      </c>
      <c r="FN116">
        <v>16</v>
      </c>
      <c r="FO116">
        <v>0.27</v>
      </c>
      <c r="FP116">
        <v>0.16</v>
      </c>
      <c r="FQ116">
        <v>0.958244557142857</v>
      </c>
      <c r="FR116">
        <v>0.629356987012988</v>
      </c>
      <c r="FS116">
        <v>0.358926023099214</v>
      </c>
      <c r="FT116">
        <v>0</v>
      </c>
      <c r="FU116">
        <v>307.032352941176</v>
      </c>
      <c r="FV116">
        <v>-7.56149738783651</v>
      </c>
      <c r="FW116">
        <v>5.39824157580287</v>
      </c>
      <c r="FX116">
        <v>-1</v>
      </c>
      <c r="FY116">
        <v>0.0905972380952381</v>
      </c>
      <c r="FZ116">
        <v>-0.00702422337662349</v>
      </c>
      <c r="GA116">
        <v>0.00130331813697493</v>
      </c>
      <c r="GB116">
        <v>1</v>
      </c>
      <c r="GC116">
        <v>1</v>
      </c>
      <c r="GD116">
        <v>2</v>
      </c>
      <c r="GE116" t="s">
        <v>433</v>
      </c>
      <c r="GF116">
        <v>3.12639</v>
      </c>
      <c r="GG116">
        <v>2.65837</v>
      </c>
      <c r="GH116">
        <v>0.0882929</v>
      </c>
      <c r="GI116">
        <v>0.0892797</v>
      </c>
      <c r="GJ116">
        <v>0.102995</v>
      </c>
      <c r="GK116">
        <v>0.103283</v>
      </c>
      <c r="GL116">
        <v>23484.1</v>
      </c>
      <c r="GM116">
        <v>22205.3</v>
      </c>
      <c r="GN116">
        <v>23036</v>
      </c>
      <c r="GO116">
        <v>23741.5</v>
      </c>
      <c r="GP116">
        <v>35214.2</v>
      </c>
      <c r="GQ116">
        <v>35235.2</v>
      </c>
      <c r="GR116">
        <v>41530</v>
      </c>
      <c r="GS116">
        <v>42333.5</v>
      </c>
      <c r="GT116">
        <v>1.90075</v>
      </c>
      <c r="GU116">
        <v>1.81185</v>
      </c>
      <c r="GV116">
        <v>0.104118</v>
      </c>
      <c r="GW116">
        <v>0</v>
      </c>
      <c r="GX116">
        <v>28.31</v>
      </c>
      <c r="GY116">
        <v>999.9</v>
      </c>
      <c r="GZ116">
        <v>59.913</v>
      </c>
      <c r="HA116">
        <v>29.517</v>
      </c>
      <c r="HB116">
        <v>27.6991</v>
      </c>
      <c r="HC116">
        <v>53.1297</v>
      </c>
      <c r="HD116">
        <v>39.5473</v>
      </c>
      <c r="HE116">
        <v>1</v>
      </c>
      <c r="HF116">
        <v>0.0563415</v>
      </c>
      <c r="HG116">
        <v>-1.41871</v>
      </c>
      <c r="HH116">
        <v>20.2316</v>
      </c>
      <c r="HI116">
        <v>5.23167</v>
      </c>
      <c r="HJ116">
        <v>11.992</v>
      </c>
      <c r="HK116">
        <v>4.956</v>
      </c>
      <c r="HL116">
        <v>3.304</v>
      </c>
      <c r="HM116">
        <v>9999</v>
      </c>
      <c r="HN116">
        <v>999.9</v>
      </c>
      <c r="HO116">
        <v>9999</v>
      </c>
      <c r="HP116">
        <v>9999</v>
      </c>
      <c r="HQ116">
        <v>1.86846</v>
      </c>
      <c r="HR116">
        <v>1.86423</v>
      </c>
      <c r="HS116">
        <v>1.8718</v>
      </c>
      <c r="HT116">
        <v>1.86265</v>
      </c>
      <c r="HU116">
        <v>1.86207</v>
      </c>
      <c r="HV116">
        <v>1.86857</v>
      </c>
      <c r="HW116">
        <v>1.85867</v>
      </c>
      <c r="HX116">
        <v>1.86508</v>
      </c>
      <c r="HY116">
        <v>5</v>
      </c>
      <c r="HZ116">
        <v>0</v>
      </c>
      <c r="IA116">
        <v>0</v>
      </c>
      <c r="IB116">
        <v>0</v>
      </c>
      <c r="IC116" t="s">
        <v>426</v>
      </c>
      <c r="ID116" t="s">
        <v>427</v>
      </c>
      <c r="IE116" t="s">
        <v>428</v>
      </c>
      <c r="IF116" t="s">
        <v>428</v>
      </c>
      <c r="IG116" t="s">
        <v>428</v>
      </c>
      <c r="IH116" t="s">
        <v>428</v>
      </c>
      <c r="II116">
        <v>0</v>
      </c>
      <c r="IJ116">
        <v>100</v>
      </c>
      <c r="IK116">
        <v>100</v>
      </c>
      <c r="IL116">
        <v>5.896</v>
      </c>
      <c r="IM116">
        <v>0.3993</v>
      </c>
      <c r="IN116">
        <v>4.31971622866321</v>
      </c>
      <c r="IO116">
        <v>0.00442796603476172</v>
      </c>
      <c r="IP116">
        <v>-1.66160884727162e-06</v>
      </c>
      <c r="IQ116">
        <v>3.32470810967871e-10</v>
      </c>
      <c r="IR116">
        <v>0.0482981980719239</v>
      </c>
      <c r="IS116">
        <v>0.00830027014242151</v>
      </c>
      <c r="IT116">
        <v>2.88519397997672e-05</v>
      </c>
      <c r="IU116">
        <v>9.02036601750474e-06</v>
      </c>
      <c r="IV116">
        <v>-1</v>
      </c>
      <c r="IW116">
        <v>2043</v>
      </c>
      <c r="IX116">
        <v>1</v>
      </c>
      <c r="IY116">
        <v>28</v>
      </c>
      <c r="IZ116">
        <v>188933.3</v>
      </c>
      <c r="JA116">
        <v>188933.2</v>
      </c>
      <c r="JB116">
        <v>0.872803</v>
      </c>
      <c r="JC116">
        <v>2.39136</v>
      </c>
      <c r="JD116">
        <v>1.4978</v>
      </c>
      <c r="JE116">
        <v>2.33276</v>
      </c>
      <c r="JF116">
        <v>1.54419</v>
      </c>
      <c r="JG116">
        <v>2.34619</v>
      </c>
      <c r="JH116">
        <v>35.4754</v>
      </c>
      <c r="JI116">
        <v>24.2801</v>
      </c>
      <c r="JJ116">
        <v>18</v>
      </c>
      <c r="JK116">
        <v>545.195</v>
      </c>
      <c r="JL116">
        <v>431.209</v>
      </c>
      <c r="JM116">
        <v>31.4025</v>
      </c>
      <c r="JN116">
        <v>28.3348</v>
      </c>
      <c r="JO116">
        <v>30.0001</v>
      </c>
      <c r="JP116">
        <v>28.1527</v>
      </c>
      <c r="JQ116">
        <v>28.1769</v>
      </c>
      <c r="JR116">
        <v>17.5235</v>
      </c>
      <c r="JS116">
        <v>23.4704</v>
      </c>
      <c r="JT116">
        <v>100</v>
      </c>
      <c r="JU116">
        <v>31.3948</v>
      </c>
      <c r="JV116">
        <v>420</v>
      </c>
      <c r="JW116">
        <v>24.7918</v>
      </c>
      <c r="JX116">
        <v>93.0796</v>
      </c>
      <c r="JY116">
        <v>98.6647</v>
      </c>
    </row>
    <row r="117" spans="1:285">
      <c r="A117">
        <v>101</v>
      </c>
      <c r="B117">
        <v>1758588070.1</v>
      </c>
      <c r="C117">
        <v>4057.09999990463</v>
      </c>
      <c r="D117" t="s">
        <v>630</v>
      </c>
      <c r="E117" t="s">
        <v>631</v>
      </c>
      <c r="F117">
        <v>5</v>
      </c>
      <c r="G117" t="s">
        <v>419</v>
      </c>
      <c r="H117" t="s">
        <v>632</v>
      </c>
      <c r="I117" t="s">
        <v>421</v>
      </c>
      <c r="J117">
        <v>1758588067.1</v>
      </c>
      <c r="K117">
        <f>(L117)/1000</f>
        <v>0</v>
      </c>
      <c r="L117">
        <f>1000*DL117*AJ117*(DH117-DI117)/(100*DA117*(1000-AJ117*DH117))</f>
        <v>0</v>
      </c>
      <c r="M117">
        <f>DL117*AJ117*(DG117-DF117*(1000-AJ117*DI117)/(1000-AJ117*DH117))/(100*DA117)</f>
        <v>0</v>
      </c>
      <c r="N117">
        <f>DF117 - IF(AJ117&gt;1, M117*DA117*100.0/(AL117), 0)</f>
        <v>0</v>
      </c>
      <c r="O117">
        <f>((U117-K117/2)*N117-M117)/(U117+K117/2)</f>
        <v>0</v>
      </c>
      <c r="P117">
        <f>O117*(DM117+DN117)/1000.0</f>
        <v>0</v>
      </c>
      <c r="Q117">
        <f>(DF117 - IF(AJ117&gt;1, M117*DA117*100.0/(AL117), 0))*(DM117+DN117)/1000.0</f>
        <v>0</v>
      </c>
      <c r="R117">
        <f>2.0/((1/T117-1/S117)+SIGN(T117)*SQRT((1/T117-1/S117)*(1/T117-1/S117) + 4*DB117/((DB117+1)*(DB117+1))*(2*1/T117*1/S117-1/S117*1/S117)))</f>
        <v>0</v>
      </c>
      <c r="S117">
        <f>IF(LEFT(DC117,1)&lt;&gt;"0",IF(LEFT(DC117,1)="1",3.0,DD117),$D$5+$E$5*(DT117*DM117/($K$5*1000))+$F$5*(DT117*DM117/($K$5*1000))*MAX(MIN(DA117,$J$5),$I$5)*MAX(MIN(DA117,$J$5),$I$5)+$G$5*MAX(MIN(DA117,$J$5),$I$5)*(DT117*DM117/($K$5*1000))+$H$5*(DT117*DM117/($K$5*1000))*(DT117*DM117/($K$5*1000)))</f>
        <v>0</v>
      </c>
      <c r="T117">
        <f>K117*(1000-(1000*0.61365*exp(17.502*X117/(240.97+X117))/(DM117+DN117)+DH117)/2)/(1000*0.61365*exp(17.502*X117/(240.97+X117))/(DM117+DN117)-DH117)</f>
        <v>0</v>
      </c>
      <c r="U117">
        <f>1/((DB117+1)/(R117/1.6)+1/(S117/1.37)) + DB117/((DB117+1)/(R117/1.6) + DB117/(S117/1.37))</f>
        <v>0</v>
      </c>
      <c r="V117">
        <f>(CW117*CZ117)</f>
        <v>0</v>
      </c>
      <c r="W117">
        <f>(DO117+(V117+2*0.95*5.67E-8*(((DO117+$B$7)+273)^4-(DO117+273)^4)-44100*K117)/(1.84*29.3*S117+8*0.95*5.67E-8*(DO117+273)^3))</f>
        <v>0</v>
      </c>
      <c r="X117">
        <f>($C$7*DP117+$D$7*DQ117+$E$7*W117)</f>
        <v>0</v>
      </c>
      <c r="Y117">
        <f>0.61365*exp(17.502*X117/(240.97+X117))</f>
        <v>0</v>
      </c>
      <c r="Z117">
        <f>(AA117/AB117*100)</f>
        <v>0</v>
      </c>
      <c r="AA117">
        <f>DH117*(DM117+DN117)/1000</f>
        <v>0</v>
      </c>
      <c r="AB117">
        <f>0.61365*exp(17.502*DO117/(240.97+DO117))</f>
        <v>0</v>
      </c>
      <c r="AC117">
        <f>(Y117-DH117*(DM117+DN117)/1000)</f>
        <v>0</v>
      </c>
      <c r="AD117">
        <f>(-K117*44100)</f>
        <v>0</v>
      </c>
      <c r="AE117">
        <f>2*29.3*S117*0.92*(DO117-X117)</f>
        <v>0</v>
      </c>
      <c r="AF117">
        <f>2*0.95*5.67E-8*(((DO117+$B$7)+273)^4-(X117+273)^4)</f>
        <v>0</v>
      </c>
      <c r="AG117">
        <f>V117+AF117+AD117+AE117</f>
        <v>0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MAX(0,($B$13+$C$13*DT117)/(1+$D$13*DT117)*DM117/(DO117+273)*$E$13)</f>
        <v>0</v>
      </c>
      <c r="AM117" t="s">
        <v>422</v>
      </c>
      <c r="AN117" t="s">
        <v>422</v>
      </c>
      <c r="AO117">
        <v>0</v>
      </c>
      <c r="AP117">
        <v>0</v>
      </c>
      <c r="AQ117">
        <f>1-AO117/AP117</f>
        <v>0</v>
      </c>
      <c r="AR117">
        <v>0</v>
      </c>
      <c r="AS117" t="s">
        <v>422</v>
      </c>
      <c r="AT117" t="s">
        <v>422</v>
      </c>
      <c r="AU117">
        <v>0</v>
      </c>
      <c r="AV117">
        <v>0</v>
      </c>
      <c r="AW117">
        <f>1-AU117/AV117</f>
        <v>0</v>
      </c>
      <c r="AX117">
        <v>0.5</v>
      </c>
      <c r="AY117">
        <f>CX117</f>
        <v>0</v>
      </c>
      <c r="AZ117">
        <f>M117</f>
        <v>0</v>
      </c>
      <c r="BA117">
        <f>AW117*AX117*AY117</f>
        <v>0</v>
      </c>
      <c r="BB117">
        <f>(AZ117-AR117)/AY117</f>
        <v>0</v>
      </c>
      <c r="BC117">
        <f>(AP117-AV117)/AV117</f>
        <v>0</v>
      </c>
      <c r="BD117">
        <f>AO117/(AQ117+AO117/AV117)</f>
        <v>0</v>
      </c>
      <c r="BE117" t="s">
        <v>422</v>
      </c>
      <c r="BF117">
        <v>0</v>
      </c>
      <c r="BG117">
        <f>IF(BF117&lt;&gt;0, BF117, BD117)</f>
        <v>0</v>
      </c>
      <c r="BH117">
        <f>1-BG117/AV117</f>
        <v>0</v>
      </c>
      <c r="BI117">
        <f>(AV117-AU117)/(AV117-BG117)</f>
        <v>0</v>
      </c>
      <c r="BJ117">
        <f>(AP117-AV117)/(AP117-BG117)</f>
        <v>0</v>
      </c>
      <c r="BK117">
        <f>(AV117-AU117)/(AV117-AO117)</f>
        <v>0</v>
      </c>
      <c r="BL117">
        <f>(AP117-AV117)/(AP117-AO117)</f>
        <v>0</v>
      </c>
      <c r="BM117">
        <f>(BI117*BG117/AU117)</f>
        <v>0</v>
      </c>
      <c r="BN117">
        <f>(1-BM117)</f>
        <v>0</v>
      </c>
      <c r="CW117">
        <f>$B$11*DU117+$C$11*DV117+$F$11*EG117*(1-EJ117)</f>
        <v>0</v>
      </c>
      <c r="CX117">
        <f>CW117*CY117</f>
        <v>0</v>
      </c>
      <c r="CY117">
        <f>($B$11*$D$9+$C$11*$D$9+$F$11*((ET117+EL117)/MAX(ET117+EL117+EU117, 0.1)*$I$9+EU117/MAX(ET117+EL117+EU117, 0.1)*$J$9))/($B$11+$C$11+$F$11)</f>
        <v>0</v>
      </c>
      <c r="CZ117">
        <f>($B$11*$K$9+$C$11*$K$9+$F$11*((ET117+EL117)/MAX(ET117+EL117+EU117, 0.1)*$P$9+EU117/MAX(ET117+EL117+EU117, 0.1)*$Q$9))/($B$11+$C$11+$F$11)</f>
        <v>0</v>
      </c>
      <c r="DA117">
        <v>0.83</v>
      </c>
      <c r="DB117">
        <v>0.5</v>
      </c>
      <c r="DC117" t="s">
        <v>423</v>
      </c>
      <c r="DD117">
        <v>2</v>
      </c>
      <c r="DE117">
        <v>1758588067.1</v>
      </c>
      <c r="DF117">
        <v>420.5672</v>
      </c>
      <c r="DG117">
        <v>420.075</v>
      </c>
      <c r="DH117">
        <v>24.49466</v>
      </c>
      <c r="DI117">
        <v>24.33008</v>
      </c>
      <c r="DJ117">
        <v>414.6732</v>
      </c>
      <c r="DK117">
        <v>24.1032</v>
      </c>
      <c r="DL117">
        <v>500.036</v>
      </c>
      <c r="DM117">
        <v>89.64126</v>
      </c>
      <c r="DN117">
        <v>0.03398692</v>
      </c>
      <c r="DO117">
        <v>30.53276</v>
      </c>
      <c r="DP117">
        <v>30.01138</v>
      </c>
      <c r="DQ117">
        <v>999.9</v>
      </c>
      <c r="DR117">
        <v>0</v>
      </c>
      <c r="DS117">
        <v>0</v>
      </c>
      <c r="DT117">
        <v>10030.12</v>
      </c>
      <c r="DU117">
        <v>0</v>
      </c>
      <c r="DV117">
        <v>0.667702</v>
      </c>
      <c r="DW117">
        <v>0.492291</v>
      </c>
      <c r="DX117">
        <v>431.1274</v>
      </c>
      <c r="DY117">
        <v>430.5502</v>
      </c>
      <c r="DZ117">
        <v>0.1645758</v>
      </c>
      <c r="EA117">
        <v>420.075</v>
      </c>
      <c r="EB117">
        <v>24.33008</v>
      </c>
      <c r="EC117">
        <v>2.19573</v>
      </c>
      <c r="ED117">
        <v>2.180978</v>
      </c>
      <c r="EE117">
        <v>18.93118</v>
      </c>
      <c r="EF117">
        <v>18.82328</v>
      </c>
      <c r="EG117">
        <v>0.00500016</v>
      </c>
      <c r="EH117">
        <v>0</v>
      </c>
      <c r="EI117">
        <v>0</v>
      </c>
      <c r="EJ117">
        <v>0</v>
      </c>
      <c r="EK117">
        <v>91.42</v>
      </c>
      <c r="EL117">
        <v>0.00500016</v>
      </c>
      <c r="EM117">
        <v>-31.2</v>
      </c>
      <c r="EN117">
        <v>-1.32</v>
      </c>
      <c r="EO117">
        <v>36.75</v>
      </c>
      <c r="EP117">
        <v>40.875</v>
      </c>
      <c r="EQ117">
        <v>38.812</v>
      </c>
      <c r="ER117">
        <v>41.187</v>
      </c>
      <c r="ES117">
        <v>40.125</v>
      </c>
      <c r="ET117">
        <v>0</v>
      </c>
      <c r="EU117">
        <v>0</v>
      </c>
      <c r="EV117">
        <v>0</v>
      </c>
      <c r="EW117">
        <v>1758588072</v>
      </c>
      <c r="EX117">
        <v>0</v>
      </c>
      <c r="EY117">
        <v>90.512</v>
      </c>
      <c r="EZ117">
        <v>11.3153846419298</v>
      </c>
      <c r="FA117">
        <v>-14.2307693272651</v>
      </c>
      <c r="FB117">
        <v>-31.804</v>
      </c>
      <c r="FC117">
        <v>15</v>
      </c>
      <c r="FD117">
        <v>0</v>
      </c>
      <c r="FE117" t="s">
        <v>424</v>
      </c>
      <c r="FF117">
        <v>1747249705.1</v>
      </c>
      <c r="FG117">
        <v>1747249711.1</v>
      </c>
      <c r="FH117">
        <v>0</v>
      </c>
      <c r="FI117">
        <v>0.871</v>
      </c>
      <c r="FJ117">
        <v>0.066</v>
      </c>
      <c r="FK117">
        <v>5.486</v>
      </c>
      <c r="FL117">
        <v>0.145</v>
      </c>
      <c r="FM117">
        <v>420</v>
      </c>
      <c r="FN117">
        <v>16</v>
      </c>
      <c r="FO117">
        <v>0.27</v>
      </c>
      <c r="FP117">
        <v>0.16</v>
      </c>
      <c r="FQ117">
        <v>0.4539977</v>
      </c>
      <c r="FR117">
        <v>0.270564992481202</v>
      </c>
      <c r="FS117">
        <v>0.0944904344169821</v>
      </c>
      <c r="FT117">
        <v>1</v>
      </c>
      <c r="FU117">
        <v>90.5117647058823</v>
      </c>
      <c r="FV117">
        <v>17.7051184340351</v>
      </c>
      <c r="FW117">
        <v>5.55585354833252</v>
      </c>
      <c r="FX117">
        <v>-1</v>
      </c>
      <c r="FY117">
        <v>0.14637245</v>
      </c>
      <c r="FZ117">
        <v>0.161421789473684</v>
      </c>
      <c r="GA117">
        <v>0.0161091760139214</v>
      </c>
      <c r="GB117">
        <v>0</v>
      </c>
      <c r="GC117">
        <v>1</v>
      </c>
      <c r="GD117">
        <v>2</v>
      </c>
      <c r="GE117" t="s">
        <v>433</v>
      </c>
      <c r="GF117">
        <v>3.12628</v>
      </c>
      <c r="GG117">
        <v>2.65975</v>
      </c>
      <c r="GH117">
        <v>0.0880629</v>
      </c>
      <c r="GI117">
        <v>0.0888876</v>
      </c>
      <c r="GJ117">
        <v>0.101924</v>
      </c>
      <c r="GK117">
        <v>0.101974</v>
      </c>
      <c r="GL117">
        <v>23461.5</v>
      </c>
      <c r="GM117">
        <v>22174.3</v>
      </c>
      <c r="GN117">
        <v>23010.6</v>
      </c>
      <c r="GO117">
        <v>23701</v>
      </c>
      <c r="GP117">
        <v>35221.9</v>
      </c>
      <c r="GQ117">
        <v>35226.5</v>
      </c>
      <c r="GR117">
        <v>41488.6</v>
      </c>
      <c r="GS117">
        <v>42262.2</v>
      </c>
      <c r="GT117">
        <v>1.89365</v>
      </c>
      <c r="GU117">
        <v>1.80667</v>
      </c>
      <c r="GV117">
        <v>0.105478</v>
      </c>
      <c r="GW117">
        <v>0</v>
      </c>
      <c r="GX117">
        <v>28.3533</v>
      </c>
      <c r="GY117">
        <v>999.9</v>
      </c>
      <c r="GZ117">
        <v>60.78</v>
      </c>
      <c r="HA117">
        <v>29.628</v>
      </c>
      <c r="HB117">
        <v>28.2747</v>
      </c>
      <c r="HC117">
        <v>54.215</v>
      </c>
      <c r="HD117">
        <v>39.2468</v>
      </c>
      <c r="HE117">
        <v>1</v>
      </c>
      <c r="HF117">
        <v>0.102403</v>
      </c>
      <c r="HG117">
        <v>-1.47212</v>
      </c>
      <c r="HH117">
        <v>20.2305</v>
      </c>
      <c r="HI117">
        <v>5.23481</v>
      </c>
      <c r="HJ117">
        <v>11.992</v>
      </c>
      <c r="HK117">
        <v>4.95585</v>
      </c>
      <c r="HL117">
        <v>3.304</v>
      </c>
      <c r="HM117">
        <v>9999</v>
      </c>
      <c r="HN117">
        <v>999.9</v>
      </c>
      <c r="HO117">
        <v>9999</v>
      </c>
      <c r="HP117">
        <v>9999</v>
      </c>
      <c r="HQ117">
        <v>1.86846</v>
      </c>
      <c r="HR117">
        <v>1.86417</v>
      </c>
      <c r="HS117">
        <v>1.8718</v>
      </c>
      <c r="HT117">
        <v>1.86267</v>
      </c>
      <c r="HU117">
        <v>1.86204</v>
      </c>
      <c r="HV117">
        <v>1.86858</v>
      </c>
      <c r="HW117">
        <v>1.85867</v>
      </c>
      <c r="HX117">
        <v>1.86509</v>
      </c>
      <c r="HY117">
        <v>5</v>
      </c>
      <c r="HZ117">
        <v>0</v>
      </c>
      <c r="IA117">
        <v>0</v>
      </c>
      <c r="IB117">
        <v>0</v>
      </c>
      <c r="IC117" t="s">
        <v>426</v>
      </c>
      <c r="ID117" t="s">
        <v>427</v>
      </c>
      <c r="IE117" t="s">
        <v>428</v>
      </c>
      <c r="IF117" t="s">
        <v>428</v>
      </c>
      <c r="IG117" t="s">
        <v>428</v>
      </c>
      <c r="IH117" t="s">
        <v>428</v>
      </c>
      <c r="II117">
        <v>0</v>
      </c>
      <c r="IJ117">
        <v>100</v>
      </c>
      <c r="IK117">
        <v>100</v>
      </c>
      <c r="IL117">
        <v>5.894</v>
      </c>
      <c r="IM117">
        <v>0.3914</v>
      </c>
      <c r="IN117">
        <v>4.31971622866321</v>
      </c>
      <c r="IO117">
        <v>0.00442796603476172</v>
      </c>
      <c r="IP117">
        <v>-1.66160884727162e-06</v>
      </c>
      <c r="IQ117">
        <v>3.32470810967871e-10</v>
      </c>
      <c r="IR117">
        <v>0.0482981980719239</v>
      </c>
      <c r="IS117">
        <v>0.00830027014242151</v>
      </c>
      <c r="IT117">
        <v>2.88519397997672e-05</v>
      </c>
      <c r="IU117">
        <v>9.02036601750474e-06</v>
      </c>
      <c r="IV117">
        <v>-1</v>
      </c>
      <c r="IW117">
        <v>2043</v>
      </c>
      <c r="IX117">
        <v>1</v>
      </c>
      <c r="IY117">
        <v>28</v>
      </c>
      <c r="IZ117">
        <v>188972.8</v>
      </c>
      <c r="JA117">
        <v>188972.6</v>
      </c>
      <c r="JB117">
        <v>0.895996</v>
      </c>
      <c r="JC117">
        <v>2.3877</v>
      </c>
      <c r="JD117">
        <v>1.4978</v>
      </c>
      <c r="JE117">
        <v>2.33276</v>
      </c>
      <c r="JF117">
        <v>1.54419</v>
      </c>
      <c r="JG117">
        <v>2.34009</v>
      </c>
      <c r="JH117">
        <v>34.8755</v>
      </c>
      <c r="JI117">
        <v>24.2801</v>
      </c>
      <c r="JJ117">
        <v>18</v>
      </c>
      <c r="JK117">
        <v>546.042</v>
      </c>
      <c r="JL117">
        <v>432.936</v>
      </c>
      <c r="JM117">
        <v>31.3653</v>
      </c>
      <c r="JN117">
        <v>28.9706</v>
      </c>
      <c r="JO117">
        <v>29.9999</v>
      </c>
      <c r="JP117">
        <v>28.8007</v>
      </c>
      <c r="JQ117">
        <v>28.8272</v>
      </c>
      <c r="JR117">
        <v>17.9822</v>
      </c>
      <c r="JS117">
        <v>28.6832</v>
      </c>
      <c r="JT117">
        <v>100</v>
      </c>
      <c r="JU117">
        <v>31.3433</v>
      </c>
      <c r="JV117">
        <v>420</v>
      </c>
      <c r="JW117">
        <v>24.3927</v>
      </c>
      <c r="JX117">
        <v>92.9834</v>
      </c>
      <c r="JY117">
        <v>98.4977</v>
      </c>
    </row>
    <row r="118" spans="1:285">
      <c r="A118">
        <v>102</v>
      </c>
      <c r="B118">
        <v>1758588072.1</v>
      </c>
      <c r="C118">
        <v>4059.09999990463</v>
      </c>
      <c r="D118" t="s">
        <v>633</v>
      </c>
      <c r="E118" t="s">
        <v>634</v>
      </c>
      <c r="F118">
        <v>5</v>
      </c>
      <c r="G118" t="s">
        <v>419</v>
      </c>
      <c r="H118" t="s">
        <v>632</v>
      </c>
      <c r="I118" t="s">
        <v>421</v>
      </c>
      <c r="J118">
        <v>1758588068.85</v>
      </c>
      <c r="K118">
        <f>(L118)/1000</f>
        <v>0</v>
      </c>
      <c r="L118">
        <f>1000*DL118*AJ118*(DH118-DI118)/(100*DA118*(1000-AJ118*DH118))</f>
        <v>0</v>
      </c>
      <c r="M118">
        <f>DL118*AJ118*(DG118-DF118*(1000-AJ118*DI118)/(1000-AJ118*DH118))/(100*DA118)</f>
        <v>0</v>
      </c>
      <c r="N118">
        <f>DF118 - IF(AJ118&gt;1, M118*DA118*100.0/(AL118), 0)</f>
        <v>0</v>
      </c>
      <c r="O118">
        <f>((U118-K118/2)*N118-M118)/(U118+K118/2)</f>
        <v>0</v>
      </c>
      <c r="P118">
        <f>O118*(DM118+DN118)/1000.0</f>
        <v>0</v>
      </c>
      <c r="Q118">
        <f>(DF118 - IF(AJ118&gt;1, M118*DA118*100.0/(AL118), 0))*(DM118+DN118)/1000.0</f>
        <v>0</v>
      </c>
      <c r="R118">
        <f>2.0/((1/T118-1/S118)+SIGN(T118)*SQRT((1/T118-1/S118)*(1/T118-1/S118) + 4*DB118/((DB118+1)*(DB118+1))*(2*1/T118*1/S118-1/S118*1/S118)))</f>
        <v>0</v>
      </c>
      <c r="S118">
        <f>IF(LEFT(DC118,1)&lt;&gt;"0",IF(LEFT(DC118,1)="1",3.0,DD118),$D$5+$E$5*(DT118*DM118/($K$5*1000))+$F$5*(DT118*DM118/($K$5*1000))*MAX(MIN(DA118,$J$5),$I$5)*MAX(MIN(DA118,$J$5),$I$5)+$G$5*MAX(MIN(DA118,$J$5),$I$5)*(DT118*DM118/($K$5*1000))+$H$5*(DT118*DM118/($K$5*1000))*(DT118*DM118/($K$5*1000)))</f>
        <v>0</v>
      </c>
      <c r="T118">
        <f>K118*(1000-(1000*0.61365*exp(17.502*X118/(240.97+X118))/(DM118+DN118)+DH118)/2)/(1000*0.61365*exp(17.502*X118/(240.97+X118))/(DM118+DN118)-DH118)</f>
        <v>0</v>
      </c>
      <c r="U118">
        <f>1/((DB118+1)/(R118/1.6)+1/(S118/1.37)) + DB118/((DB118+1)/(R118/1.6) + DB118/(S118/1.37))</f>
        <v>0</v>
      </c>
      <c r="V118">
        <f>(CW118*CZ118)</f>
        <v>0</v>
      </c>
      <c r="W118">
        <f>(DO118+(V118+2*0.95*5.67E-8*(((DO118+$B$7)+273)^4-(DO118+273)^4)-44100*K118)/(1.84*29.3*S118+8*0.95*5.67E-8*(DO118+273)^3))</f>
        <v>0</v>
      </c>
      <c r="X118">
        <f>($C$7*DP118+$D$7*DQ118+$E$7*W118)</f>
        <v>0</v>
      </c>
      <c r="Y118">
        <f>0.61365*exp(17.502*X118/(240.97+X118))</f>
        <v>0</v>
      </c>
      <c r="Z118">
        <f>(AA118/AB118*100)</f>
        <v>0</v>
      </c>
      <c r="AA118">
        <f>DH118*(DM118+DN118)/1000</f>
        <v>0</v>
      </c>
      <c r="AB118">
        <f>0.61365*exp(17.502*DO118/(240.97+DO118))</f>
        <v>0</v>
      </c>
      <c r="AC118">
        <f>(Y118-DH118*(DM118+DN118)/1000)</f>
        <v>0</v>
      </c>
      <c r="AD118">
        <f>(-K118*44100)</f>
        <v>0</v>
      </c>
      <c r="AE118">
        <f>2*29.3*S118*0.92*(DO118-X118)</f>
        <v>0</v>
      </c>
      <c r="AF118">
        <f>2*0.95*5.67E-8*(((DO118+$B$7)+273)^4-(X118+273)^4)</f>
        <v>0</v>
      </c>
      <c r="AG118">
        <f>V118+AF118+AD118+AE118</f>
        <v>0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MAX(0,($B$13+$C$13*DT118)/(1+$D$13*DT118)*DM118/(DO118+273)*$E$13)</f>
        <v>0</v>
      </c>
      <c r="AM118" t="s">
        <v>422</v>
      </c>
      <c r="AN118" t="s">
        <v>422</v>
      </c>
      <c r="AO118">
        <v>0</v>
      </c>
      <c r="AP118">
        <v>0</v>
      </c>
      <c r="AQ118">
        <f>1-AO118/AP118</f>
        <v>0</v>
      </c>
      <c r="AR118">
        <v>0</v>
      </c>
      <c r="AS118" t="s">
        <v>422</v>
      </c>
      <c r="AT118" t="s">
        <v>422</v>
      </c>
      <c r="AU118">
        <v>0</v>
      </c>
      <c r="AV118">
        <v>0</v>
      </c>
      <c r="AW118">
        <f>1-AU118/AV118</f>
        <v>0</v>
      </c>
      <c r="AX118">
        <v>0.5</v>
      </c>
      <c r="AY118">
        <f>CX118</f>
        <v>0</v>
      </c>
      <c r="AZ118">
        <f>M118</f>
        <v>0</v>
      </c>
      <c r="BA118">
        <f>AW118*AX118*AY118</f>
        <v>0</v>
      </c>
      <c r="BB118">
        <f>(AZ118-AR118)/AY118</f>
        <v>0</v>
      </c>
      <c r="BC118">
        <f>(AP118-AV118)/AV118</f>
        <v>0</v>
      </c>
      <c r="BD118">
        <f>AO118/(AQ118+AO118/AV118)</f>
        <v>0</v>
      </c>
      <c r="BE118" t="s">
        <v>422</v>
      </c>
      <c r="BF118">
        <v>0</v>
      </c>
      <c r="BG118">
        <f>IF(BF118&lt;&gt;0, BF118, BD118)</f>
        <v>0</v>
      </c>
      <c r="BH118">
        <f>1-BG118/AV118</f>
        <v>0</v>
      </c>
      <c r="BI118">
        <f>(AV118-AU118)/(AV118-BG118)</f>
        <v>0</v>
      </c>
      <c r="BJ118">
        <f>(AP118-AV118)/(AP118-BG118)</f>
        <v>0</v>
      </c>
      <c r="BK118">
        <f>(AV118-AU118)/(AV118-AO118)</f>
        <v>0</v>
      </c>
      <c r="BL118">
        <f>(AP118-AV118)/(AP118-AO118)</f>
        <v>0</v>
      </c>
      <c r="BM118">
        <f>(BI118*BG118/AU118)</f>
        <v>0</v>
      </c>
      <c r="BN118">
        <f>(1-BM118)</f>
        <v>0</v>
      </c>
      <c r="CW118">
        <f>$B$11*DU118+$C$11*DV118+$F$11*EG118*(1-EJ118)</f>
        <v>0</v>
      </c>
      <c r="CX118">
        <f>CW118*CY118</f>
        <v>0</v>
      </c>
      <c r="CY118">
        <f>($B$11*$D$9+$C$11*$D$9+$F$11*((ET118+EL118)/MAX(ET118+EL118+EU118, 0.1)*$I$9+EU118/MAX(ET118+EL118+EU118, 0.1)*$J$9))/($B$11+$C$11+$F$11)</f>
        <v>0</v>
      </c>
      <c r="CZ118">
        <f>($B$11*$K$9+$C$11*$K$9+$F$11*((ET118+EL118)/MAX(ET118+EL118+EU118, 0.1)*$P$9+EU118/MAX(ET118+EL118+EU118, 0.1)*$Q$9))/($B$11+$C$11+$F$11)</f>
        <v>0</v>
      </c>
      <c r="DA118">
        <v>0.83</v>
      </c>
      <c r="DB118">
        <v>0.5</v>
      </c>
      <c r="DC118" t="s">
        <v>423</v>
      </c>
      <c r="DD118">
        <v>2</v>
      </c>
      <c r="DE118">
        <v>1758588068.85</v>
      </c>
      <c r="DF118">
        <v>420.5665</v>
      </c>
      <c r="DG118">
        <v>420.0955</v>
      </c>
      <c r="DH118">
        <v>24.49475</v>
      </c>
      <c r="DI118">
        <v>24.327925</v>
      </c>
      <c r="DJ118">
        <v>414.6725</v>
      </c>
      <c r="DK118">
        <v>24.103325</v>
      </c>
      <c r="DL118">
        <v>500.09275</v>
      </c>
      <c r="DM118">
        <v>89.640375</v>
      </c>
      <c r="DN118">
        <v>0.03384115</v>
      </c>
      <c r="DO118">
        <v>30.542925</v>
      </c>
      <c r="DP118">
        <v>30.04015</v>
      </c>
      <c r="DQ118">
        <v>999.9</v>
      </c>
      <c r="DR118">
        <v>0</v>
      </c>
      <c r="DS118">
        <v>0</v>
      </c>
      <c r="DT118">
        <v>10028.9</v>
      </c>
      <c r="DU118">
        <v>0</v>
      </c>
      <c r="DV118">
        <v>0.667702</v>
      </c>
      <c r="DW118">
        <v>0.47124475</v>
      </c>
      <c r="DX118">
        <v>431.127</v>
      </c>
      <c r="DY118">
        <v>430.57025</v>
      </c>
      <c r="DZ118">
        <v>0.16684025</v>
      </c>
      <c r="EA118">
        <v>420.0955</v>
      </c>
      <c r="EB118">
        <v>24.327925</v>
      </c>
      <c r="EC118">
        <v>2.1957175</v>
      </c>
      <c r="ED118">
        <v>2.180765</v>
      </c>
      <c r="EE118">
        <v>18.9311</v>
      </c>
      <c r="EF118">
        <v>18.8217</v>
      </c>
      <c r="EG118">
        <v>0.00500016</v>
      </c>
      <c r="EH118">
        <v>0</v>
      </c>
      <c r="EI118">
        <v>0</v>
      </c>
      <c r="EJ118">
        <v>0</v>
      </c>
      <c r="EK118">
        <v>91.1</v>
      </c>
      <c r="EL118">
        <v>0.00500016</v>
      </c>
      <c r="EM118">
        <v>-31.725</v>
      </c>
      <c r="EN118">
        <v>-1.625</v>
      </c>
      <c r="EO118">
        <v>36.75</v>
      </c>
      <c r="EP118">
        <v>40.875</v>
      </c>
      <c r="EQ118">
        <v>38.82775</v>
      </c>
      <c r="ER118">
        <v>41.187</v>
      </c>
      <c r="ES118">
        <v>40.125</v>
      </c>
      <c r="ET118">
        <v>0</v>
      </c>
      <c r="EU118">
        <v>0</v>
      </c>
      <c r="EV118">
        <v>0</v>
      </c>
      <c r="EW118">
        <v>1758588073.8</v>
      </c>
      <c r="EX118">
        <v>0</v>
      </c>
      <c r="EY118">
        <v>91.6653846153846</v>
      </c>
      <c r="EZ118">
        <v>17.3162392357851</v>
      </c>
      <c r="FA118">
        <v>-6.58461549271089</v>
      </c>
      <c r="FB118">
        <v>-32.3461538461538</v>
      </c>
      <c r="FC118">
        <v>15</v>
      </c>
      <c r="FD118">
        <v>0</v>
      </c>
      <c r="FE118" t="s">
        <v>424</v>
      </c>
      <c r="FF118">
        <v>1747249705.1</v>
      </c>
      <c r="FG118">
        <v>1747249711.1</v>
      </c>
      <c r="FH118">
        <v>0</v>
      </c>
      <c r="FI118">
        <v>0.871</v>
      </c>
      <c r="FJ118">
        <v>0.066</v>
      </c>
      <c r="FK118">
        <v>5.486</v>
      </c>
      <c r="FL118">
        <v>0.145</v>
      </c>
      <c r="FM118">
        <v>420</v>
      </c>
      <c r="FN118">
        <v>16</v>
      </c>
      <c r="FO118">
        <v>0.27</v>
      </c>
      <c r="FP118">
        <v>0.16</v>
      </c>
      <c r="FQ118">
        <v>0.4506285</v>
      </c>
      <c r="FR118">
        <v>0.496005834586466</v>
      </c>
      <c r="FS118">
        <v>0.0921166683361377</v>
      </c>
      <c r="FT118">
        <v>1</v>
      </c>
      <c r="FU118">
        <v>90.4529411764706</v>
      </c>
      <c r="FV118">
        <v>2.75630254989341</v>
      </c>
      <c r="FW118">
        <v>5.91917299937582</v>
      </c>
      <c r="FX118">
        <v>-1</v>
      </c>
      <c r="FY118">
        <v>0.15084635</v>
      </c>
      <c r="FZ118">
        <v>0.148215293233083</v>
      </c>
      <c r="GA118">
        <v>0.0149888475450083</v>
      </c>
      <c r="GB118">
        <v>0</v>
      </c>
      <c r="GC118">
        <v>1</v>
      </c>
      <c r="GD118">
        <v>2</v>
      </c>
      <c r="GE118" t="s">
        <v>433</v>
      </c>
      <c r="GF118">
        <v>3.12628</v>
      </c>
      <c r="GG118">
        <v>2.65989</v>
      </c>
      <c r="GH118">
        <v>0.0880595</v>
      </c>
      <c r="GI118">
        <v>0.0888936</v>
      </c>
      <c r="GJ118">
        <v>0.10192</v>
      </c>
      <c r="GK118">
        <v>0.101963</v>
      </c>
      <c r="GL118">
        <v>23461.7</v>
      </c>
      <c r="GM118">
        <v>22174.5</v>
      </c>
      <c r="GN118">
        <v>23010.7</v>
      </c>
      <c r="GO118">
        <v>23701.3</v>
      </c>
      <c r="GP118">
        <v>35222.2</v>
      </c>
      <c r="GQ118">
        <v>35227.3</v>
      </c>
      <c r="GR118">
        <v>41488.8</v>
      </c>
      <c r="GS118">
        <v>42262.6</v>
      </c>
      <c r="GT118">
        <v>1.89375</v>
      </c>
      <c r="GU118">
        <v>1.80658</v>
      </c>
      <c r="GV118">
        <v>0.106733</v>
      </c>
      <c r="GW118">
        <v>0</v>
      </c>
      <c r="GX118">
        <v>28.3536</v>
      </c>
      <c r="GY118">
        <v>999.9</v>
      </c>
      <c r="GZ118">
        <v>60.78</v>
      </c>
      <c r="HA118">
        <v>29.628</v>
      </c>
      <c r="HB118">
        <v>28.2735</v>
      </c>
      <c r="HC118">
        <v>54.015</v>
      </c>
      <c r="HD118">
        <v>39.2188</v>
      </c>
      <c r="HE118">
        <v>1</v>
      </c>
      <c r="HF118">
        <v>0.102289</v>
      </c>
      <c r="HG118">
        <v>-1.43735</v>
      </c>
      <c r="HH118">
        <v>20.2309</v>
      </c>
      <c r="HI118">
        <v>5.23451</v>
      </c>
      <c r="HJ118">
        <v>11.992</v>
      </c>
      <c r="HK118">
        <v>4.95585</v>
      </c>
      <c r="HL118">
        <v>3.304</v>
      </c>
      <c r="HM118">
        <v>9999</v>
      </c>
      <c r="HN118">
        <v>999.9</v>
      </c>
      <c r="HO118">
        <v>9999</v>
      </c>
      <c r="HP118">
        <v>9999</v>
      </c>
      <c r="HQ118">
        <v>1.86847</v>
      </c>
      <c r="HR118">
        <v>1.86418</v>
      </c>
      <c r="HS118">
        <v>1.8718</v>
      </c>
      <c r="HT118">
        <v>1.86265</v>
      </c>
      <c r="HU118">
        <v>1.86205</v>
      </c>
      <c r="HV118">
        <v>1.86859</v>
      </c>
      <c r="HW118">
        <v>1.85867</v>
      </c>
      <c r="HX118">
        <v>1.86509</v>
      </c>
      <c r="HY118">
        <v>5</v>
      </c>
      <c r="HZ118">
        <v>0</v>
      </c>
      <c r="IA118">
        <v>0</v>
      </c>
      <c r="IB118">
        <v>0</v>
      </c>
      <c r="IC118" t="s">
        <v>426</v>
      </c>
      <c r="ID118" t="s">
        <v>427</v>
      </c>
      <c r="IE118" t="s">
        <v>428</v>
      </c>
      <c r="IF118" t="s">
        <v>428</v>
      </c>
      <c r="IG118" t="s">
        <v>428</v>
      </c>
      <c r="IH118" t="s">
        <v>428</v>
      </c>
      <c r="II118">
        <v>0</v>
      </c>
      <c r="IJ118">
        <v>100</v>
      </c>
      <c r="IK118">
        <v>100</v>
      </c>
      <c r="IL118">
        <v>5.894</v>
      </c>
      <c r="IM118">
        <v>0.3914</v>
      </c>
      <c r="IN118">
        <v>4.31971622866321</v>
      </c>
      <c r="IO118">
        <v>0.00442796603476172</v>
      </c>
      <c r="IP118">
        <v>-1.66160884727162e-06</v>
      </c>
      <c r="IQ118">
        <v>3.32470810967871e-10</v>
      </c>
      <c r="IR118">
        <v>0.0482981980719239</v>
      </c>
      <c r="IS118">
        <v>0.00830027014242151</v>
      </c>
      <c r="IT118">
        <v>2.88519397997672e-05</v>
      </c>
      <c r="IU118">
        <v>9.02036601750474e-06</v>
      </c>
      <c r="IV118">
        <v>-1</v>
      </c>
      <c r="IW118">
        <v>2043</v>
      </c>
      <c r="IX118">
        <v>1</v>
      </c>
      <c r="IY118">
        <v>28</v>
      </c>
      <c r="IZ118">
        <v>188972.8</v>
      </c>
      <c r="JA118">
        <v>188972.7</v>
      </c>
      <c r="JB118">
        <v>0.895996</v>
      </c>
      <c r="JC118">
        <v>2.3938</v>
      </c>
      <c r="JD118">
        <v>1.4978</v>
      </c>
      <c r="JE118">
        <v>2.33276</v>
      </c>
      <c r="JF118">
        <v>1.54419</v>
      </c>
      <c r="JG118">
        <v>2.27905</v>
      </c>
      <c r="JH118">
        <v>34.8755</v>
      </c>
      <c r="JI118">
        <v>24.2714</v>
      </c>
      <c r="JJ118">
        <v>18</v>
      </c>
      <c r="JK118">
        <v>546.096</v>
      </c>
      <c r="JL118">
        <v>432.867</v>
      </c>
      <c r="JM118">
        <v>31.3636</v>
      </c>
      <c r="JN118">
        <v>28.9689</v>
      </c>
      <c r="JO118">
        <v>29.9998</v>
      </c>
      <c r="JP118">
        <v>28.7995</v>
      </c>
      <c r="JQ118">
        <v>28.826</v>
      </c>
      <c r="JR118">
        <v>17.9797</v>
      </c>
      <c r="JS118">
        <v>28.6832</v>
      </c>
      <c r="JT118">
        <v>100</v>
      </c>
      <c r="JU118">
        <v>31.3433</v>
      </c>
      <c r="JV118">
        <v>420</v>
      </c>
      <c r="JW118">
        <v>24.3927</v>
      </c>
      <c r="JX118">
        <v>92.9837</v>
      </c>
      <c r="JY118">
        <v>98.4989</v>
      </c>
    </row>
    <row r="119" spans="1:285">
      <c r="A119">
        <v>103</v>
      </c>
      <c r="B119">
        <v>1758588075.1</v>
      </c>
      <c r="C119">
        <v>4062.09999990463</v>
      </c>
      <c r="D119" t="s">
        <v>635</v>
      </c>
      <c r="E119" t="s">
        <v>636</v>
      </c>
      <c r="F119">
        <v>5</v>
      </c>
      <c r="G119" t="s">
        <v>419</v>
      </c>
      <c r="H119" t="s">
        <v>632</v>
      </c>
      <c r="I119" t="s">
        <v>421</v>
      </c>
      <c r="J119">
        <v>1758588071.85</v>
      </c>
      <c r="K119">
        <f>(L119)/1000</f>
        <v>0</v>
      </c>
      <c r="L119">
        <f>1000*DL119*AJ119*(DH119-DI119)/(100*DA119*(1000-AJ119*DH119))</f>
        <v>0</v>
      </c>
      <c r="M119">
        <f>DL119*AJ119*(DG119-DF119*(1000-AJ119*DI119)/(1000-AJ119*DH119))/(100*DA119)</f>
        <v>0</v>
      </c>
      <c r="N119">
        <f>DF119 - IF(AJ119&gt;1, M119*DA119*100.0/(AL119), 0)</f>
        <v>0</v>
      </c>
      <c r="O119">
        <f>((U119-K119/2)*N119-M119)/(U119+K119/2)</f>
        <v>0</v>
      </c>
      <c r="P119">
        <f>O119*(DM119+DN119)/1000.0</f>
        <v>0</v>
      </c>
      <c r="Q119">
        <f>(DF119 - IF(AJ119&gt;1, M119*DA119*100.0/(AL119), 0))*(DM119+DN119)/1000.0</f>
        <v>0</v>
      </c>
      <c r="R119">
        <f>2.0/((1/T119-1/S119)+SIGN(T119)*SQRT((1/T119-1/S119)*(1/T119-1/S119) + 4*DB119/((DB119+1)*(DB119+1))*(2*1/T119*1/S119-1/S119*1/S119)))</f>
        <v>0</v>
      </c>
      <c r="S119">
        <f>IF(LEFT(DC119,1)&lt;&gt;"0",IF(LEFT(DC119,1)="1",3.0,DD119),$D$5+$E$5*(DT119*DM119/($K$5*1000))+$F$5*(DT119*DM119/($K$5*1000))*MAX(MIN(DA119,$J$5),$I$5)*MAX(MIN(DA119,$J$5),$I$5)+$G$5*MAX(MIN(DA119,$J$5),$I$5)*(DT119*DM119/($K$5*1000))+$H$5*(DT119*DM119/($K$5*1000))*(DT119*DM119/($K$5*1000)))</f>
        <v>0</v>
      </c>
      <c r="T119">
        <f>K119*(1000-(1000*0.61365*exp(17.502*X119/(240.97+X119))/(DM119+DN119)+DH119)/2)/(1000*0.61365*exp(17.502*X119/(240.97+X119))/(DM119+DN119)-DH119)</f>
        <v>0</v>
      </c>
      <c r="U119">
        <f>1/((DB119+1)/(R119/1.6)+1/(S119/1.37)) + DB119/((DB119+1)/(R119/1.6) + DB119/(S119/1.37))</f>
        <v>0</v>
      </c>
      <c r="V119">
        <f>(CW119*CZ119)</f>
        <v>0</v>
      </c>
      <c r="W119">
        <f>(DO119+(V119+2*0.95*5.67E-8*(((DO119+$B$7)+273)^4-(DO119+273)^4)-44100*K119)/(1.84*29.3*S119+8*0.95*5.67E-8*(DO119+273)^3))</f>
        <v>0</v>
      </c>
      <c r="X119">
        <f>($C$7*DP119+$D$7*DQ119+$E$7*W119)</f>
        <v>0</v>
      </c>
      <c r="Y119">
        <f>0.61365*exp(17.502*X119/(240.97+X119))</f>
        <v>0</v>
      </c>
      <c r="Z119">
        <f>(AA119/AB119*100)</f>
        <v>0</v>
      </c>
      <c r="AA119">
        <f>DH119*(DM119+DN119)/1000</f>
        <v>0</v>
      </c>
      <c r="AB119">
        <f>0.61365*exp(17.502*DO119/(240.97+DO119))</f>
        <v>0</v>
      </c>
      <c r="AC119">
        <f>(Y119-DH119*(DM119+DN119)/1000)</f>
        <v>0</v>
      </c>
      <c r="AD119">
        <f>(-K119*44100)</f>
        <v>0</v>
      </c>
      <c r="AE119">
        <f>2*29.3*S119*0.92*(DO119-X119)</f>
        <v>0</v>
      </c>
      <c r="AF119">
        <f>2*0.95*5.67E-8*(((DO119+$B$7)+273)^4-(X119+273)^4)</f>
        <v>0</v>
      </c>
      <c r="AG119">
        <f>V119+AF119+AD119+AE119</f>
        <v>0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MAX(0,($B$13+$C$13*DT119)/(1+$D$13*DT119)*DM119/(DO119+273)*$E$13)</f>
        <v>0</v>
      </c>
      <c r="AM119" t="s">
        <v>422</v>
      </c>
      <c r="AN119" t="s">
        <v>422</v>
      </c>
      <c r="AO119">
        <v>0</v>
      </c>
      <c r="AP119">
        <v>0</v>
      </c>
      <c r="AQ119">
        <f>1-AO119/AP119</f>
        <v>0</v>
      </c>
      <c r="AR119">
        <v>0</v>
      </c>
      <c r="AS119" t="s">
        <v>422</v>
      </c>
      <c r="AT119" t="s">
        <v>422</v>
      </c>
      <c r="AU119">
        <v>0</v>
      </c>
      <c r="AV119">
        <v>0</v>
      </c>
      <c r="AW119">
        <f>1-AU119/AV119</f>
        <v>0</v>
      </c>
      <c r="AX119">
        <v>0.5</v>
      </c>
      <c r="AY119">
        <f>CX119</f>
        <v>0</v>
      </c>
      <c r="AZ119">
        <f>M119</f>
        <v>0</v>
      </c>
      <c r="BA119">
        <f>AW119*AX119*AY119</f>
        <v>0</v>
      </c>
      <c r="BB119">
        <f>(AZ119-AR119)/AY119</f>
        <v>0</v>
      </c>
      <c r="BC119">
        <f>(AP119-AV119)/AV119</f>
        <v>0</v>
      </c>
      <c r="BD119">
        <f>AO119/(AQ119+AO119/AV119)</f>
        <v>0</v>
      </c>
      <c r="BE119" t="s">
        <v>422</v>
      </c>
      <c r="BF119">
        <v>0</v>
      </c>
      <c r="BG119">
        <f>IF(BF119&lt;&gt;0, BF119, BD119)</f>
        <v>0</v>
      </c>
      <c r="BH119">
        <f>1-BG119/AV119</f>
        <v>0</v>
      </c>
      <c r="BI119">
        <f>(AV119-AU119)/(AV119-BG119)</f>
        <v>0</v>
      </c>
      <c r="BJ119">
        <f>(AP119-AV119)/(AP119-BG119)</f>
        <v>0</v>
      </c>
      <c r="BK119">
        <f>(AV119-AU119)/(AV119-AO119)</f>
        <v>0</v>
      </c>
      <c r="BL119">
        <f>(AP119-AV119)/(AP119-AO119)</f>
        <v>0</v>
      </c>
      <c r="BM119">
        <f>(BI119*BG119/AU119)</f>
        <v>0</v>
      </c>
      <c r="BN119">
        <f>(1-BM119)</f>
        <v>0</v>
      </c>
      <c r="CW119">
        <f>$B$11*DU119+$C$11*DV119+$F$11*EG119*(1-EJ119)</f>
        <v>0</v>
      </c>
      <c r="CX119">
        <f>CW119*CY119</f>
        <v>0</v>
      </c>
      <c r="CY119">
        <f>($B$11*$D$9+$C$11*$D$9+$F$11*((ET119+EL119)/MAX(ET119+EL119+EU119, 0.1)*$I$9+EU119/MAX(ET119+EL119+EU119, 0.1)*$J$9))/($B$11+$C$11+$F$11)</f>
        <v>0</v>
      </c>
      <c r="CZ119">
        <f>($B$11*$K$9+$C$11*$K$9+$F$11*((ET119+EL119)/MAX(ET119+EL119+EU119, 0.1)*$P$9+EU119/MAX(ET119+EL119+EU119, 0.1)*$Q$9))/($B$11+$C$11+$F$11)</f>
        <v>0</v>
      </c>
      <c r="DA119">
        <v>0.83</v>
      </c>
      <c r="DB119">
        <v>0.5</v>
      </c>
      <c r="DC119" t="s">
        <v>423</v>
      </c>
      <c r="DD119">
        <v>2</v>
      </c>
      <c r="DE119">
        <v>1758588071.85</v>
      </c>
      <c r="DF119">
        <v>420.563</v>
      </c>
      <c r="DG119">
        <v>420.13175</v>
      </c>
      <c r="DH119">
        <v>24.4929</v>
      </c>
      <c r="DI119">
        <v>24.323375</v>
      </c>
      <c r="DJ119">
        <v>414.669</v>
      </c>
      <c r="DK119">
        <v>24.101525</v>
      </c>
      <c r="DL119">
        <v>500.07975</v>
      </c>
      <c r="DM119">
        <v>89.6403</v>
      </c>
      <c r="DN119">
        <v>0.03409895</v>
      </c>
      <c r="DO119">
        <v>30.5529</v>
      </c>
      <c r="DP119">
        <v>30.07235</v>
      </c>
      <c r="DQ119">
        <v>999.9</v>
      </c>
      <c r="DR119">
        <v>0</v>
      </c>
      <c r="DS119">
        <v>0</v>
      </c>
      <c r="DT119">
        <v>10002.955</v>
      </c>
      <c r="DU119">
        <v>0</v>
      </c>
      <c r="DV119">
        <v>0.667702</v>
      </c>
      <c r="DW119">
        <v>0.43129725</v>
      </c>
      <c r="DX119">
        <v>431.1225</v>
      </c>
      <c r="DY119">
        <v>430.6055</v>
      </c>
      <c r="DZ119">
        <v>0.1695155</v>
      </c>
      <c r="EA119">
        <v>420.13175</v>
      </c>
      <c r="EB119">
        <v>24.323375</v>
      </c>
      <c r="EC119">
        <v>2.19555</v>
      </c>
      <c r="ED119">
        <v>2.180355</v>
      </c>
      <c r="EE119">
        <v>18.929875</v>
      </c>
      <c r="EF119">
        <v>18.8187</v>
      </c>
      <c r="EG119">
        <v>0.00500016</v>
      </c>
      <c r="EH119">
        <v>0</v>
      </c>
      <c r="EI119">
        <v>0</v>
      </c>
      <c r="EJ119">
        <v>0</v>
      </c>
      <c r="EK119">
        <v>88.65</v>
      </c>
      <c r="EL119">
        <v>0.00500016</v>
      </c>
      <c r="EM119">
        <v>-31.75</v>
      </c>
      <c r="EN119">
        <v>-1.8</v>
      </c>
      <c r="EO119">
        <v>36.7655</v>
      </c>
      <c r="EP119">
        <v>40.875</v>
      </c>
      <c r="EQ119">
        <v>38.82775</v>
      </c>
      <c r="ER119">
        <v>41.187</v>
      </c>
      <c r="ES119">
        <v>40.125</v>
      </c>
      <c r="ET119">
        <v>0</v>
      </c>
      <c r="EU119">
        <v>0</v>
      </c>
      <c r="EV119">
        <v>0</v>
      </c>
      <c r="EW119">
        <v>1758588076.8</v>
      </c>
      <c r="EX119">
        <v>0</v>
      </c>
      <c r="EY119">
        <v>91.724</v>
      </c>
      <c r="EZ119">
        <v>-2.65384627933347</v>
      </c>
      <c r="FA119">
        <v>4.39999977930994</v>
      </c>
      <c r="FB119">
        <v>-32.332</v>
      </c>
      <c r="FC119">
        <v>15</v>
      </c>
      <c r="FD119">
        <v>0</v>
      </c>
      <c r="FE119" t="s">
        <v>424</v>
      </c>
      <c r="FF119">
        <v>1747249705.1</v>
      </c>
      <c r="FG119">
        <v>1747249711.1</v>
      </c>
      <c r="FH119">
        <v>0</v>
      </c>
      <c r="FI119">
        <v>0.871</v>
      </c>
      <c r="FJ119">
        <v>0.066</v>
      </c>
      <c r="FK119">
        <v>5.486</v>
      </c>
      <c r="FL119">
        <v>0.145</v>
      </c>
      <c r="FM119">
        <v>420</v>
      </c>
      <c r="FN119">
        <v>16</v>
      </c>
      <c r="FO119">
        <v>0.27</v>
      </c>
      <c r="FP119">
        <v>0.16</v>
      </c>
      <c r="FQ119">
        <v>0.44915145</v>
      </c>
      <c r="FR119">
        <v>0.302969458646616</v>
      </c>
      <c r="FS119">
        <v>0.093146169925808</v>
      </c>
      <c r="FT119">
        <v>1</v>
      </c>
      <c r="FU119">
        <v>90.5352941176471</v>
      </c>
      <c r="FV119">
        <v>6.86631014650766</v>
      </c>
      <c r="FW119">
        <v>6.20388314605984</v>
      </c>
      <c r="FX119">
        <v>-1</v>
      </c>
      <c r="FY119">
        <v>0.15978925</v>
      </c>
      <c r="FZ119">
        <v>0.0949266315789472</v>
      </c>
      <c r="GA119">
        <v>0.00959908644546448</v>
      </c>
      <c r="GB119">
        <v>1</v>
      </c>
      <c r="GC119">
        <v>2</v>
      </c>
      <c r="GD119">
        <v>2</v>
      </c>
      <c r="GE119" t="s">
        <v>476</v>
      </c>
      <c r="GF119">
        <v>3.12624</v>
      </c>
      <c r="GG119">
        <v>2.65964</v>
      </c>
      <c r="GH119">
        <v>0.0880575</v>
      </c>
      <c r="GI119">
        <v>0.0888954</v>
      </c>
      <c r="GJ119">
        <v>0.101909</v>
      </c>
      <c r="GK119">
        <v>0.101953</v>
      </c>
      <c r="GL119">
        <v>23461.8</v>
      </c>
      <c r="GM119">
        <v>22174.6</v>
      </c>
      <c r="GN119">
        <v>23010.7</v>
      </c>
      <c r="GO119">
        <v>23701.4</v>
      </c>
      <c r="GP119">
        <v>35222.6</v>
      </c>
      <c r="GQ119">
        <v>35228.1</v>
      </c>
      <c r="GR119">
        <v>41488.7</v>
      </c>
      <c r="GS119">
        <v>42263.1</v>
      </c>
      <c r="GT119">
        <v>1.89368</v>
      </c>
      <c r="GU119">
        <v>1.80667</v>
      </c>
      <c r="GV119">
        <v>0.104275</v>
      </c>
      <c r="GW119">
        <v>0</v>
      </c>
      <c r="GX119">
        <v>28.353</v>
      </c>
      <c r="GY119">
        <v>999.9</v>
      </c>
      <c r="GZ119">
        <v>60.78</v>
      </c>
      <c r="HA119">
        <v>29.608</v>
      </c>
      <c r="HB119">
        <v>28.2446</v>
      </c>
      <c r="HC119">
        <v>54.405</v>
      </c>
      <c r="HD119">
        <v>39.2147</v>
      </c>
      <c r="HE119">
        <v>1</v>
      </c>
      <c r="HF119">
        <v>0.101946</v>
      </c>
      <c r="HG119">
        <v>-1.41787</v>
      </c>
      <c r="HH119">
        <v>20.231</v>
      </c>
      <c r="HI119">
        <v>5.23436</v>
      </c>
      <c r="HJ119">
        <v>11.992</v>
      </c>
      <c r="HK119">
        <v>4.9558</v>
      </c>
      <c r="HL119">
        <v>3.304</v>
      </c>
      <c r="HM119">
        <v>9999</v>
      </c>
      <c r="HN119">
        <v>999.9</v>
      </c>
      <c r="HO119">
        <v>9999</v>
      </c>
      <c r="HP119">
        <v>9999</v>
      </c>
      <c r="HQ119">
        <v>1.86846</v>
      </c>
      <c r="HR119">
        <v>1.86418</v>
      </c>
      <c r="HS119">
        <v>1.8718</v>
      </c>
      <c r="HT119">
        <v>1.86264</v>
      </c>
      <c r="HU119">
        <v>1.86204</v>
      </c>
      <c r="HV119">
        <v>1.86858</v>
      </c>
      <c r="HW119">
        <v>1.85867</v>
      </c>
      <c r="HX119">
        <v>1.86509</v>
      </c>
      <c r="HY119">
        <v>5</v>
      </c>
      <c r="HZ119">
        <v>0</v>
      </c>
      <c r="IA119">
        <v>0</v>
      </c>
      <c r="IB119">
        <v>0</v>
      </c>
      <c r="IC119" t="s">
        <v>426</v>
      </c>
      <c r="ID119" t="s">
        <v>427</v>
      </c>
      <c r="IE119" t="s">
        <v>428</v>
      </c>
      <c r="IF119" t="s">
        <v>428</v>
      </c>
      <c r="IG119" t="s">
        <v>428</v>
      </c>
      <c r="IH119" t="s">
        <v>428</v>
      </c>
      <c r="II119">
        <v>0</v>
      </c>
      <c r="IJ119">
        <v>100</v>
      </c>
      <c r="IK119">
        <v>100</v>
      </c>
      <c r="IL119">
        <v>5.894</v>
      </c>
      <c r="IM119">
        <v>0.3913</v>
      </c>
      <c r="IN119">
        <v>4.31971622866321</v>
      </c>
      <c r="IO119">
        <v>0.00442796603476172</v>
      </c>
      <c r="IP119">
        <v>-1.66160884727162e-06</v>
      </c>
      <c r="IQ119">
        <v>3.32470810967871e-10</v>
      </c>
      <c r="IR119">
        <v>0.0482981980719239</v>
      </c>
      <c r="IS119">
        <v>0.00830027014242151</v>
      </c>
      <c r="IT119">
        <v>2.88519397997672e-05</v>
      </c>
      <c r="IU119">
        <v>9.02036601750474e-06</v>
      </c>
      <c r="IV119">
        <v>-1</v>
      </c>
      <c r="IW119">
        <v>2043</v>
      </c>
      <c r="IX119">
        <v>1</v>
      </c>
      <c r="IY119">
        <v>28</v>
      </c>
      <c r="IZ119">
        <v>188972.8</v>
      </c>
      <c r="JA119">
        <v>188972.7</v>
      </c>
      <c r="JB119">
        <v>0.895996</v>
      </c>
      <c r="JC119">
        <v>2.39624</v>
      </c>
      <c r="JD119">
        <v>1.4978</v>
      </c>
      <c r="JE119">
        <v>2.33276</v>
      </c>
      <c r="JF119">
        <v>1.54419</v>
      </c>
      <c r="JG119">
        <v>2.25952</v>
      </c>
      <c r="JH119">
        <v>34.8985</v>
      </c>
      <c r="JI119">
        <v>24.2714</v>
      </c>
      <c r="JJ119">
        <v>18</v>
      </c>
      <c r="JK119">
        <v>546.037</v>
      </c>
      <c r="JL119">
        <v>432.913</v>
      </c>
      <c r="JM119">
        <v>31.3561</v>
      </c>
      <c r="JN119">
        <v>28.9664</v>
      </c>
      <c r="JO119">
        <v>29.9996</v>
      </c>
      <c r="JP119">
        <v>28.7982</v>
      </c>
      <c r="JQ119">
        <v>28.8241</v>
      </c>
      <c r="JR119">
        <v>17.9778</v>
      </c>
      <c r="JS119">
        <v>28.6832</v>
      </c>
      <c r="JT119">
        <v>100</v>
      </c>
      <c r="JU119">
        <v>31.2658</v>
      </c>
      <c r="JV119">
        <v>420</v>
      </c>
      <c r="JW119">
        <v>24.3927</v>
      </c>
      <c r="JX119">
        <v>92.9836</v>
      </c>
      <c r="JY119">
        <v>98.4997</v>
      </c>
    </row>
    <row r="120" spans="1:285">
      <c r="A120">
        <v>104</v>
      </c>
      <c r="B120">
        <v>1758588077.1</v>
      </c>
      <c r="C120">
        <v>4064.09999990463</v>
      </c>
      <c r="D120" t="s">
        <v>637</v>
      </c>
      <c r="E120" t="s">
        <v>638</v>
      </c>
      <c r="F120">
        <v>5</v>
      </c>
      <c r="G120" t="s">
        <v>419</v>
      </c>
      <c r="H120" t="s">
        <v>632</v>
      </c>
      <c r="I120" t="s">
        <v>421</v>
      </c>
      <c r="J120">
        <v>1758588074.43333</v>
      </c>
      <c r="K120">
        <f>(L120)/1000</f>
        <v>0</v>
      </c>
      <c r="L120">
        <f>1000*DL120*AJ120*(DH120-DI120)/(100*DA120*(1000-AJ120*DH120))</f>
        <v>0</v>
      </c>
      <c r="M120">
        <f>DL120*AJ120*(DG120-DF120*(1000-AJ120*DI120)/(1000-AJ120*DH120))/(100*DA120)</f>
        <v>0</v>
      </c>
      <c r="N120">
        <f>DF120 - IF(AJ120&gt;1, M120*DA120*100.0/(AL120), 0)</f>
        <v>0</v>
      </c>
      <c r="O120">
        <f>((U120-K120/2)*N120-M120)/(U120+K120/2)</f>
        <v>0</v>
      </c>
      <c r="P120">
        <f>O120*(DM120+DN120)/1000.0</f>
        <v>0</v>
      </c>
      <c r="Q120">
        <f>(DF120 - IF(AJ120&gt;1, M120*DA120*100.0/(AL120), 0))*(DM120+DN120)/1000.0</f>
        <v>0</v>
      </c>
      <c r="R120">
        <f>2.0/((1/T120-1/S120)+SIGN(T120)*SQRT((1/T120-1/S120)*(1/T120-1/S120) + 4*DB120/((DB120+1)*(DB120+1))*(2*1/T120*1/S120-1/S120*1/S120)))</f>
        <v>0</v>
      </c>
      <c r="S120">
        <f>IF(LEFT(DC120,1)&lt;&gt;"0",IF(LEFT(DC120,1)="1",3.0,DD120),$D$5+$E$5*(DT120*DM120/($K$5*1000))+$F$5*(DT120*DM120/($K$5*1000))*MAX(MIN(DA120,$J$5),$I$5)*MAX(MIN(DA120,$J$5),$I$5)+$G$5*MAX(MIN(DA120,$J$5),$I$5)*(DT120*DM120/($K$5*1000))+$H$5*(DT120*DM120/($K$5*1000))*(DT120*DM120/($K$5*1000)))</f>
        <v>0</v>
      </c>
      <c r="T120">
        <f>K120*(1000-(1000*0.61365*exp(17.502*X120/(240.97+X120))/(DM120+DN120)+DH120)/2)/(1000*0.61365*exp(17.502*X120/(240.97+X120))/(DM120+DN120)-DH120)</f>
        <v>0</v>
      </c>
      <c r="U120">
        <f>1/((DB120+1)/(R120/1.6)+1/(S120/1.37)) + DB120/((DB120+1)/(R120/1.6) + DB120/(S120/1.37))</f>
        <v>0</v>
      </c>
      <c r="V120">
        <f>(CW120*CZ120)</f>
        <v>0</v>
      </c>
      <c r="W120">
        <f>(DO120+(V120+2*0.95*5.67E-8*(((DO120+$B$7)+273)^4-(DO120+273)^4)-44100*K120)/(1.84*29.3*S120+8*0.95*5.67E-8*(DO120+273)^3))</f>
        <v>0</v>
      </c>
      <c r="X120">
        <f>($C$7*DP120+$D$7*DQ120+$E$7*W120)</f>
        <v>0</v>
      </c>
      <c r="Y120">
        <f>0.61365*exp(17.502*X120/(240.97+X120))</f>
        <v>0</v>
      </c>
      <c r="Z120">
        <f>(AA120/AB120*100)</f>
        <v>0</v>
      </c>
      <c r="AA120">
        <f>DH120*(DM120+DN120)/1000</f>
        <v>0</v>
      </c>
      <c r="AB120">
        <f>0.61365*exp(17.502*DO120/(240.97+DO120))</f>
        <v>0</v>
      </c>
      <c r="AC120">
        <f>(Y120-DH120*(DM120+DN120)/1000)</f>
        <v>0</v>
      </c>
      <c r="AD120">
        <f>(-K120*44100)</f>
        <v>0</v>
      </c>
      <c r="AE120">
        <f>2*29.3*S120*0.92*(DO120-X120)</f>
        <v>0</v>
      </c>
      <c r="AF120">
        <f>2*0.95*5.67E-8*(((DO120+$B$7)+273)^4-(X120+273)^4)</f>
        <v>0</v>
      </c>
      <c r="AG120">
        <f>V120+AF120+AD120+AE120</f>
        <v>0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MAX(0,($B$13+$C$13*DT120)/(1+$D$13*DT120)*DM120/(DO120+273)*$E$13)</f>
        <v>0</v>
      </c>
      <c r="AM120" t="s">
        <v>422</v>
      </c>
      <c r="AN120" t="s">
        <v>422</v>
      </c>
      <c r="AO120">
        <v>0</v>
      </c>
      <c r="AP120">
        <v>0</v>
      </c>
      <c r="AQ120">
        <f>1-AO120/AP120</f>
        <v>0</v>
      </c>
      <c r="AR120">
        <v>0</v>
      </c>
      <c r="AS120" t="s">
        <v>422</v>
      </c>
      <c r="AT120" t="s">
        <v>422</v>
      </c>
      <c r="AU120">
        <v>0</v>
      </c>
      <c r="AV120">
        <v>0</v>
      </c>
      <c r="AW120">
        <f>1-AU120/AV120</f>
        <v>0</v>
      </c>
      <c r="AX120">
        <v>0.5</v>
      </c>
      <c r="AY120">
        <f>CX120</f>
        <v>0</v>
      </c>
      <c r="AZ120">
        <f>M120</f>
        <v>0</v>
      </c>
      <c r="BA120">
        <f>AW120*AX120*AY120</f>
        <v>0</v>
      </c>
      <c r="BB120">
        <f>(AZ120-AR120)/AY120</f>
        <v>0</v>
      </c>
      <c r="BC120">
        <f>(AP120-AV120)/AV120</f>
        <v>0</v>
      </c>
      <c r="BD120">
        <f>AO120/(AQ120+AO120/AV120)</f>
        <v>0</v>
      </c>
      <c r="BE120" t="s">
        <v>422</v>
      </c>
      <c r="BF120">
        <v>0</v>
      </c>
      <c r="BG120">
        <f>IF(BF120&lt;&gt;0, BF120, BD120)</f>
        <v>0</v>
      </c>
      <c r="BH120">
        <f>1-BG120/AV120</f>
        <v>0</v>
      </c>
      <c r="BI120">
        <f>(AV120-AU120)/(AV120-BG120)</f>
        <v>0</v>
      </c>
      <c r="BJ120">
        <f>(AP120-AV120)/(AP120-BG120)</f>
        <v>0</v>
      </c>
      <c r="BK120">
        <f>(AV120-AU120)/(AV120-AO120)</f>
        <v>0</v>
      </c>
      <c r="BL120">
        <f>(AP120-AV120)/(AP120-AO120)</f>
        <v>0</v>
      </c>
      <c r="BM120">
        <f>(BI120*BG120/AU120)</f>
        <v>0</v>
      </c>
      <c r="BN120">
        <f>(1-BM120)</f>
        <v>0</v>
      </c>
      <c r="CW120">
        <f>$B$11*DU120+$C$11*DV120+$F$11*EG120*(1-EJ120)</f>
        <v>0</v>
      </c>
      <c r="CX120">
        <f>CW120*CY120</f>
        <v>0</v>
      </c>
      <c r="CY120">
        <f>($B$11*$D$9+$C$11*$D$9+$F$11*((ET120+EL120)/MAX(ET120+EL120+EU120, 0.1)*$I$9+EU120/MAX(ET120+EL120+EU120, 0.1)*$J$9))/($B$11+$C$11+$F$11)</f>
        <v>0</v>
      </c>
      <c r="CZ120">
        <f>($B$11*$K$9+$C$11*$K$9+$F$11*((ET120+EL120)/MAX(ET120+EL120+EU120, 0.1)*$P$9+EU120/MAX(ET120+EL120+EU120, 0.1)*$Q$9))/($B$11+$C$11+$F$11)</f>
        <v>0</v>
      </c>
      <c r="DA120">
        <v>0.83</v>
      </c>
      <c r="DB120">
        <v>0.5</v>
      </c>
      <c r="DC120" t="s">
        <v>423</v>
      </c>
      <c r="DD120">
        <v>2</v>
      </c>
      <c r="DE120">
        <v>1758588074.43333</v>
      </c>
      <c r="DF120">
        <v>420.548333333333</v>
      </c>
      <c r="DG120">
        <v>420.146666666667</v>
      </c>
      <c r="DH120">
        <v>24.4901666666667</v>
      </c>
      <c r="DI120">
        <v>24.3193666666667</v>
      </c>
      <c r="DJ120">
        <v>414.654333333333</v>
      </c>
      <c r="DK120">
        <v>24.0988333333333</v>
      </c>
      <c r="DL120">
        <v>500.057333333333</v>
      </c>
      <c r="DM120">
        <v>89.6411</v>
      </c>
      <c r="DN120">
        <v>0.0341842666666667</v>
      </c>
      <c r="DO120">
        <v>30.5475333333333</v>
      </c>
      <c r="DP120">
        <v>30.0639666666667</v>
      </c>
      <c r="DQ120">
        <v>999.9</v>
      </c>
      <c r="DR120">
        <v>0</v>
      </c>
      <c r="DS120">
        <v>0</v>
      </c>
      <c r="DT120">
        <v>9992.49</v>
      </c>
      <c r="DU120">
        <v>0</v>
      </c>
      <c r="DV120">
        <v>0.667702</v>
      </c>
      <c r="DW120">
        <v>0.40154</v>
      </c>
      <c r="DX120">
        <v>431.106</v>
      </c>
      <c r="DY120">
        <v>430.619</v>
      </c>
      <c r="DZ120">
        <v>0.170786</v>
      </c>
      <c r="EA120">
        <v>420.146666666667</v>
      </c>
      <c r="EB120">
        <v>24.3193666666667</v>
      </c>
      <c r="EC120">
        <v>2.19532333333333</v>
      </c>
      <c r="ED120">
        <v>2.18001333333333</v>
      </c>
      <c r="EE120">
        <v>18.9282333333333</v>
      </c>
      <c r="EF120">
        <v>18.8162</v>
      </c>
      <c r="EG120">
        <v>0.00500016</v>
      </c>
      <c r="EH120">
        <v>0</v>
      </c>
      <c r="EI120">
        <v>0</v>
      </c>
      <c r="EJ120">
        <v>0</v>
      </c>
      <c r="EK120">
        <v>87.5333333333333</v>
      </c>
      <c r="EL120">
        <v>0.00500016</v>
      </c>
      <c r="EM120">
        <v>-32.3333333333333</v>
      </c>
      <c r="EN120">
        <v>-2.53333333333333</v>
      </c>
      <c r="EO120">
        <v>36.7913333333333</v>
      </c>
      <c r="EP120">
        <v>40.875</v>
      </c>
      <c r="EQ120">
        <v>38.812</v>
      </c>
      <c r="ER120">
        <v>41.187</v>
      </c>
      <c r="ES120">
        <v>40.125</v>
      </c>
      <c r="ET120">
        <v>0</v>
      </c>
      <c r="EU120">
        <v>0</v>
      </c>
      <c r="EV120">
        <v>0</v>
      </c>
      <c r="EW120">
        <v>1758588079.2</v>
      </c>
      <c r="EX120">
        <v>0</v>
      </c>
      <c r="EY120">
        <v>92.144</v>
      </c>
      <c r="EZ120">
        <v>-11.0000000336232</v>
      </c>
      <c r="FA120">
        <v>-13.8000001296018</v>
      </c>
      <c r="FB120">
        <v>-33.276</v>
      </c>
      <c r="FC120">
        <v>15</v>
      </c>
      <c r="FD120">
        <v>0</v>
      </c>
      <c r="FE120" t="s">
        <v>424</v>
      </c>
      <c r="FF120">
        <v>1747249705.1</v>
      </c>
      <c r="FG120">
        <v>1747249711.1</v>
      </c>
      <c r="FH120">
        <v>0</v>
      </c>
      <c r="FI120">
        <v>0.871</v>
      </c>
      <c r="FJ120">
        <v>0.066</v>
      </c>
      <c r="FK120">
        <v>5.486</v>
      </c>
      <c r="FL120">
        <v>0.145</v>
      </c>
      <c r="FM120">
        <v>420</v>
      </c>
      <c r="FN120">
        <v>16</v>
      </c>
      <c r="FO120">
        <v>0.27</v>
      </c>
      <c r="FP120">
        <v>0.16</v>
      </c>
      <c r="FQ120">
        <v>0.44795719047619</v>
      </c>
      <c r="FR120">
        <v>0.242113012987013</v>
      </c>
      <c r="FS120">
        <v>0.0910581203400799</v>
      </c>
      <c r="FT120">
        <v>1</v>
      </c>
      <c r="FU120">
        <v>90.8794117647059</v>
      </c>
      <c r="FV120">
        <v>10.9625668110637</v>
      </c>
      <c r="FW120">
        <v>6.41884997083565</v>
      </c>
      <c r="FX120">
        <v>-1</v>
      </c>
      <c r="FY120">
        <v>0.160287666666667</v>
      </c>
      <c r="FZ120">
        <v>0.0901379999999999</v>
      </c>
      <c r="GA120">
        <v>0.00962928386959642</v>
      </c>
      <c r="GB120">
        <v>1</v>
      </c>
      <c r="GC120">
        <v>2</v>
      </c>
      <c r="GD120">
        <v>2</v>
      </c>
      <c r="GE120" t="s">
        <v>476</v>
      </c>
      <c r="GF120">
        <v>3.1262</v>
      </c>
      <c r="GG120">
        <v>2.65964</v>
      </c>
      <c r="GH120">
        <v>0.0880567</v>
      </c>
      <c r="GI120">
        <v>0.0889008</v>
      </c>
      <c r="GJ120">
        <v>0.101906</v>
      </c>
      <c r="GK120">
        <v>0.101947</v>
      </c>
      <c r="GL120">
        <v>23461.8</v>
      </c>
      <c r="GM120">
        <v>22174.3</v>
      </c>
      <c r="GN120">
        <v>23010.7</v>
      </c>
      <c r="GO120">
        <v>23701.3</v>
      </c>
      <c r="GP120">
        <v>35222.8</v>
      </c>
      <c r="GQ120">
        <v>35228.1</v>
      </c>
      <c r="GR120">
        <v>41488.8</v>
      </c>
      <c r="GS120">
        <v>42262.8</v>
      </c>
      <c r="GT120">
        <v>1.89342</v>
      </c>
      <c r="GU120">
        <v>1.80667</v>
      </c>
      <c r="GV120">
        <v>0.102505</v>
      </c>
      <c r="GW120">
        <v>0</v>
      </c>
      <c r="GX120">
        <v>28.353</v>
      </c>
      <c r="GY120">
        <v>999.9</v>
      </c>
      <c r="GZ120">
        <v>60.78</v>
      </c>
      <c r="HA120">
        <v>29.628</v>
      </c>
      <c r="HB120">
        <v>28.2763</v>
      </c>
      <c r="HC120">
        <v>54.235</v>
      </c>
      <c r="HD120">
        <v>39.2107</v>
      </c>
      <c r="HE120">
        <v>1</v>
      </c>
      <c r="HF120">
        <v>0.101646</v>
      </c>
      <c r="HG120">
        <v>-1.23603</v>
      </c>
      <c r="HH120">
        <v>20.2324</v>
      </c>
      <c r="HI120">
        <v>5.23421</v>
      </c>
      <c r="HJ120">
        <v>11.992</v>
      </c>
      <c r="HK120">
        <v>4.9558</v>
      </c>
      <c r="HL120">
        <v>3.304</v>
      </c>
      <c r="HM120">
        <v>9999</v>
      </c>
      <c r="HN120">
        <v>999.9</v>
      </c>
      <c r="HO120">
        <v>9999</v>
      </c>
      <c r="HP120">
        <v>9999</v>
      </c>
      <c r="HQ120">
        <v>1.86846</v>
      </c>
      <c r="HR120">
        <v>1.86417</v>
      </c>
      <c r="HS120">
        <v>1.8718</v>
      </c>
      <c r="HT120">
        <v>1.86264</v>
      </c>
      <c r="HU120">
        <v>1.86204</v>
      </c>
      <c r="HV120">
        <v>1.86858</v>
      </c>
      <c r="HW120">
        <v>1.85867</v>
      </c>
      <c r="HX120">
        <v>1.86509</v>
      </c>
      <c r="HY120">
        <v>5</v>
      </c>
      <c r="HZ120">
        <v>0</v>
      </c>
      <c r="IA120">
        <v>0</v>
      </c>
      <c r="IB120">
        <v>0</v>
      </c>
      <c r="IC120" t="s">
        <v>426</v>
      </c>
      <c r="ID120" t="s">
        <v>427</v>
      </c>
      <c r="IE120" t="s">
        <v>428</v>
      </c>
      <c r="IF120" t="s">
        <v>428</v>
      </c>
      <c r="IG120" t="s">
        <v>428</v>
      </c>
      <c r="IH120" t="s">
        <v>428</v>
      </c>
      <c r="II120">
        <v>0</v>
      </c>
      <c r="IJ120">
        <v>100</v>
      </c>
      <c r="IK120">
        <v>100</v>
      </c>
      <c r="IL120">
        <v>5.894</v>
      </c>
      <c r="IM120">
        <v>0.3912</v>
      </c>
      <c r="IN120">
        <v>4.31971622866321</v>
      </c>
      <c r="IO120">
        <v>0.00442796603476172</v>
      </c>
      <c r="IP120">
        <v>-1.66160884727162e-06</v>
      </c>
      <c r="IQ120">
        <v>3.32470810967871e-10</v>
      </c>
      <c r="IR120">
        <v>0.0482981980719239</v>
      </c>
      <c r="IS120">
        <v>0.00830027014242151</v>
      </c>
      <c r="IT120">
        <v>2.88519397997672e-05</v>
      </c>
      <c r="IU120">
        <v>9.02036601750474e-06</v>
      </c>
      <c r="IV120">
        <v>-1</v>
      </c>
      <c r="IW120">
        <v>2043</v>
      </c>
      <c r="IX120">
        <v>1</v>
      </c>
      <c r="IY120">
        <v>28</v>
      </c>
      <c r="IZ120">
        <v>188972.9</v>
      </c>
      <c r="JA120">
        <v>188972.8</v>
      </c>
      <c r="JB120">
        <v>0.895996</v>
      </c>
      <c r="JC120">
        <v>2.3938</v>
      </c>
      <c r="JD120">
        <v>1.49902</v>
      </c>
      <c r="JE120">
        <v>2.33154</v>
      </c>
      <c r="JF120">
        <v>1.54419</v>
      </c>
      <c r="JG120">
        <v>2.26318</v>
      </c>
      <c r="JH120">
        <v>34.8985</v>
      </c>
      <c r="JI120">
        <v>24.2714</v>
      </c>
      <c r="JJ120">
        <v>18</v>
      </c>
      <c r="JK120">
        <v>545.864</v>
      </c>
      <c r="JL120">
        <v>432.909</v>
      </c>
      <c r="JM120">
        <v>31.3471</v>
      </c>
      <c r="JN120">
        <v>28.965</v>
      </c>
      <c r="JO120">
        <v>29.9996</v>
      </c>
      <c r="JP120">
        <v>28.797</v>
      </c>
      <c r="JQ120">
        <v>28.8235</v>
      </c>
      <c r="JR120">
        <v>17.9728</v>
      </c>
      <c r="JS120">
        <v>28.4084</v>
      </c>
      <c r="JT120">
        <v>100</v>
      </c>
      <c r="JU120">
        <v>31.2658</v>
      </c>
      <c r="JV120">
        <v>420</v>
      </c>
      <c r="JW120">
        <v>24.3927</v>
      </c>
      <c r="JX120">
        <v>92.9837</v>
      </c>
      <c r="JY120">
        <v>98.4991</v>
      </c>
    </row>
    <row r="121" spans="1:285">
      <c r="A121">
        <v>105</v>
      </c>
      <c r="B121">
        <v>1758588080.1</v>
      </c>
      <c r="C121">
        <v>4067.09999990463</v>
      </c>
      <c r="D121" t="s">
        <v>639</v>
      </c>
      <c r="E121" t="s">
        <v>640</v>
      </c>
      <c r="F121">
        <v>5</v>
      </c>
      <c r="G121" t="s">
        <v>419</v>
      </c>
      <c r="H121" t="s">
        <v>632</v>
      </c>
      <c r="I121" t="s">
        <v>421</v>
      </c>
      <c r="J121">
        <v>1758588077.76667</v>
      </c>
      <c r="K121">
        <f>(L121)/1000</f>
        <v>0</v>
      </c>
      <c r="L121">
        <f>1000*DL121*AJ121*(DH121-DI121)/(100*DA121*(1000-AJ121*DH121))</f>
        <v>0</v>
      </c>
      <c r="M121">
        <f>DL121*AJ121*(DG121-DF121*(1000-AJ121*DI121)/(1000-AJ121*DH121))/(100*DA121)</f>
        <v>0</v>
      </c>
      <c r="N121">
        <f>DF121 - IF(AJ121&gt;1, M121*DA121*100.0/(AL121), 0)</f>
        <v>0</v>
      </c>
      <c r="O121">
        <f>((U121-K121/2)*N121-M121)/(U121+K121/2)</f>
        <v>0</v>
      </c>
      <c r="P121">
        <f>O121*(DM121+DN121)/1000.0</f>
        <v>0</v>
      </c>
      <c r="Q121">
        <f>(DF121 - IF(AJ121&gt;1, M121*DA121*100.0/(AL121), 0))*(DM121+DN121)/1000.0</f>
        <v>0</v>
      </c>
      <c r="R121">
        <f>2.0/((1/T121-1/S121)+SIGN(T121)*SQRT((1/T121-1/S121)*(1/T121-1/S121) + 4*DB121/((DB121+1)*(DB121+1))*(2*1/T121*1/S121-1/S121*1/S121)))</f>
        <v>0</v>
      </c>
      <c r="S121">
        <f>IF(LEFT(DC121,1)&lt;&gt;"0",IF(LEFT(DC121,1)="1",3.0,DD121),$D$5+$E$5*(DT121*DM121/($K$5*1000))+$F$5*(DT121*DM121/($K$5*1000))*MAX(MIN(DA121,$J$5),$I$5)*MAX(MIN(DA121,$J$5),$I$5)+$G$5*MAX(MIN(DA121,$J$5),$I$5)*(DT121*DM121/($K$5*1000))+$H$5*(DT121*DM121/($K$5*1000))*(DT121*DM121/($K$5*1000)))</f>
        <v>0</v>
      </c>
      <c r="T121">
        <f>K121*(1000-(1000*0.61365*exp(17.502*X121/(240.97+X121))/(DM121+DN121)+DH121)/2)/(1000*0.61365*exp(17.502*X121/(240.97+X121))/(DM121+DN121)-DH121)</f>
        <v>0</v>
      </c>
      <c r="U121">
        <f>1/((DB121+1)/(R121/1.6)+1/(S121/1.37)) + DB121/((DB121+1)/(R121/1.6) + DB121/(S121/1.37))</f>
        <v>0</v>
      </c>
      <c r="V121">
        <f>(CW121*CZ121)</f>
        <v>0</v>
      </c>
      <c r="W121">
        <f>(DO121+(V121+2*0.95*5.67E-8*(((DO121+$B$7)+273)^4-(DO121+273)^4)-44100*K121)/(1.84*29.3*S121+8*0.95*5.67E-8*(DO121+273)^3))</f>
        <v>0</v>
      </c>
      <c r="X121">
        <f>($C$7*DP121+$D$7*DQ121+$E$7*W121)</f>
        <v>0</v>
      </c>
      <c r="Y121">
        <f>0.61365*exp(17.502*X121/(240.97+X121))</f>
        <v>0</v>
      </c>
      <c r="Z121">
        <f>(AA121/AB121*100)</f>
        <v>0</v>
      </c>
      <c r="AA121">
        <f>DH121*(DM121+DN121)/1000</f>
        <v>0</v>
      </c>
      <c r="AB121">
        <f>0.61365*exp(17.502*DO121/(240.97+DO121))</f>
        <v>0</v>
      </c>
      <c r="AC121">
        <f>(Y121-DH121*(DM121+DN121)/1000)</f>
        <v>0</v>
      </c>
      <c r="AD121">
        <f>(-K121*44100)</f>
        <v>0</v>
      </c>
      <c r="AE121">
        <f>2*29.3*S121*0.92*(DO121-X121)</f>
        <v>0</v>
      </c>
      <c r="AF121">
        <f>2*0.95*5.67E-8*(((DO121+$B$7)+273)^4-(X121+273)^4)</f>
        <v>0</v>
      </c>
      <c r="AG121">
        <f>V121+AF121+AD121+AE121</f>
        <v>0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MAX(0,($B$13+$C$13*DT121)/(1+$D$13*DT121)*DM121/(DO121+273)*$E$13)</f>
        <v>0</v>
      </c>
      <c r="AM121" t="s">
        <v>422</v>
      </c>
      <c r="AN121" t="s">
        <v>422</v>
      </c>
      <c r="AO121">
        <v>0</v>
      </c>
      <c r="AP121">
        <v>0</v>
      </c>
      <c r="AQ121">
        <f>1-AO121/AP121</f>
        <v>0</v>
      </c>
      <c r="AR121">
        <v>0</v>
      </c>
      <c r="AS121" t="s">
        <v>422</v>
      </c>
      <c r="AT121" t="s">
        <v>422</v>
      </c>
      <c r="AU121">
        <v>0</v>
      </c>
      <c r="AV121">
        <v>0</v>
      </c>
      <c r="AW121">
        <f>1-AU121/AV121</f>
        <v>0</v>
      </c>
      <c r="AX121">
        <v>0.5</v>
      </c>
      <c r="AY121">
        <f>CX121</f>
        <v>0</v>
      </c>
      <c r="AZ121">
        <f>M121</f>
        <v>0</v>
      </c>
      <c r="BA121">
        <f>AW121*AX121*AY121</f>
        <v>0</v>
      </c>
      <c r="BB121">
        <f>(AZ121-AR121)/AY121</f>
        <v>0</v>
      </c>
      <c r="BC121">
        <f>(AP121-AV121)/AV121</f>
        <v>0</v>
      </c>
      <c r="BD121">
        <f>AO121/(AQ121+AO121/AV121)</f>
        <v>0</v>
      </c>
      <c r="BE121" t="s">
        <v>422</v>
      </c>
      <c r="BF121">
        <v>0</v>
      </c>
      <c r="BG121">
        <f>IF(BF121&lt;&gt;0, BF121, BD121)</f>
        <v>0</v>
      </c>
      <c r="BH121">
        <f>1-BG121/AV121</f>
        <v>0</v>
      </c>
      <c r="BI121">
        <f>(AV121-AU121)/(AV121-BG121)</f>
        <v>0</v>
      </c>
      <c r="BJ121">
        <f>(AP121-AV121)/(AP121-BG121)</f>
        <v>0</v>
      </c>
      <c r="BK121">
        <f>(AV121-AU121)/(AV121-AO121)</f>
        <v>0</v>
      </c>
      <c r="BL121">
        <f>(AP121-AV121)/(AP121-AO121)</f>
        <v>0</v>
      </c>
      <c r="BM121">
        <f>(BI121*BG121/AU121)</f>
        <v>0</v>
      </c>
      <c r="BN121">
        <f>(1-BM121)</f>
        <v>0</v>
      </c>
      <c r="CW121">
        <f>$B$11*DU121+$C$11*DV121+$F$11*EG121*(1-EJ121)</f>
        <v>0</v>
      </c>
      <c r="CX121">
        <f>CW121*CY121</f>
        <v>0</v>
      </c>
      <c r="CY121">
        <f>($B$11*$D$9+$C$11*$D$9+$F$11*((ET121+EL121)/MAX(ET121+EL121+EU121, 0.1)*$I$9+EU121/MAX(ET121+EL121+EU121, 0.1)*$J$9))/($B$11+$C$11+$F$11)</f>
        <v>0</v>
      </c>
      <c r="CZ121">
        <f>($B$11*$K$9+$C$11*$K$9+$F$11*((ET121+EL121)/MAX(ET121+EL121+EU121, 0.1)*$P$9+EU121/MAX(ET121+EL121+EU121, 0.1)*$Q$9))/($B$11+$C$11+$F$11)</f>
        <v>0</v>
      </c>
      <c r="DA121">
        <v>0.83</v>
      </c>
      <c r="DB121">
        <v>0.5</v>
      </c>
      <c r="DC121" t="s">
        <v>423</v>
      </c>
      <c r="DD121">
        <v>2</v>
      </c>
      <c r="DE121">
        <v>1758588077.76667</v>
      </c>
      <c r="DF121">
        <v>420.567</v>
      </c>
      <c r="DG121">
        <v>420.181666666667</v>
      </c>
      <c r="DH121">
        <v>24.4855</v>
      </c>
      <c r="DI121">
        <v>24.3162</v>
      </c>
      <c r="DJ121">
        <v>414.673</v>
      </c>
      <c r="DK121">
        <v>24.0942666666667</v>
      </c>
      <c r="DL121">
        <v>500.032</v>
      </c>
      <c r="DM121">
        <v>89.6432333333333</v>
      </c>
      <c r="DN121">
        <v>0.0340214333333333</v>
      </c>
      <c r="DO121">
        <v>30.5331333333333</v>
      </c>
      <c r="DP121">
        <v>30.0226</v>
      </c>
      <c r="DQ121">
        <v>999.9</v>
      </c>
      <c r="DR121">
        <v>0</v>
      </c>
      <c r="DS121">
        <v>0</v>
      </c>
      <c r="DT121">
        <v>9997.51666666667</v>
      </c>
      <c r="DU121">
        <v>0</v>
      </c>
      <c r="DV121">
        <v>0.667702</v>
      </c>
      <c r="DW121">
        <v>0.385060666666667</v>
      </c>
      <c r="DX121">
        <v>431.123</v>
      </c>
      <c r="DY121">
        <v>430.653333333333</v>
      </c>
      <c r="DZ121">
        <v>0.169311666666667</v>
      </c>
      <c r="EA121">
        <v>420.181666666667</v>
      </c>
      <c r="EB121">
        <v>24.3162</v>
      </c>
      <c r="EC121">
        <v>2.19495666666667</v>
      </c>
      <c r="ED121">
        <v>2.17978</v>
      </c>
      <c r="EE121">
        <v>18.9255666666667</v>
      </c>
      <c r="EF121">
        <v>18.8144666666667</v>
      </c>
      <c r="EG121">
        <v>0.00500016</v>
      </c>
      <c r="EH121">
        <v>0</v>
      </c>
      <c r="EI121">
        <v>0</v>
      </c>
      <c r="EJ121">
        <v>0</v>
      </c>
      <c r="EK121">
        <v>86.2333333333333</v>
      </c>
      <c r="EL121">
        <v>0.00500016</v>
      </c>
      <c r="EM121">
        <v>-32.3333333333333</v>
      </c>
      <c r="EN121">
        <v>-2.06666666666667</v>
      </c>
      <c r="EO121">
        <v>36.7706666666667</v>
      </c>
      <c r="EP121">
        <v>40.875</v>
      </c>
      <c r="EQ121">
        <v>38.854</v>
      </c>
      <c r="ER121">
        <v>41.187</v>
      </c>
      <c r="ES121">
        <v>40.1456666666667</v>
      </c>
      <c r="ET121">
        <v>0</v>
      </c>
      <c r="EU121">
        <v>0</v>
      </c>
      <c r="EV121">
        <v>0</v>
      </c>
      <c r="EW121">
        <v>1758588082.2</v>
      </c>
      <c r="EX121">
        <v>0</v>
      </c>
      <c r="EY121">
        <v>90.8538461538462</v>
      </c>
      <c r="EZ121">
        <v>-32.3487180494706</v>
      </c>
      <c r="FA121">
        <v>7.03247861387989</v>
      </c>
      <c r="FB121">
        <v>-32.8192307692308</v>
      </c>
      <c r="FC121">
        <v>15</v>
      </c>
      <c r="FD121">
        <v>0</v>
      </c>
      <c r="FE121" t="s">
        <v>424</v>
      </c>
      <c r="FF121">
        <v>1747249705.1</v>
      </c>
      <c r="FG121">
        <v>1747249711.1</v>
      </c>
      <c r="FH121">
        <v>0</v>
      </c>
      <c r="FI121">
        <v>0.871</v>
      </c>
      <c r="FJ121">
        <v>0.066</v>
      </c>
      <c r="FK121">
        <v>5.486</v>
      </c>
      <c r="FL121">
        <v>0.145</v>
      </c>
      <c r="FM121">
        <v>420</v>
      </c>
      <c r="FN121">
        <v>16</v>
      </c>
      <c r="FO121">
        <v>0.27</v>
      </c>
      <c r="FP121">
        <v>0.16</v>
      </c>
      <c r="FQ121">
        <v>0.449839142857143</v>
      </c>
      <c r="FR121">
        <v>0.0430580259740265</v>
      </c>
      <c r="FS121">
        <v>0.0895488152442357</v>
      </c>
      <c r="FT121">
        <v>1</v>
      </c>
      <c r="FU121">
        <v>91.45</v>
      </c>
      <c r="FV121">
        <v>4.14820472357359</v>
      </c>
      <c r="FW121">
        <v>6.35138938019261</v>
      </c>
      <c r="FX121">
        <v>-1</v>
      </c>
      <c r="FY121">
        <v>0.163285238095238</v>
      </c>
      <c r="FZ121">
        <v>0.0676866233766233</v>
      </c>
      <c r="GA121">
        <v>0.00716647012070306</v>
      </c>
      <c r="GB121">
        <v>1</v>
      </c>
      <c r="GC121">
        <v>2</v>
      </c>
      <c r="GD121">
        <v>2</v>
      </c>
      <c r="GE121" t="s">
        <v>476</v>
      </c>
      <c r="GF121">
        <v>3.12626</v>
      </c>
      <c r="GG121">
        <v>2.6595</v>
      </c>
      <c r="GH121">
        <v>0.0880697</v>
      </c>
      <c r="GI121">
        <v>0.0889214</v>
      </c>
      <c r="GJ121">
        <v>0.101894</v>
      </c>
      <c r="GK121">
        <v>0.10196</v>
      </c>
      <c r="GL121">
        <v>23461.5</v>
      </c>
      <c r="GM121">
        <v>22173.9</v>
      </c>
      <c r="GN121">
        <v>23010.7</v>
      </c>
      <c r="GO121">
        <v>23701.3</v>
      </c>
      <c r="GP121">
        <v>35223.3</v>
      </c>
      <c r="GQ121">
        <v>35227.5</v>
      </c>
      <c r="GR121">
        <v>41488.8</v>
      </c>
      <c r="GS121">
        <v>42262.7</v>
      </c>
      <c r="GT121">
        <v>1.8936</v>
      </c>
      <c r="GU121">
        <v>1.80663</v>
      </c>
      <c r="GV121">
        <v>0.101551</v>
      </c>
      <c r="GW121">
        <v>0</v>
      </c>
      <c r="GX121">
        <v>28.3536</v>
      </c>
      <c r="GY121">
        <v>999.9</v>
      </c>
      <c r="GZ121">
        <v>60.78</v>
      </c>
      <c r="HA121">
        <v>29.628</v>
      </c>
      <c r="HB121">
        <v>28.2759</v>
      </c>
      <c r="HC121">
        <v>53.875</v>
      </c>
      <c r="HD121">
        <v>39.1987</v>
      </c>
      <c r="HE121">
        <v>1</v>
      </c>
      <c r="HF121">
        <v>0.10143</v>
      </c>
      <c r="HG121">
        <v>-1.14048</v>
      </c>
      <c r="HH121">
        <v>20.2332</v>
      </c>
      <c r="HI121">
        <v>5.23436</v>
      </c>
      <c r="HJ121">
        <v>11.992</v>
      </c>
      <c r="HK121">
        <v>4.9558</v>
      </c>
      <c r="HL121">
        <v>3.304</v>
      </c>
      <c r="HM121">
        <v>9999</v>
      </c>
      <c r="HN121">
        <v>999.9</v>
      </c>
      <c r="HO121">
        <v>9999</v>
      </c>
      <c r="HP121">
        <v>9999</v>
      </c>
      <c r="HQ121">
        <v>1.86848</v>
      </c>
      <c r="HR121">
        <v>1.86417</v>
      </c>
      <c r="HS121">
        <v>1.8718</v>
      </c>
      <c r="HT121">
        <v>1.86264</v>
      </c>
      <c r="HU121">
        <v>1.86203</v>
      </c>
      <c r="HV121">
        <v>1.86858</v>
      </c>
      <c r="HW121">
        <v>1.85867</v>
      </c>
      <c r="HX121">
        <v>1.86508</v>
      </c>
      <c r="HY121">
        <v>5</v>
      </c>
      <c r="HZ121">
        <v>0</v>
      </c>
      <c r="IA121">
        <v>0</v>
      </c>
      <c r="IB121">
        <v>0</v>
      </c>
      <c r="IC121" t="s">
        <v>426</v>
      </c>
      <c r="ID121" t="s">
        <v>427</v>
      </c>
      <c r="IE121" t="s">
        <v>428</v>
      </c>
      <c r="IF121" t="s">
        <v>428</v>
      </c>
      <c r="IG121" t="s">
        <v>428</v>
      </c>
      <c r="IH121" t="s">
        <v>428</v>
      </c>
      <c r="II121">
        <v>0</v>
      </c>
      <c r="IJ121">
        <v>100</v>
      </c>
      <c r="IK121">
        <v>100</v>
      </c>
      <c r="IL121">
        <v>5.894</v>
      </c>
      <c r="IM121">
        <v>0.3912</v>
      </c>
      <c r="IN121">
        <v>4.31971622866321</v>
      </c>
      <c r="IO121">
        <v>0.00442796603476172</v>
      </c>
      <c r="IP121">
        <v>-1.66160884727162e-06</v>
      </c>
      <c r="IQ121">
        <v>3.32470810967871e-10</v>
      </c>
      <c r="IR121">
        <v>0.0482981980719239</v>
      </c>
      <c r="IS121">
        <v>0.00830027014242151</v>
      </c>
      <c r="IT121">
        <v>2.88519397997672e-05</v>
      </c>
      <c r="IU121">
        <v>9.02036601750474e-06</v>
      </c>
      <c r="IV121">
        <v>-1</v>
      </c>
      <c r="IW121">
        <v>2043</v>
      </c>
      <c r="IX121">
        <v>1</v>
      </c>
      <c r="IY121">
        <v>28</v>
      </c>
      <c r="IZ121">
        <v>188972.9</v>
      </c>
      <c r="JA121">
        <v>188972.8</v>
      </c>
      <c r="JB121">
        <v>0.894775</v>
      </c>
      <c r="JC121">
        <v>2.3938</v>
      </c>
      <c r="JD121">
        <v>1.4978</v>
      </c>
      <c r="JE121">
        <v>2.33276</v>
      </c>
      <c r="JF121">
        <v>1.54419</v>
      </c>
      <c r="JG121">
        <v>2.27295</v>
      </c>
      <c r="JH121">
        <v>34.8985</v>
      </c>
      <c r="JI121">
        <v>24.2714</v>
      </c>
      <c r="JJ121">
        <v>18</v>
      </c>
      <c r="JK121">
        <v>545.963</v>
      </c>
      <c r="JL121">
        <v>432.866</v>
      </c>
      <c r="JM121">
        <v>31.301</v>
      </c>
      <c r="JN121">
        <v>28.9631</v>
      </c>
      <c r="JO121">
        <v>29.9996</v>
      </c>
      <c r="JP121">
        <v>28.7952</v>
      </c>
      <c r="JQ121">
        <v>28.8217</v>
      </c>
      <c r="JR121">
        <v>17.9665</v>
      </c>
      <c r="JS121">
        <v>28.4084</v>
      </c>
      <c r="JT121">
        <v>100</v>
      </c>
      <c r="JU121">
        <v>31.2459</v>
      </c>
      <c r="JV121">
        <v>420</v>
      </c>
      <c r="JW121">
        <v>24.3927</v>
      </c>
      <c r="JX121">
        <v>92.9839</v>
      </c>
      <c r="JY121">
        <v>98.4991</v>
      </c>
    </row>
    <row r="122" spans="1:285">
      <c r="A122">
        <v>106</v>
      </c>
      <c r="B122">
        <v>1758588082.1</v>
      </c>
      <c r="C122">
        <v>4069.09999990463</v>
      </c>
      <c r="D122" t="s">
        <v>641</v>
      </c>
      <c r="E122" t="s">
        <v>642</v>
      </c>
      <c r="F122">
        <v>5</v>
      </c>
      <c r="G122" t="s">
        <v>419</v>
      </c>
      <c r="H122" t="s">
        <v>632</v>
      </c>
      <c r="I122" t="s">
        <v>421</v>
      </c>
      <c r="J122">
        <v>1758588078.6</v>
      </c>
      <c r="K122">
        <f>(L122)/1000</f>
        <v>0</v>
      </c>
      <c r="L122">
        <f>1000*DL122*AJ122*(DH122-DI122)/(100*DA122*(1000-AJ122*DH122))</f>
        <v>0</v>
      </c>
      <c r="M122">
        <f>DL122*AJ122*(DG122-DF122*(1000-AJ122*DI122)/(1000-AJ122*DH122))/(100*DA122)</f>
        <v>0</v>
      </c>
      <c r="N122">
        <f>DF122 - IF(AJ122&gt;1, M122*DA122*100.0/(AL122), 0)</f>
        <v>0</v>
      </c>
      <c r="O122">
        <f>((U122-K122/2)*N122-M122)/(U122+K122/2)</f>
        <v>0</v>
      </c>
      <c r="P122">
        <f>O122*(DM122+DN122)/1000.0</f>
        <v>0</v>
      </c>
      <c r="Q122">
        <f>(DF122 - IF(AJ122&gt;1, M122*DA122*100.0/(AL122), 0))*(DM122+DN122)/1000.0</f>
        <v>0</v>
      </c>
      <c r="R122">
        <f>2.0/((1/T122-1/S122)+SIGN(T122)*SQRT((1/T122-1/S122)*(1/T122-1/S122) + 4*DB122/((DB122+1)*(DB122+1))*(2*1/T122*1/S122-1/S122*1/S122)))</f>
        <v>0</v>
      </c>
      <c r="S122">
        <f>IF(LEFT(DC122,1)&lt;&gt;"0",IF(LEFT(DC122,1)="1",3.0,DD122),$D$5+$E$5*(DT122*DM122/($K$5*1000))+$F$5*(DT122*DM122/($K$5*1000))*MAX(MIN(DA122,$J$5),$I$5)*MAX(MIN(DA122,$J$5),$I$5)+$G$5*MAX(MIN(DA122,$J$5),$I$5)*(DT122*DM122/($K$5*1000))+$H$5*(DT122*DM122/($K$5*1000))*(DT122*DM122/($K$5*1000)))</f>
        <v>0</v>
      </c>
      <c r="T122">
        <f>K122*(1000-(1000*0.61365*exp(17.502*X122/(240.97+X122))/(DM122+DN122)+DH122)/2)/(1000*0.61365*exp(17.502*X122/(240.97+X122))/(DM122+DN122)-DH122)</f>
        <v>0</v>
      </c>
      <c r="U122">
        <f>1/((DB122+1)/(R122/1.6)+1/(S122/1.37)) + DB122/((DB122+1)/(R122/1.6) + DB122/(S122/1.37))</f>
        <v>0</v>
      </c>
      <c r="V122">
        <f>(CW122*CZ122)</f>
        <v>0</v>
      </c>
      <c r="W122">
        <f>(DO122+(V122+2*0.95*5.67E-8*(((DO122+$B$7)+273)^4-(DO122+273)^4)-44100*K122)/(1.84*29.3*S122+8*0.95*5.67E-8*(DO122+273)^3))</f>
        <v>0</v>
      </c>
      <c r="X122">
        <f>($C$7*DP122+$D$7*DQ122+$E$7*W122)</f>
        <v>0</v>
      </c>
      <c r="Y122">
        <f>0.61365*exp(17.502*X122/(240.97+X122))</f>
        <v>0</v>
      </c>
      <c r="Z122">
        <f>(AA122/AB122*100)</f>
        <v>0</v>
      </c>
      <c r="AA122">
        <f>DH122*(DM122+DN122)/1000</f>
        <v>0</v>
      </c>
      <c r="AB122">
        <f>0.61365*exp(17.502*DO122/(240.97+DO122))</f>
        <v>0</v>
      </c>
      <c r="AC122">
        <f>(Y122-DH122*(DM122+DN122)/1000)</f>
        <v>0</v>
      </c>
      <c r="AD122">
        <f>(-K122*44100)</f>
        <v>0</v>
      </c>
      <c r="AE122">
        <f>2*29.3*S122*0.92*(DO122-X122)</f>
        <v>0</v>
      </c>
      <c r="AF122">
        <f>2*0.95*5.67E-8*(((DO122+$B$7)+273)^4-(X122+273)^4)</f>
        <v>0</v>
      </c>
      <c r="AG122">
        <f>V122+AF122+AD122+AE122</f>
        <v>0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MAX(0,($B$13+$C$13*DT122)/(1+$D$13*DT122)*DM122/(DO122+273)*$E$13)</f>
        <v>0</v>
      </c>
      <c r="AM122" t="s">
        <v>422</v>
      </c>
      <c r="AN122" t="s">
        <v>422</v>
      </c>
      <c r="AO122">
        <v>0</v>
      </c>
      <c r="AP122">
        <v>0</v>
      </c>
      <c r="AQ122">
        <f>1-AO122/AP122</f>
        <v>0</v>
      </c>
      <c r="AR122">
        <v>0</v>
      </c>
      <c r="AS122" t="s">
        <v>422</v>
      </c>
      <c r="AT122" t="s">
        <v>422</v>
      </c>
      <c r="AU122">
        <v>0</v>
      </c>
      <c r="AV122">
        <v>0</v>
      </c>
      <c r="AW122">
        <f>1-AU122/AV122</f>
        <v>0</v>
      </c>
      <c r="AX122">
        <v>0.5</v>
      </c>
      <c r="AY122">
        <f>CX122</f>
        <v>0</v>
      </c>
      <c r="AZ122">
        <f>M122</f>
        <v>0</v>
      </c>
      <c r="BA122">
        <f>AW122*AX122*AY122</f>
        <v>0</v>
      </c>
      <c r="BB122">
        <f>(AZ122-AR122)/AY122</f>
        <v>0</v>
      </c>
      <c r="BC122">
        <f>(AP122-AV122)/AV122</f>
        <v>0</v>
      </c>
      <c r="BD122">
        <f>AO122/(AQ122+AO122/AV122)</f>
        <v>0</v>
      </c>
      <c r="BE122" t="s">
        <v>422</v>
      </c>
      <c r="BF122">
        <v>0</v>
      </c>
      <c r="BG122">
        <f>IF(BF122&lt;&gt;0, BF122, BD122)</f>
        <v>0</v>
      </c>
      <c r="BH122">
        <f>1-BG122/AV122</f>
        <v>0</v>
      </c>
      <c r="BI122">
        <f>(AV122-AU122)/(AV122-BG122)</f>
        <v>0</v>
      </c>
      <c r="BJ122">
        <f>(AP122-AV122)/(AP122-BG122)</f>
        <v>0</v>
      </c>
      <c r="BK122">
        <f>(AV122-AU122)/(AV122-AO122)</f>
        <v>0</v>
      </c>
      <c r="BL122">
        <f>(AP122-AV122)/(AP122-AO122)</f>
        <v>0</v>
      </c>
      <c r="BM122">
        <f>(BI122*BG122/AU122)</f>
        <v>0</v>
      </c>
      <c r="BN122">
        <f>(1-BM122)</f>
        <v>0</v>
      </c>
      <c r="CW122">
        <f>$B$11*DU122+$C$11*DV122+$F$11*EG122*(1-EJ122)</f>
        <v>0</v>
      </c>
      <c r="CX122">
        <f>CW122*CY122</f>
        <v>0</v>
      </c>
      <c r="CY122">
        <f>($B$11*$D$9+$C$11*$D$9+$F$11*((ET122+EL122)/MAX(ET122+EL122+EU122, 0.1)*$I$9+EU122/MAX(ET122+EL122+EU122, 0.1)*$J$9))/($B$11+$C$11+$F$11)</f>
        <v>0</v>
      </c>
      <c r="CZ122">
        <f>($B$11*$K$9+$C$11*$K$9+$F$11*((ET122+EL122)/MAX(ET122+EL122+EU122, 0.1)*$P$9+EU122/MAX(ET122+EL122+EU122, 0.1)*$Q$9))/($B$11+$C$11+$F$11)</f>
        <v>0</v>
      </c>
      <c r="DA122">
        <v>0.83</v>
      </c>
      <c r="DB122">
        <v>0.5</v>
      </c>
      <c r="DC122" t="s">
        <v>423</v>
      </c>
      <c r="DD122">
        <v>2</v>
      </c>
      <c r="DE122">
        <v>1758588078.6</v>
      </c>
      <c r="DF122">
        <v>420.586</v>
      </c>
      <c r="DG122">
        <v>420.2045</v>
      </c>
      <c r="DH122">
        <v>24.484125</v>
      </c>
      <c r="DI122">
        <v>24.318575</v>
      </c>
      <c r="DJ122">
        <v>414.692</v>
      </c>
      <c r="DK122">
        <v>24.092925</v>
      </c>
      <c r="DL122">
        <v>500.04225</v>
      </c>
      <c r="DM122">
        <v>89.6434</v>
      </c>
      <c r="DN122">
        <v>0.0339972</v>
      </c>
      <c r="DO122">
        <v>30.532475</v>
      </c>
      <c r="DP122">
        <v>30.01795</v>
      </c>
      <c r="DQ122">
        <v>999.9</v>
      </c>
      <c r="DR122">
        <v>0</v>
      </c>
      <c r="DS122">
        <v>0</v>
      </c>
      <c r="DT122">
        <v>9996.7325</v>
      </c>
      <c r="DU122">
        <v>0</v>
      </c>
      <c r="DV122">
        <v>0.667702</v>
      </c>
      <c r="DW122">
        <v>0.381363</v>
      </c>
      <c r="DX122">
        <v>431.142</v>
      </c>
      <c r="DY122">
        <v>430.67775</v>
      </c>
      <c r="DZ122">
        <v>0.1655485</v>
      </c>
      <c r="EA122">
        <v>420.2045</v>
      </c>
      <c r="EB122">
        <v>24.318575</v>
      </c>
      <c r="EC122">
        <v>2.1948375</v>
      </c>
      <c r="ED122">
        <v>2.1799975</v>
      </c>
      <c r="EE122">
        <v>18.9247</v>
      </c>
      <c r="EF122">
        <v>18.816075</v>
      </c>
      <c r="EG122">
        <v>0.00500016</v>
      </c>
      <c r="EH122">
        <v>0</v>
      </c>
      <c r="EI122">
        <v>0</v>
      </c>
      <c r="EJ122">
        <v>0</v>
      </c>
      <c r="EK122">
        <v>86.625</v>
      </c>
      <c r="EL122">
        <v>0.00500016</v>
      </c>
      <c r="EM122">
        <v>-31.15</v>
      </c>
      <c r="EN122">
        <v>-2.1</v>
      </c>
      <c r="EO122">
        <v>36.7655</v>
      </c>
      <c r="EP122">
        <v>40.875</v>
      </c>
      <c r="EQ122">
        <v>38.85925</v>
      </c>
      <c r="ER122">
        <v>41.187</v>
      </c>
      <c r="ES122">
        <v>40.156</v>
      </c>
      <c r="ET122">
        <v>0</v>
      </c>
      <c r="EU122">
        <v>0</v>
      </c>
      <c r="EV122">
        <v>0</v>
      </c>
      <c r="EW122">
        <v>1758588084</v>
      </c>
      <c r="EX122">
        <v>0</v>
      </c>
      <c r="EY122">
        <v>90.716</v>
      </c>
      <c r="EZ122">
        <v>-8.93076912522128</v>
      </c>
      <c r="FA122">
        <v>12.6999999819659</v>
      </c>
      <c r="FB122">
        <v>-33.064</v>
      </c>
      <c r="FC122">
        <v>15</v>
      </c>
      <c r="FD122">
        <v>0</v>
      </c>
      <c r="FE122" t="s">
        <v>424</v>
      </c>
      <c r="FF122">
        <v>1747249705.1</v>
      </c>
      <c r="FG122">
        <v>1747249711.1</v>
      </c>
      <c r="FH122">
        <v>0</v>
      </c>
      <c r="FI122">
        <v>0.871</v>
      </c>
      <c r="FJ122">
        <v>0.066</v>
      </c>
      <c r="FK122">
        <v>5.486</v>
      </c>
      <c r="FL122">
        <v>0.145</v>
      </c>
      <c r="FM122">
        <v>420</v>
      </c>
      <c r="FN122">
        <v>16</v>
      </c>
      <c r="FO122">
        <v>0.27</v>
      </c>
      <c r="FP122">
        <v>0.16</v>
      </c>
      <c r="FQ122">
        <v>0.4621016</v>
      </c>
      <c r="FR122">
        <v>-0.732006586466165</v>
      </c>
      <c r="FS122">
        <v>0.077117300296626</v>
      </c>
      <c r="FT122">
        <v>0</v>
      </c>
      <c r="FU122">
        <v>90.8441176470588</v>
      </c>
      <c r="FV122">
        <v>-14.1252864709129</v>
      </c>
      <c r="FW122">
        <v>6.74895160383189</v>
      </c>
      <c r="FX122">
        <v>-1</v>
      </c>
      <c r="FY122">
        <v>0.16611205</v>
      </c>
      <c r="FZ122">
        <v>0.0342424511278198</v>
      </c>
      <c r="GA122">
        <v>0.0043976594510603</v>
      </c>
      <c r="GB122">
        <v>1</v>
      </c>
      <c r="GC122">
        <v>1</v>
      </c>
      <c r="GD122">
        <v>2</v>
      </c>
      <c r="GE122" t="s">
        <v>433</v>
      </c>
      <c r="GF122">
        <v>3.1263</v>
      </c>
      <c r="GG122">
        <v>2.65952</v>
      </c>
      <c r="GH122">
        <v>0.0880699</v>
      </c>
      <c r="GI122">
        <v>0.0889187</v>
      </c>
      <c r="GJ122">
        <v>0.101885</v>
      </c>
      <c r="GK122">
        <v>0.101993</v>
      </c>
      <c r="GL122">
        <v>23461.5</v>
      </c>
      <c r="GM122">
        <v>22174.3</v>
      </c>
      <c r="GN122">
        <v>23010.7</v>
      </c>
      <c r="GO122">
        <v>23701.7</v>
      </c>
      <c r="GP122">
        <v>35223.6</v>
      </c>
      <c r="GQ122">
        <v>35226.7</v>
      </c>
      <c r="GR122">
        <v>41488.7</v>
      </c>
      <c r="GS122">
        <v>42263.3</v>
      </c>
      <c r="GT122">
        <v>1.89377</v>
      </c>
      <c r="GU122">
        <v>1.80667</v>
      </c>
      <c r="GV122">
        <v>0.101034</v>
      </c>
      <c r="GW122">
        <v>0</v>
      </c>
      <c r="GX122">
        <v>28.3536</v>
      </c>
      <c r="GY122">
        <v>999.9</v>
      </c>
      <c r="GZ122">
        <v>60.78</v>
      </c>
      <c r="HA122">
        <v>29.628</v>
      </c>
      <c r="HB122">
        <v>28.2773</v>
      </c>
      <c r="HC122">
        <v>54.245</v>
      </c>
      <c r="HD122">
        <v>39.1867</v>
      </c>
      <c r="HE122">
        <v>1</v>
      </c>
      <c r="HF122">
        <v>0.101082</v>
      </c>
      <c r="HG122">
        <v>-1.18582</v>
      </c>
      <c r="HH122">
        <v>20.233</v>
      </c>
      <c r="HI122">
        <v>5.23421</v>
      </c>
      <c r="HJ122">
        <v>11.992</v>
      </c>
      <c r="HK122">
        <v>4.9558</v>
      </c>
      <c r="HL122">
        <v>3.304</v>
      </c>
      <c r="HM122">
        <v>9999</v>
      </c>
      <c r="HN122">
        <v>999.9</v>
      </c>
      <c r="HO122">
        <v>9999</v>
      </c>
      <c r="HP122">
        <v>9999</v>
      </c>
      <c r="HQ122">
        <v>1.86846</v>
      </c>
      <c r="HR122">
        <v>1.86417</v>
      </c>
      <c r="HS122">
        <v>1.8718</v>
      </c>
      <c r="HT122">
        <v>1.86264</v>
      </c>
      <c r="HU122">
        <v>1.86203</v>
      </c>
      <c r="HV122">
        <v>1.86858</v>
      </c>
      <c r="HW122">
        <v>1.85867</v>
      </c>
      <c r="HX122">
        <v>1.86509</v>
      </c>
      <c r="HY122">
        <v>5</v>
      </c>
      <c r="HZ122">
        <v>0</v>
      </c>
      <c r="IA122">
        <v>0</v>
      </c>
      <c r="IB122">
        <v>0</v>
      </c>
      <c r="IC122" t="s">
        <v>426</v>
      </c>
      <c r="ID122" t="s">
        <v>427</v>
      </c>
      <c r="IE122" t="s">
        <v>428</v>
      </c>
      <c r="IF122" t="s">
        <v>428</v>
      </c>
      <c r="IG122" t="s">
        <v>428</v>
      </c>
      <c r="IH122" t="s">
        <v>428</v>
      </c>
      <c r="II122">
        <v>0</v>
      </c>
      <c r="IJ122">
        <v>100</v>
      </c>
      <c r="IK122">
        <v>100</v>
      </c>
      <c r="IL122">
        <v>5.894</v>
      </c>
      <c r="IM122">
        <v>0.3911</v>
      </c>
      <c r="IN122">
        <v>4.31971622866321</v>
      </c>
      <c r="IO122">
        <v>0.00442796603476172</v>
      </c>
      <c r="IP122">
        <v>-1.66160884727162e-06</v>
      </c>
      <c r="IQ122">
        <v>3.32470810967871e-10</v>
      </c>
      <c r="IR122">
        <v>0.0482981980719239</v>
      </c>
      <c r="IS122">
        <v>0.00830027014242151</v>
      </c>
      <c r="IT122">
        <v>2.88519397997672e-05</v>
      </c>
      <c r="IU122">
        <v>9.02036601750474e-06</v>
      </c>
      <c r="IV122">
        <v>-1</v>
      </c>
      <c r="IW122">
        <v>2043</v>
      </c>
      <c r="IX122">
        <v>1</v>
      </c>
      <c r="IY122">
        <v>28</v>
      </c>
      <c r="IZ122">
        <v>188973</v>
      </c>
      <c r="JA122">
        <v>188972.9</v>
      </c>
      <c r="JB122">
        <v>0.894775</v>
      </c>
      <c r="JC122">
        <v>2.3938</v>
      </c>
      <c r="JD122">
        <v>1.4978</v>
      </c>
      <c r="JE122">
        <v>2.33154</v>
      </c>
      <c r="JF122">
        <v>1.54419</v>
      </c>
      <c r="JG122">
        <v>2.27905</v>
      </c>
      <c r="JH122">
        <v>34.8985</v>
      </c>
      <c r="JI122">
        <v>24.2714</v>
      </c>
      <c r="JJ122">
        <v>18</v>
      </c>
      <c r="JK122">
        <v>546.069</v>
      </c>
      <c r="JL122">
        <v>432.887</v>
      </c>
      <c r="JM122">
        <v>31.2713</v>
      </c>
      <c r="JN122">
        <v>28.9615</v>
      </c>
      <c r="JO122">
        <v>29.9995</v>
      </c>
      <c r="JP122">
        <v>28.7944</v>
      </c>
      <c r="JQ122">
        <v>28.8205</v>
      </c>
      <c r="JR122">
        <v>17.9629</v>
      </c>
      <c r="JS122">
        <v>28.4084</v>
      </c>
      <c r="JT122">
        <v>100</v>
      </c>
      <c r="JU122">
        <v>31.2459</v>
      </c>
      <c r="JV122">
        <v>420</v>
      </c>
      <c r="JW122">
        <v>24.3927</v>
      </c>
      <c r="JX122">
        <v>92.9837</v>
      </c>
      <c r="JY122">
        <v>98.5006</v>
      </c>
    </row>
    <row r="123" spans="1:285">
      <c r="A123">
        <v>107</v>
      </c>
      <c r="B123">
        <v>1758588085.1</v>
      </c>
      <c r="C123">
        <v>4072.09999990463</v>
      </c>
      <c r="D123" t="s">
        <v>643</v>
      </c>
      <c r="E123" t="s">
        <v>644</v>
      </c>
      <c r="F123">
        <v>5</v>
      </c>
      <c r="G123" t="s">
        <v>419</v>
      </c>
      <c r="H123" t="s">
        <v>632</v>
      </c>
      <c r="I123" t="s">
        <v>421</v>
      </c>
      <c r="J123">
        <v>1758588081.85</v>
      </c>
      <c r="K123">
        <f>(L123)/1000</f>
        <v>0</v>
      </c>
      <c r="L123">
        <f>1000*DL123*AJ123*(DH123-DI123)/(100*DA123*(1000-AJ123*DH123))</f>
        <v>0</v>
      </c>
      <c r="M123">
        <f>DL123*AJ123*(DG123-DF123*(1000-AJ123*DI123)/(1000-AJ123*DH123))/(100*DA123)</f>
        <v>0</v>
      </c>
      <c r="N123">
        <f>DF123 - IF(AJ123&gt;1, M123*DA123*100.0/(AL123), 0)</f>
        <v>0</v>
      </c>
      <c r="O123">
        <f>((U123-K123/2)*N123-M123)/(U123+K123/2)</f>
        <v>0</v>
      </c>
      <c r="P123">
        <f>O123*(DM123+DN123)/1000.0</f>
        <v>0</v>
      </c>
      <c r="Q123">
        <f>(DF123 - IF(AJ123&gt;1, M123*DA123*100.0/(AL123), 0))*(DM123+DN123)/1000.0</f>
        <v>0</v>
      </c>
      <c r="R123">
        <f>2.0/((1/T123-1/S123)+SIGN(T123)*SQRT((1/T123-1/S123)*(1/T123-1/S123) + 4*DB123/((DB123+1)*(DB123+1))*(2*1/T123*1/S123-1/S123*1/S123)))</f>
        <v>0</v>
      </c>
      <c r="S123">
        <f>IF(LEFT(DC123,1)&lt;&gt;"0",IF(LEFT(DC123,1)="1",3.0,DD123),$D$5+$E$5*(DT123*DM123/($K$5*1000))+$F$5*(DT123*DM123/($K$5*1000))*MAX(MIN(DA123,$J$5),$I$5)*MAX(MIN(DA123,$J$5),$I$5)+$G$5*MAX(MIN(DA123,$J$5),$I$5)*(DT123*DM123/($K$5*1000))+$H$5*(DT123*DM123/($K$5*1000))*(DT123*DM123/($K$5*1000)))</f>
        <v>0</v>
      </c>
      <c r="T123">
        <f>K123*(1000-(1000*0.61365*exp(17.502*X123/(240.97+X123))/(DM123+DN123)+DH123)/2)/(1000*0.61365*exp(17.502*X123/(240.97+X123))/(DM123+DN123)-DH123)</f>
        <v>0</v>
      </c>
      <c r="U123">
        <f>1/((DB123+1)/(R123/1.6)+1/(S123/1.37)) + DB123/((DB123+1)/(R123/1.6) + DB123/(S123/1.37))</f>
        <v>0</v>
      </c>
      <c r="V123">
        <f>(CW123*CZ123)</f>
        <v>0</v>
      </c>
      <c r="W123">
        <f>(DO123+(V123+2*0.95*5.67E-8*(((DO123+$B$7)+273)^4-(DO123+273)^4)-44100*K123)/(1.84*29.3*S123+8*0.95*5.67E-8*(DO123+273)^3))</f>
        <v>0</v>
      </c>
      <c r="X123">
        <f>($C$7*DP123+$D$7*DQ123+$E$7*W123)</f>
        <v>0</v>
      </c>
      <c r="Y123">
        <f>0.61365*exp(17.502*X123/(240.97+X123))</f>
        <v>0</v>
      </c>
      <c r="Z123">
        <f>(AA123/AB123*100)</f>
        <v>0</v>
      </c>
      <c r="AA123">
        <f>DH123*(DM123+DN123)/1000</f>
        <v>0</v>
      </c>
      <c r="AB123">
        <f>0.61365*exp(17.502*DO123/(240.97+DO123))</f>
        <v>0</v>
      </c>
      <c r="AC123">
        <f>(Y123-DH123*(DM123+DN123)/1000)</f>
        <v>0</v>
      </c>
      <c r="AD123">
        <f>(-K123*44100)</f>
        <v>0</v>
      </c>
      <c r="AE123">
        <f>2*29.3*S123*0.92*(DO123-X123)</f>
        <v>0</v>
      </c>
      <c r="AF123">
        <f>2*0.95*5.67E-8*(((DO123+$B$7)+273)^4-(X123+273)^4)</f>
        <v>0</v>
      </c>
      <c r="AG123">
        <f>V123+AF123+AD123+AE123</f>
        <v>0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MAX(0,($B$13+$C$13*DT123)/(1+$D$13*DT123)*DM123/(DO123+273)*$E$13)</f>
        <v>0</v>
      </c>
      <c r="AM123" t="s">
        <v>422</v>
      </c>
      <c r="AN123" t="s">
        <v>422</v>
      </c>
      <c r="AO123">
        <v>0</v>
      </c>
      <c r="AP123">
        <v>0</v>
      </c>
      <c r="AQ123">
        <f>1-AO123/AP123</f>
        <v>0</v>
      </c>
      <c r="AR123">
        <v>0</v>
      </c>
      <c r="AS123" t="s">
        <v>422</v>
      </c>
      <c r="AT123" t="s">
        <v>422</v>
      </c>
      <c r="AU123">
        <v>0</v>
      </c>
      <c r="AV123">
        <v>0</v>
      </c>
      <c r="AW123">
        <f>1-AU123/AV123</f>
        <v>0</v>
      </c>
      <c r="AX123">
        <v>0.5</v>
      </c>
      <c r="AY123">
        <f>CX123</f>
        <v>0</v>
      </c>
      <c r="AZ123">
        <f>M123</f>
        <v>0</v>
      </c>
      <c r="BA123">
        <f>AW123*AX123*AY123</f>
        <v>0</v>
      </c>
      <c r="BB123">
        <f>(AZ123-AR123)/AY123</f>
        <v>0</v>
      </c>
      <c r="BC123">
        <f>(AP123-AV123)/AV123</f>
        <v>0</v>
      </c>
      <c r="BD123">
        <f>AO123/(AQ123+AO123/AV123)</f>
        <v>0</v>
      </c>
      <c r="BE123" t="s">
        <v>422</v>
      </c>
      <c r="BF123">
        <v>0</v>
      </c>
      <c r="BG123">
        <f>IF(BF123&lt;&gt;0, BF123, BD123)</f>
        <v>0</v>
      </c>
      <c r="BH123">
        <f>1-BG123/AV123</f>
        <v>0</v>
      </c>
      <c r="BI123">
        <f>(AV123-AU123)/(AV123-BG123)</f>
        <v>0</v>
      </c>
      <c r="BJ123">
        <f>(AP123-AV123)/(AP123-BG123)</f>
        <v>0</v>
      </c>
      <c r="BK123">
        <f>(AV123-AU123)/(AV123-AO123)</f>
        <v>0</v>
      </c>
      <c r="BL123">
        <f>(AP123-AV123)/(AP123-AO123)</f>
        <v>0</v>
      </c>
      <c r="BM123">
        <f>(BI123*BG123/AU123)</f>
        <v>0</v>
      </c>
      <c r="BN123">
        <f>(1-BM123)</f>
        <v>0</v>
      </c>
      <c r="CW123">
        <f>$B$11*DU123+$C$11*DV123+$F$11*EG123*(1-EJ123)</f>
        <v>0</v>
      </c>
      <c r="CX123">
        <f>CW123*CY123</f>
        <v>0</v>
      </c>
      <c r="CY123">
        <f>($B$11*$D$9+$C$11*$D$9+$F$11*((ET123+EL123)/MAX(ET123+EL123+EU123, 0.1)*$I$9+EU123/MAX(ET123+EL123+EU123, 0.1)*$J$9))/($B$11+$C$11+$F$11)</f>
        <v>0</v>
      </c>
      <c r="CZ123">
        <f>($B$11*$K$9+$C$11*$K$9+$F$11*((ET123+EL123)/MAX(ET123+EL123+EU123, 0.1)*$P$9+EU123/MAX(ET123+EL123+EU123, 0.1)*$Q$9))/($B$11+$C$11+$F$11)</f>
        <v>0</v>
      </c>
      <c r="DA123">
        <v>0.83</v>
      </c>
      <c r="DB123">
        <v>0.5</v>
      </c>
      <c r="DC123" t="s">
        <v>423</v>
      </c>
      <c r="DD123">
        <v>2</v>
      </c>
      <c r="DE123">
        <v>1758588081.85</v>
      </c>
      <c r="DF123">
        <v>420.631</v>
      </c>
      <c r="DG123">
        <v>420.24525</v>
      </c>
      <c r="DH123">
        <v>24.4811</v>
      </c>
      <c r="DI123">
        <v>24.328175</v>
      </c>
      <c r="DJ123">
        <v>414.737</v>
      </c>
      <c r="DK123">
        <v>24.089975</v>
      </c>
      <c r="DL123">
        <v>500.042</v>
      </c>
      <c r="DM123">
        <v>89.64285</v>
      </c>
      <c r="DN123">
        <v>0.034000075</v>
      </c>
      <c r="DO123">
        <v>30.5292</v>
      </c>
      <c r="DP123">
        <v>30.00225</v>
      </c>
      <c r="DQ123">
        <v>999.9</v>
      </c>
      <c r="DR123">
        <v>0</v>
      </c>
      <c r="DS123">
        <v>0</v>
      </c>
      <c r="DT123">
        <v>9997.99</v>
      </c>
      <c r="DU123">
        <v>0</v>
      </c>
      <c r="DV123">
        <v>0.667702</v>
      </c>
      <c r="DW123">
        <v>0.385834</v>
      </c>
      <c r="DX123">
        <v>431.187</v>
      </c>
      <c r="DY123">
        <v>430.72375</v>
      </c>
      <c r="DZ123">
        <v>0.1529005</v>
      </c>
      <c r="EA123">
        <v>420.24525</v>
      </c>
      <c r="EB123">
        <v>24.328175</v>
      </c>
      <c r="EC123">
        <v>2.194555</v>
      </c>
      <c r="ED123">
        <v>2.1808475</v>
      </c>
      <c r="EE123">
        <v>18.922625</v>
      </c>
      <c r="EF123">
        <v>18.822325</v>
      </c>
      <c r="EG123">
        <v>0.00500016</v>
      </c>
      <c r="EH123">
        <v>0</v>
      </c>
      <c r="EI123">
        <v>0</v>
      </c>
      <c r="EJ123">
        <v>0</v>
      </c>
      <c r="EK123">
        <v>88.75</v>
      </c>
      <c r="EL123">
        <v>0.00500016</v>
      </c>
      <c r="EM123">
        <v>-30.425</v>
      </c>
      <c r="EN123">
        <v>-2.375</v>
      </c>
      <c r="EO123">
        <v>36.7655</v>
      </c>
      <c r="EP123">
        <v>40.906</v>
      </c>
      <c r="EQ123">
        <v>38.875</v>
      </c>
      <c r="ER123">
        <v>41.187</v>
      </c>
      <c r="ES123">
        <v>40.187</v>
      </c>
      <c r="ET123">
        <v>0</v>
      </c>
      <c r="EU123">
        <v>0</v>
      </c>
      <c r="EV123">
        <v>0</v>
      </c>
      <c r="EW123">
        <v>1758588087</v>
      </c>
      <c r="EX123">
        <v>0</v>
      </c>
      <c r="EY123">
        <v>90.1192307692308</v>
      </c>
      <c r="EZ123">
        <v>-1.11111082008756</v>
      </c>
      <c r="FA123">
        <v>2.92307665158372</v>
      </c>
      <c r="FB123">
        <v>-32.4730769230769</v>
      </c>
      <c r="FC123">
        <v>15</v>
      </c>
      <c r="FD123">
        <v>0</v>
      </c>
      <c r="FE123" t="s">
        <v>424</v>
      </c>
      <c r="FF123">
        <v>1747249705.1</v>
      </c>
      <c r="FG123">
        <v>1747249711.1</v>
      </c>
      <c r="FH123">
        <v>0</v>
      </c>
      <c r="FI123">
        <v>0.871</v>
      </c>
      <c r="FJ123">
        <v>0.066</v>
      </c>
      <c r="FK123">
        <v>5.486</v>
      </c>
      <c r="FL123">
        <v>0.145</v>
      </c>
      <c r="FM123">
        <v>420</v>
      </c>
      <c r="FN123">
        <v>16</v>
      </c>
      <c r="FO123">
        <v>0.27</v>
      </c>
      <c r="FP123">
        <v>0.16</v>
      </c>
      <c r="FQ123">
        <v>0.44486225</v>
      </c>
      <c r="FR123">
        <v>-0.746274451127819</v>
      </c>
      <c r="FS123">
        <v>0.0778090510280616</v>
      </c>
      <c r="FT123">
        <v>0</v>
      </c>
      <c r="FU123">
        <v>91.1676470588235</v>
      </c>
      <c r="FV123">
        <v>-7.60733379487191</v>
      </c>
      <c r="FW123">
        <v>6.91795279936601</v>
      </c>
      <c r="FX123">
        <v>-1</v>
      </c>
      <c r="FY123">
        <v>0.1653499</v>
      </c>
      <c r="FZ123">
        <v>-0.00406015037593972</v>
      </c>
      <c r="GA123">
        <v>0.00601615874873661</v>
      </c>
      <c r="GB123">
        <v>1</v>
      </c>
      <c r="GC123">
        <v>1</v>
      </c>
      <c r="GD123">
        <v>2</v>
      </c>
      <c r="GE123" t="s">
        <v>433</v>
      </c>
      <c r="GF123">
        <v>3.12627</v>
      </c>
      <c r="GG123">
        <v>2.65976</v>
      </c>
      <c r="GH123">
        <v>0.0880687</v>
      </c>
      <c r="GI123">
        <v>0.0889223</v>
      </c>
      <c r="GJ123">
        <v>0.101889</v>
      </c>
      <c r="GK123">
        <v>0.102</v>
      </c>
      <c r="GL123">
        <v>23461.7</v>
      </c>
      <c r="GM123">
        <v>22174.3</v>
      </c>
      <c r="GN123">
        <v>23010.8</v>
      </c>
      <c r="GO123">
        <v>23701.7</v>
      </c>
      <c r="GP123">
        <v>35223.7</v>
      </c>
      <c r="GQ123">
        <v>35226.5</v>
      </c>
      <c r="GR123">
        <v>41489.2</v>
      </c>
      <c r="GS123">
        <v>42263.4</v>
      </c>
      <c r="GT123">
        <v>1.89393</v>
      </c>
      <c r="GU123">
        <v>1.80678</v>
      </c>
      <c r="GV123">
        <v>0.100818</v>
      </c>
      <c r="GW123">
        <v>0</v>
      </c>
      <c r="GX123">
        <v>28.3539</v>
      </c>
      <c r="GY123">
        <v>999.9</v>
      </c>
      <c r="GZ123">
        <v>60.78</v>
      </c>
      <c r="HA123">
        <v>29.608</v>
      </c>
      <c r="HB123">
        <v>28.2454</v>
      </c>
      <c r="HC123">
        <v>53.825</v>
      </c>
      <c r="HD123">
        <v>39.1546</v>
      </c>
      <c r="HE123">
        <v>1</v>
      </c>
      <c r="HF123">
        <v>0.101059</v>
      </c>
      <c r="HG123">
        <v>-1.23467</v>
      </c>
      <c r="HH123">
        <v>20.2325</v>
      </c>
      <c r="HI123">
        <v>5.23451</v>
      </c>
      <c r="HJ123">
        <v>11.992</v>
      </c>
      <c r="HK123">
        <v>4.95585</v>
      </c>
      <c r="HL123">
        <v>3.304</v>
      </c>
      <c r="HM123">
        <v>9999</v>
      </c>
      <c r="HN123">
        <v>999.9</v>
      </c>
      <c r="HO123">
        <v>9999</v>
      </c>
      <c r="HP123">
        <v>9999</v>
      </c>
      <c r="HQ123">
        <v>1.86846</v>
      </c>
      <c r="HR123">
        <v>1.86418</v>
      </c>
      <c r="HS123">
        <v>1.8718</v>
      </c>
      <c r="HT123">
        <v>1.86264</v>
      </c>
      <c r="HU123">
        <v>1.86203</v>
      </c>
      <c r="HV123">
        <v>1.86857</v>
      </c>
      <c r="HW123">
        <v>1.85867</v>
      </c>
      <c r="HX123">
        <v>1.86509</v>
      </c>
      <c r="HY123">
        <v>5</v>
      </c>
      <c r="HZ123">
        <v>0</v>
      </c>
      <c r="IA123">
        <v>0</v>
      </c>
      <c r="IB123">
        <v>0</v>
      </c>
      <c r="IC123" t="s">
        <v>426</v>
      </c>
      <c r="ID123" t="s">
        <v>427</v>
      </c>
      <c r="IE123" t="s">
        <v>428</v>
      </c>
      <c r="IF123" t="s">
        <v>428</v>
      </c>
      <c r="IG123" t="s">
        <v>428</v>
      </c>
      <c r="IH123" t="s">
        <v>428</v>
      </c>
      <c r="II123">
        <v>0</v>
      </c>
      <c r="IJ123">
        <v>100</v>
      </c>
      <c r="IK123">
        <v>100</v>
      </c>
      <c r="IL123">
        <v>5.894</v>
      </c>
      <c r="IM123">
        <v>0.3911</v>
      </c>
      <c r="IN123">
        <v>4.31971622866321</v>
      </c>
      <c r="IO123">
        <v>0.00442796603476172</v>
      </c>
      <c r="IP123">
        <v>-1.66160884727162e-06</v>
      </c>
      <c r="IQ123">
        <v>3.32470810967871e-10</v>
      </c>
      <c r="IR123">
        <v>0.0482981980719239</v>
      </c>
      <c r="IS123">
        <v>0.00830027014242151</v>
      </c>
      <c r="IT123">
        <v>2.88519397997672e-05</v>
      </c>
      <c r="IU123">
        <v>9.02036601750474e-06</v>
      </c>
      <c r="IV123">
        <v>-1</v>
      </c>
      <c r="IW123">
        <v>2043</v>
      </c>
      <c r="IX123">
        <v>1</v>
      </c>
      <c r="IY123">
        <v>28</v>
      </c>
      <c r="IZ123">
        <v>188973</v>
      </c>
      <c r="JA123">
        <v>188972.9</v>
      </c>
      <c r="JB123">
        <v>0.894775</v>
      </c>
      <c r="JC123">
        <v>2.39624</v>
      </c>
      <c r="JD123">
        <v>1.49902</v>
      </c>
      <c r="JE123">
        <v>2.33154</v>
      </c>
      <c r="JF123">
        <v>1.54419</v>
      </c>
      <c r="JG123">
        <v>2.27539</v>
      </c>
      <c r="JH123">
        <v>34.8985</v>
      </c>
      <c r="JI123">
        <v>24.2714</v>
      </c>
      <c r="JJ123">
        <v>18</v>
      </c>
      <c r="JK123">
        <v>546.154</v>
      </c>
      <c r="JL123">
        <v>432.934</v>
      </c>
      <c r="JM123">
        <v>31.2455</v>
      </c>
      <c r="JN123">
        <v>28.959</v>
      </c>
      <c r="JO123">
        <v>29.9998</v>
      </c>
      <c r="JP123">
        <v>28.7927</v>
      </c>
      <c r="JQ123">
        <v>28.8189</v>
      </c>
      <c r="JR123">
        <v>17.953</v>
      </c>
      <c r="JS123">
        <v>28.4084</v>
      </c>
      <c r="JT123">
        <v>100</v>
      </c>
      <c r="JU123">
        <v>31.2944</v>
      </c>
      <c r="JV123">
        <v>420</v>
      </c>
      <c r="JW123">
        <v>24.3927</v>
      </c>
      <c r="JX123">
        <v>92.9845</v>
      </c>
      <c r="JY123">
        <v>98.5007</v>
      </c>
    </row>
    <row r="124" spans="1:285">
      <c r="A124">
        <v>108</v>
      </c>
      <c r="B124">
        <v>1758588087.1</v>
      </c>
      <c r="C124">
        <v>4074.09999990463</v>
      </c>
      <c r="D124" t="s">
        <v>645</v>
      </c>
      <c r="E124" t="s">
        <v>646</v>
      </c>
      <c r="F124">
        <v>5</v>
      </c>
      <c r="G124" t="s">
        <v>419</v>
      </c>
      <c r="H124" t="s">
        <v>632</v>
      </c>
      <c r="I124" t="s">
        <v>421</v>
      </c>
      <c r="J124">
        <v>1758588084.43333</v>
      </c>
      <c r="K124">
        <f>(L124)/1000</f>
        <v>0</v>
      </c>
      <c r="L124">
        <f>1000*DL124*AJ124*(DH124-DI124)/(100*DA124*(1000-AJ124*DH124))</f>
        <v>0</v>
      </c>
      <c r="M124">
        <f>DL124*AJ124*(DG124-DF124*(1000-AJ124*DI124)/(1000-AJ124*DH124))/(100*DA124)</f>
        <v>0</v>
      </c>
      <c r="N124">
        <f>DF124 - IF(AJ124&gt;1, M124*DA124*100.0/(AL124), 0)</f>
        <v>0</v>
      </c>
      <c r="O124">
        <f>((U124-K124/2)*N124-M124)/(U124+K124/2)</f>
        <v>0</v>
      </c>
      <c r="P124">
        <f>O124*(DM124+DN124)/1000.0</f>
        <v>0</v>
      </c>
      <c r="Q124">
        <f>(DF124 - IF(AJ124&gt;1, M124*DA124*100.0/(AL124), 0))*(DM124+DN124)/1000.0</f>
        <v>0</v>
      </c>
      <c r="R124">
        <f>2.0/((1/T124-1/S124)+SIGN(T124)*SQRT((1/T124-1/S124)*(1/T124-1/S124) + 4*DB124/((DB124+1)*(DB124+1))*(2*1/T124*1/S124-1/S124*1/S124)))</f>
        <v>0</v>
      </c>
      <c r="S124">
        <f>IF(LEFT(DC124,1)&lt;&gt;"0",IF(LEFT(DC124,1)="1",3.0,DD124),$D$5+$E$5*(DT124*DM124/($K$5*1000))+$F$5*(DT124*DM124/($K$5*1000))*MAX(MIN(DA124,$J$5),$I$5)*MAX(MIN(DA124,$J$5),$I$5)+$G$5*MAX(MIN(DA124,$J$5),$I$5)*(DT124*DM124/($K$5*1000))+$H$5*(DT124*DM124/($K$5*1000))*(DT124*DM124/($K$5*1000)))</f>
        <v>0</v>
      </c>
      <c r="T124">
        <f>K124*(1000-(1000*0.61365*exp(17.502*X124/(240.97+X124))/(DM124+DN124)+DH124)/2)/(1000*0.61365*exp(17.502*X124/(240.97+X124))/(DM124+DN124)-DH124)</f>
        <v>0</v>
      </c>
      <c r="U124">
        <f>1/((DB124+1)/(R124/1.6)+1/(S124/1.37)) + DB124/((DB124+1)/(R124/1.6) + DB124/(S124/1.37))</f>
        <v>0</v>
      </c>
      <c r="V124">
        <f>(CW124*CZ124)</f>
        <v>0</v>
      </c>
      <c r="W124">
        <f>(DO124+(V124+2*0.95*5.67E-8*(((DO124+$B$7)+273)^4-(DO124+273)^4)-44100*K124)/(1.84*29.3*S124+8*0.95*5.67E-8*(DO124+273)^3))</f>
        <v>0</v>
      </c>
      <c r="X124">
        <f>($C$7*DP124+$D$7*DQ124+$E$7*W124)</f>
        <v>0</v>
      </c>
      <c r="Y124">
        <f>0.61365*exp(17.502*X124/(240.97+X124))</f>
        <v>0</v>
      </c>
      <c r="Z124">
        <f>(AA124/AB124*100)</f>
        <v>0</v>
      </c>
      <c r="AA124">
        <f>DH124*(DM124+DN124)/1000</f>
        <v>0</v>
      </c>
      <c r="AB124">
        <f>0.61365*exp(17.502*DO124/(240.97+DO124))</f>
        <v>0</v>
      </c>
      <c r="AC124">
        <f>(Y124-DH124*(DM124+DN124)/1000)</f>
        <v>0</v>
      </c>
      <c r="AD124">
        <f>(-K124*44100)</f>
        <v>0</v>
      </c>
      <c r="AE124">
        <f>2*29.3*S124*0.92*(DO124-X124)</f>
        <v>0</v>
      </c>
      <c r="AF124">
        <f>2*0.95*5.67E-8*(((DO124+$B$7)+273)^4-(X124+273)^4)</f>
        <v>0</v>
      </c>
      <c r="AG124">
        <f>V124+AF124+AD124+AE124</f>
        <v>0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MAX(0,($B$13+$C$13*DT124)/(1+$D$13*DT124)*DM124/(DO124+273)*$E$13)</f>
        <v>0</v>
      </c>
      <c r="AM124" t="s">
        <v>422</v>
      </c>
      <c r="AN124" t="s">
        <v>422</v>
      </c>
      <c r="AO124">
        <v>0</v>
      </c>
      <c r="AP124">
        <v>0</v>
      </c>
      <c r="AQ124">
        <f>1-AO124/AP124</f>
        <v>0</v>
      </c>
      <c r="AR124">
        <v>0</v>
      </c>
      <c r="AS124" t="s">
        <v>422</v>
      </c>
      <c r="AT124" t="s">
        <v>422</v>
      </c>
      <c r="AU124">
        <v>0</v>
      </c>
      <c r="AV124">
        <v>0</v>
      </c>
      <c r="AW124">
        <f>1-AU124/AV124</f>
        <v>0</v>
      </c>
      <c r="AX124">
        <v>0.5</v>
      </c>
      <c r="AY124">
        <f>CX124</f>
        <v>0</v>
      </c>
      <c r="AZ124">
        <f>M124</f>
        <v>0</v>
      </c>
      <c r="BA124">
        <f>AW124*AX124*AY124</f>
        <v>0</v>
      </c>
      <c r="BB124">
        <f>(AZ124-AR124)/AY124</f>
        <v>0</v>
      </c>
      <c r="BC124">
        <f>(AP124-AV124)/AV124</f>
        <v>0</v>
      </c>
      <c r="BD124">
        <f>AO124/(AQ124+AO124/AV124)</f>
        <v>0</v>
      </c>
      <c r="BE124" t="s">
        <v>422</v>
      </c>
      <c r="BF124">
        <v>0</v>
      </c>
      <c r="BG124">
        <f>IF(BF124&lt;&gt;0, BF124, BD124)</f>
        <v>0</v>
      </c>
      <c r="BH124">
        <f>1-BG124/AV124</f>
        <v>0</v>
      </c>
      <c r="BI124">
        <f>(AV124-AU124)/(AV124-BG124)</f>
        <v>0</v>
      </c>
      <c r="BJ124">
        <f>(AP124-AV124)/(AP124-BG124)</f>
        <v>0</v>
      </c>
      <c r="BK124">
        <f>(AV124-AU124)/(AV124-AO124)</f>
        <v>0</v>
      </c>
      <c r="BL124">
        <f>(AP124-AV124)/(AP124-AO124)</f>
        <v>0</v>
      </c>
      <c r="BM124">
        <f>(BI124*BG124/AU124)</f>
        <v>0</v>
      </c>
      <c r="BN124">
        <f>(1-BM124)</f>
        <v>0</v>
      </c>
      <c r="CW124">
        <f>$B$11*DU124+$C$11*DV124+$F$11*EG124*(1-EJ124)</f>
        <v>0</v>
      </c>
      <c r="CX124">
        <f>CW124*CY124</f>
        <v>0</v>
      </c>
      <c r="CY124">
        <f>($B$11*$D$9+$C$11*$D$9+$F$11*((ET124+EL124)/MAX(ET124+EL124+EU124, 0.1)*$I$9+EU124/MAX(ET124+EL124+EU124, 0.1)*$J$9))/($B$11+$C$11+$F$11)</f>
        <v>0</v>
      </c>
      <c r="CZ124">
        <f>($B$11*$K$9+$C$11*$K$9+$F$11*((ET124+EL124)/MAX(ET124+EL124+EU124, 0.1)*$P$9+EU124/MAX(ET124+EL124+EU124, 0.1)*$Q$9))/($B$11+$C$11+$F$11)</f>
        <v>0</v>
      </c>
      <c r="DA124">
        <v>0.83</v>
      </c>
      <c r="DB124">
        <v>0.5</v>
      </c>
      <c r="DC124" t="s">
        <v>423</v>
      </c>
      <c r="DD124">
        <v>2</v>
      </c>
      <c r="DE124">
        <v>1758588084.43333</v>
      </c>
      <c r="DF124">
        <v>420.661333333333</v>
      </c>
      <c r="DG124">
        <v>420.268666666667</v>
      </c>
      <c r="DH124">
        <v>24.4817</v>
      </c>
      <c r="DI124">
        <v>24.3350333333333</v>
      </c>
      <c r="DJ124">
        <v>414.767333333333</v>
      </c>
      <c r="DK124">
        <v>24.0905666666667</v>
      </c>
      <c r="DL124">
        <v>500.008333333333</v>
      </c>
      <c r="DM124">
        <v>89.6414666666667</v>
      </c>
      <c r="DN124">
        <v>0.0341313333333333</v>
      </c>
      <c r="DO124">
        <v>30.5274</v>
      </c>
      <c r="DP124">
        <v>29.9947333333333</v>
      </c>
      <c r="DQ124">
        <v>999.9</v>
      </c>
      <c r="DR124">
        <v>0</v>
      </c>
      <c r="DS124">
        <v>0</v>
      </c>
      <c r="DT124">
        <v>9995.42666666667</v>
      </c>
      <c r="DU124">
        <v>0</v>
      </c>
      <c r="DV124">
        <v>0.667702</v>
      </c>
      <c r="DW124">
        <v>0.392751333333333</v>
      </c>
      <c r="DX124">
        <v>431.218333333333</v>
      </c>
      <c r="DY124">
        <v>430.751</v>
      </c>
      <c r="DZ124">
        <v>0.146648</v>
      </c>
      <c r="EA124">
        <v>420.268666666667</v>
      </c>
      <c r="EB124">
        <v>24.3350333333333</v>
      </c>
      <c r="EC124">
        <v>2.19457666666667</v>
      </c>
      <c r="ED124">
        <v>2.18143</v>
      </c>
      <c r="EE124">
        <v>18.9227666666667</v>
      </c>
      <c r="EF124">
        <v>18.8266</v>
      </c>
      <c r="EG124">
        <v>0.00500016</v>
      </c>
      <c r="EH124">
        <v>0</v>
      </c>
      <c r="EI124">
        <v>0</v>
      </c>
      <c r="EJ124">
        <v>0</v>
      </c>
      <c r="EK124">
        <v>90.5</v>
      </c>
      <c r="EL124">
        <v>0.00500016</v>
      </c>
      <c r="EM124">
        <v>-33.1</v>
      </c>
      <c r="EN124">
        <v>-3.03333333333333</v>
      </c>
      <c r="EO124">
        <v>36.7913333333333</v>
      </c>
      <c r="EP124">
        <v>40.937</v>
      </c>
      <c r="EQ124">
        <v>38.875</v>
      </c>
      <c r="ER124">
        <v>41.187</v>
      </c>
      <c r="ES124">
        <v>40.187</v>
      </c>
      <c r="ET124">
        <v>0</v>
      </c>
      <c r="EU124">
        <v>0</v>
      </c>
      <c r="EV124">
        <v>0</v>
      </c>
      <c r="EW124">
        <v>1758588088.8</v>
      </c>
      <c r="EX124">
        <v>0</v>
      </c>
      <c r="EY124">
        <v>89.996</v>
      </c>
      <c r="EZ124">
        <v>10.5000004826449</v>
      </c>
      <c r="FA124">
        <v>-0.623077186019228</v>
      </c>
      <c r="FB124">
        <v>-32.612</v>
      </c>
      <c r="FC124">
        <v>15</v>
      </c>
      <c r="FD124">
        <v>0</v>
      </c>
      <c r="FE124" t="s">
        <v>424</v>
      </c>
      <c r="FF124">
        <v>1747249705.1</v>
      </c>
      <c r="FG124">
        <v>1747249711.1</v>
      </c>
      <c r="FH124">
        <v>0</v>
      </c>
      <c r="FI124">
        <v>0.871</v>
      </c>
      <c r="FJ124">
        <v>0.066</v>
      </c>
      <c r="FK124">
        <v>5.486</v>
      </c>
      <c r="FL124">
        <v>0.145</v>
      </c>
      <c r="FM124">
        <v>420</v>
      </c>
      <c r="FN124">
        <v>16</v>
      </c>
      <c r="FO124">
        <v>0.27</v>
      </c>
      <c r="FP124">
        <v>0.16</v>
      </c>
      <c r="FQ124">
        <v>0.421221</v>
      </c>
      <c r="FR124">
        <v>-0.470653246753246</v>
      </c>
      <c r="FS124">
        <v>0.0574469793221375</v>
      </c>
      <c r="FT124">
        <v>1</v>
      </c>
      <c r="FU124">
        <v>90.9705882352941</v>
      </c>
      <c r="FV124">
        <v>-12.8739494847342</v>
      </c>
      <c r="FW124">
        <v>7.09587823241587</v>
      </c>
      <c r="FX124">
        <v>-1</v>
      </c>
      <c r="FY124">
        <v>0.163103</v>
      </c>
      <c r="FZ124">
        <v>-0.0550112727272725</v>
      </c>
      <c r="GA124">
        <v>0.0090145837080018</v>
      </c>
      <c r="GB124">
        <v>1</v>
      </c>
      <c r="GC124">
        <v>2</v>
      </c>
      <c r="GD124">
        <v>2</v>
      </c>
      <c r="GE124" t="s">
        <v>476</v>
      </c>
      <c r="GF124">
        <v>3.12628</v>
      </c>
      <c r="GG124">
        <v>2.65983</v>
      </c>
      <c r="GH124">
        <v>0.0880817</v>
      </c>
      <c r="GI124">
        <v>0.0889358</v>
      </c>
      <c r="GJ124">
        <v>0.1019</v>
      </c>
      <c r="GK124">
        <v>0.101997</v>
      </c>
      <c r="GL124">
        <v>23461.6</v>
      </c>
      <c r="GM124">
        <v>22173.9</v>
      </c>
      <c r="GN124">
        <v>23011.1</v>
      </c>
      <c r="GO124">
        <v>23701.7</v>
      </c>
      <c r="GP124">
        <v>35223.6</v>
      </c>
      <c r="GQ124">
        <v>35226.6</v>
      </c>
      <c r="GR124">
        <v>41489.5</v>
      </c>
      <c r="GS124">
        <v>42263.4</v>
      </c>
      <c r="GT124">
        <v>1.8938</v>
      </c>
      <c r="GU124">
        <v>1.80675</v>
      </c>
      <c r="GV124">
        <v>0.100303</v>
      </c>
      <c r="GW124">
        <v>0</v>
      </c>
      <c r="GX124">
        <v>28.3551</v>
      </c>
      <c r="GY124">
        <v>999.9</v>
      </c>
      <c r="GZ124">
        <v>60.78</v>
      </c>
      <c r="HA124">
        <v>29.608</v>
      </c>
      <c r="HB124">
        <v>28.2438</v>
      </c>
      <c r="HC124">
        <v>54.285</v>
      </c>
      <c r="HD124">
        <v>39.1667</v>
      </c>
      <c r="HE124">
        <v>1</v>
      </c>
      <c r="HF124">
        <v>0.100983</v>
      </c>
      <c r="HG124">
        <v>-1.4032</v>
      </c>
      <c r="HH124">
        <v>20.2312</v>
      </c>
      <c r="HI124">
        <v>5.23451</v>
      </c>
      <c r="HJ124">
        <v>11.992</v>
      </c>
      <c r="HK124">
        <v>4.95575</v>
      </c>
      <c r="HL124">
        <v>3.304</v>
      </c>
      <c r="HM124">
        <v>9999</v>
      </c>
      <c r="HN124">
        <v>999.9</v>
      </c>
      <c r="HO124">
        <v>9999</v>
      </c>
      <c r="HP124">
        <v>9999</v>
      </c>
      <c r="HQ124">
        <v>1.86846</v>
      </c>
      <c r="HR124">
        <v>1.86419</v>
      </c>
      <c r="HS124">
        <v>1.8718</v>
      </c>
      <c r="HT124">
        <v>1.86264</v>
      </c>
      <c r="HU124">
        <v>1.86203</v>
      </c>
      <c r="HV124">
        <v>1.86856</v>
      </c>
      <c r="HW124">
        <v>1.85867</v>
      </c>
      <c r="HX124">
        <v>1.8651</v>
      </c>
      <c r="HY124">
        <v>5</v>
      </c>
      <c r="HZ124">
        <v>0</v>
      </c>
      <c r="IA124">
        <v>0</v>
      </c>
      <c r="IB124">
        <v>0</v>
      </c>
      <c r="IC124" t="s">
        <v>426</v>
      </c>
      <c r="ID124" t="s">
        <v>427</v>
      </c>
      <c r="IE124" t="s">
        <v>428</v>
      </c>
      <c r="IF124" t="s">
        <v>428</v>
      </c>
      <c r="IG124" t="s">
        <v>428</v>
      </c>
      <c r="IH124" t="s">
        <v>428</v>
      </c>
      <c r="II124">
        <v>0</v>
      </c>
      <c r="IJ124">
        <v>100</v>
      </c>
      <c r="IK124">
        <v>100</v>
      </c>
      <c r="IL124">
        <v>5.894</v>
      </c>
      <c r="IM124">
        <v>0.3912</v>
      </c>
      <c r="IN124">
        <v>4.31971622866321</v>
      </c>
      <c r="IO124">
        <v>0.00442796603476172</v>
      </c>
      <c r="IP124">
        <v>-1.66160884727162e-06</v>
      </c>
      <c r="IQ124">
        <v>3.32470810967871e-10</v>
      </c>
      <c r="IR124">
        <v>0.0482981980719239</v>
      </c>
      <c r="IS124">
        <v>0.00830027014242151</v>
      </c>
      <c r="IT124">
        <v>2.88519397997672e-05</v>
      </c>
      <c r="IU124">
        <v>9.02036601750474e-06</v>
      </c>
      <c r="IV124">
        <v>-1</v>
      </c>
      <c r="IW124">
        <v>2043</v>
      </c>
      <c r="IX124">
        <v>1</v>
      </c>
      <c r="IY124">
        <v>28</v>
      </c>
      <c r="IZ124">
        <v>188973</v>
      </c>
      <c r="JA124">
        <v>188972.9</v>
      </c>
      <c r="JB124">
        <v>0.894775</v>
      </c>
      <c r="JC124">
        <v>2.39624</v>
      </c>
      <c r="JD124">
        <v>1.49902</v>
      </c>
      <c r="JE124">
        <v>2.33276</v>
      </c>
      <c r="JF124">
        <v>1.54419</v>
      </c>
      <c r="JG124">
        <v>2.27295</v>
      </c>
      <c r="JH124">
        <v>34.9214</v>
      </c>
      <c r="JI124">
        <v>24.2626</v>
      </c>
      <c r="JJ124">
        <v>18</v>
      </c>
      <c r="JK124">
        <v>546.063</v>
      </c>
      <c r="JL124">
        <v>432.913</v>
      </c>
      <c r="JM124">
        <v>31.2385</v>
      </c>
      <c r="JN124">
        <v>28.9576</v>
      </c>
      <c r="JO124">
        <v>29.9998</v>
      </c>
      <c r="JP124">
        <v>28.7915</v>
      </c>
      <c r="JQ124">
        <v>28.818</v>
      </c>
      <c r="JR124">
        <v>17.9492</v>
      </c>
      <c r="JS124">
        <v>28.4084</v>
      </c>
      <c r="JT124">
        <v>100</v>
      </c>
      <c r="JU124">
        <v>31.2944</v>
      </c>
      <c r="JV124">
        <v>420</v>
      </c>
      <c r="JW124">
        <v>24.3927</v>
      </c>
      <c r="JX124">
        <v>92.9854</v>
      </c>
      <c r="JY124">
        <v>98.5006</v>
      </c>
    </row>
    <row r="125" spans="1:285">
      <c r="A125">
        <v>109</v>
      </c>
      <c r="B125">
        <v>1758588089.1</v>
      </c>
      <c r="C125">
        <v>4076.09999990463</v>
      </c>
      <c r="D125" t="s">
        <v>647</v>
      </c>
      <c r="E125" t="s">
        <v>648</v>
      </c>
      <c r="F125">
        <v>5</v>
      </c>
      <c r="G125" t="s">
        <v>419</v>
      </c>
      <c r="H125" t="s">
        <v>632</v>
      </c>
      <c r="I125" t="s">
        <v>421</v>
      </c>
      <c r="J125">
        <v>1758588085.35</v>
      </c>
      <c r="K125">
        <f>(L125)/1000</f>
        <v>0</v>
      </c>
      <c r="L125">
        <f>1000*DL125*AJ125*(DH125-DI125)/(100*DA125*(1000-AJ125*DH125))</f>
        <v>0</v>
      </c>
      <c r="M125">
        <f>DL125*AJ125*(DG125-DF125*(1000-AJ125*DI125)/(1000-AJ125*DH125))/(100*DA125)</f>
        <v>0</v>
      </c>
      <c r="N125">
        <f>DF125 - IF(AJ125&gt;1, M125*DA125*100.0/(AL125), 0)</f>
        <v>0</v>
      </c>
      <c r="O125">
        <f>((U125-K125/2)*N125-M125)/(U125+K125/2)</f>
        <v>0</v>
      </c>
      <c r="P125">
        <f>O125*(DM125+DN125)/1000.0</f>
        <v>0</v>
      </c>
      <c r="Q125">
        <f>(DF125 - IF(AJ125&gt;1, M125*DA125*100.0/(AL125), 0))*(DM125+DN125)/1000.0</f>
        <v>0</v>
      </c>
      <c r="R125">
        <f>2.0/((1/T125-1/S125)+SIGN(T125)*SQRT((1/T125-1/S125)*(1/T125-1/S125) + 4*DB125/((DB125+1)*(DB125+1))*(2*1/T125*1/S125-1/S125*1/S125)))</f>
        <v>0</v>
      </c>
      <c r="S125">
        <f>IF(LEFT(DC125,1)&lt;&gt;"0",IF(LEFT(DC125,1)="1",3.0,DD125),$D$5+$E$5*(DT125*DM125/($K$5*1000))+$F$5*(DT125*DM125/($K$5*1000))*MAX(MIN(DA125,$J$5),$I$5)*MAX(MIN(DA125,$J$5),$I$5)+$G$5*MAX(MIN(DA125,$J$5),$I$5)*(DT125*DM125/($K$5*1000))+$H$5*(DT125*DM125/($K$5*1000))*(DT125*DM125/($K$5*1000)))</f>
        <v>0</v>
      </c>
      <c r="T125">
        <f>K125*(1000-(1000*0.61365*exp(17.502*X125/(240.97+X125))/(DM125+DN125)+DH125)/2)/(1000*0.61365*exp(17.502*X125/(240.97+X125))/(DM125+DN125)-DH125)</f>
        <v>0</v>
      </c>
      <c r="U125">
        <f>1/((DB125+1)/(R125/1.6)+1/(S125/1.37)) + DB125/((DB125+1)/(R125/1.6) + DB125/(S125/1.37))</f>
        <v>0</v>
      </c>
      <c r="V125">
        <f>(CW125*CZ125)</f>
        <v>0</v>
      </c>
      <c r="W125">
        <f>(DO125+(V125+2*0.95*5.67E-8*(((DO125+$B$7)+273)^4-(DO125+273)^4)-44100*K125)/(1.84*29.3*S125+8*0.95*5.67E-8*(DO125+273)^3))</f>
        <v>0</v>
      </c>
      <c r="X125">
        <f>($C$7*DP125+$D$7*DQ125+$E$7*W125)</f>
        <v>0</v>
      </c>
      <c r="Y125">
        <f>0.61365*exp(17.502*X125/(240.97+X125))</f>
        <v>0</v>
      </c>
      <c r="Z125">
        <f>(AA125/AB125*100)</f>
        <v>0</v>
      </c>
      <c r="AA125">
        <f>DH125*(DM125+DN125)/1000</f>
        <v>0</v>
      </c>
      <c r="AB125">
        <f>0.61365*exp(17.502*DO125/(240.97+DO125))</f>
        <v>0</v>
      </c>
      <c r="AC125">
        <f>(Y125-DH125*(DM125+DN125)/1000)</f>
        <v>0</v>
      </c>
      <c r="AD125">
        <f>(-K125*44100)</f>
        <v>0</v>
      </c>
      <c r="AE125">
        <f>2*29.3*S125*0.92*(DO125-X125)</f>
        <v>0</v>
      </c>
      <c r="AF125">
        <f>2*0.95*5.67E-8*(((DO125+$B$7)+273)^4-(X125+273)^4)</f>
        <v>0</v>
      </c>
      <c r="AG125">
        <f>V125+AF125+AD125+AE125</f>
        <v>0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MAX(0,($B$13+$C$13*DT125)/(1+$D$13*DT125)*DM125/(DO125+273)*$E$13)</f>
        <v>0</v>
      </c>
      <c r="AM125" t="s">
        <v>422</v>
      </c>
      <c r="AN125" t="s">
        <v>422</v>
      </c>
      <c r="AO125">
        <v>0</v>
      </c>
      <c r="AP125">
        <v>0</v>
      </c>
      <c r="AQ125">
        <f>1-AO125/AP125</f>
        <v>0</v>
      </c>
      <c r="AR125">
        <v>0</v>
      </c>
      <c r="AS125" t="s">
        <v>422</v>
      </c>
      <c r="AT125" t="s">
        <v>422</v>
      </c>
      <c r="AU125">
        <v>0</v>
      </c>
      <c r="AV125">
        <v>0</v>
      </c>
      <c r="AW125">
        <f>1-AU125/AV125</f>
        <v>0</v>
      </c>
      <c r="AX125">
        <v>0.5</v>
      </c>
      <c r="AY125">
        <f>CX125</f>
        <v>0</v>
      </c>
      <c r="AZ125">
        <f>M125</f>
        <v>0</v>
      </c>
      <c r="BA125">
        <f>AW125*AX125*AY125</f>
        <v>0</v>
      </c>
      <c r="BB125">
        <f>(AZ125-AR125)/AY125</f>
        <v>0</v>
      </c>
      <c r="BC125">
        <f>(AP125-AV125)/AV125</f>
        <v>0</v>
      </c>
      <c r="BD125">
        <f>AO125/(AQ125+AO125/AV125)</f>
        <v>0</v>
      </c>
      <c r="BE125" t="s">
        <v>422</v>
      </c>
      <c r="BF125">
        <v>0</v>
      </c>
      <c r="BG125">
        <f>IF(BF125&lt;&gt;0, BF125, BD125)</f>
        <v>0</v>
      </c>
      <c r="BH125">
        <f>1-BG125/AV125</f>
        <v>0</v>
      </c>
      <c r="BI125">
        <f>(AV125-AU125)/(AV125-BG125)</f>
        <v>0</v>
      </c>
      <c r="BJ125">
        <f>(AP125-AV125)/(AP125-BG125)</f>
        <v>0</v>
      </c>
      <c r="BK125">
        <f>(AV125-AU125)/(AV125-AO125)</f>
        <v>0</v>
      </c>
      <c r="BL125">
        <f>(AP125-AV125)/(AP125-AO125)</f>
        <v>0</v>
      </c>
      <c r="BM125">
        <f>(BI125*BG125/AU125)</f>
        <v>0</v>
      </c>
      <c r="BN125">
        <f>(1-BM125)</f>
        <v>0</v>
      </c>
      <c r="CW125">
        <f>$B$11*DU125+$C$11*DV125+$F$11*EG125*(1-EJ125)</f>
        <v>0</v>
      </c>
      <c r="CX125">
        <f>CW125*CY125</f>
        <v>0</v>
      </c>
      <c r="CY125">
        <f>($B$11*$D$9+$C$11*$D$9+$F$11*((ET125+EL125)/MAX(ET125+EL125+EU125, 0.1)*$I$9+EU125/MAX(ET125+EL125+EU125, 0.1)*$J$9))/($B$11+$C$11+$F$11)</f>
        <v>0</v>
      </c>
      <c r="CZ125">
        <f>($B$11*$K$9+$C$11*$K$9+$F$11*((ET125+EL125)/MAX(ET125+EL125+EU125, 0.1)*$P$9+EU125/MAX(ET125+EL125+EU125, 0.1)*$Q$9))/($B$11+$C$11+$F$11)</f>
        <v>0</v>
      </c>
      <c r="DA125">
        <v>0.83</v>
      </c>
      <c r="DB125">
        <v>0.5</v>
      </c>
      <c r="DC125" t="s">
        <v>423</v>
      </c>
      <c r="DD125">
        <v>2</v>
      </c>
      <c r="DE125">
        <v>1758588085.35</v>
      </c>
      <c r="DF125">
        <v>420.672</v>
      </c>
      <c r="DG125">
        <v>420.29225</v>
      </c>
      <c r="DH125">
        <v>24.482625</v>
      </c>
      <c r="DI125">
        <v>24.334375</v>
      </c>
      <c r="DJ125">
        <v>414.778</v>
      </c>
      <c r="DK125">
        <v>24.091475</v>
      </c>
      <c r="DL125">
        <v>500.00125</v>
      </c>
      <c r="DM125">
        <v>89.641425</v>
      </c>
      <c r="DN125">
        <v>0.034162</v>
      </c>
      <c r="DO125">
        <v>30.5269</v>
      </c>
      <c r="DP125">
        <v>29.992</v>
      </c>
      <c r="DQ125">
        <v>999.9</v>
      </c>
      <c r="DR125">
        <v>0</v>
      </c>
      <c r="DS125">
        <v>0</v>
      </c>
      <c r="DT125">
        <v>9995.0075</v>
      </c>
      <c r="DU125">
        <v>0</v>
      </c>
      <c r="DV125">
        <v>0.667702</v>
      </c>
      <c r="DW125">
        <v>0.3797305</v>
      </c>
      <c r="DX125">
        <v>431.22975</v>
      </c>
      <c r="DY125">
        <v>430.775</v>
      </c>
      <c r="DZ125">
        <v>0.14823075</v>
      </c>
      <c r="EA125">
        <v>420.29225</v>
      </c>
      <c r="EB125">
        <v>24.334375</v>
      </c>
      <c r="EC125">
        <v>2.1946575</v>
      </c>
      <c r="ED125">
        <v>2.18137</v>
      </c>
      <c r="EE125">
        <v>18.92335</v>
      </c>
      <c r="EF125">
        <v>18.82615</v>
      </c>
      <c r="EG125">
        <v>0.00500016</v>
      </c>
      <c r="EH125">
        <v>0</v>
      </c>
      <c r="EI125">
        <v>0</v>
      </c>
      <c r="EJ125">
        <v>0</v>
      </c>
      <c r="EK125">
        <v>90.325</v>
      </c>
      <c r="EL125">
        <v>0.00500016</v>
      </c>
      <c r="EM125">
        <v>-32.25</v>
      </c>
      <c r="EN125">
        <v>-2.6</v>
      </c>
      <c r="EO125">
        <v>36.7965</v>
      </c>
      <c r="EP125">
        <v>40.937</v>
      </c>
      <c r="EQ125">
        <v>38.875</v>
      </c>
      <c r="ER125">
        <v>41.187</v>
      </c>
      <c r="ES125">
        <v>40.187</v>
      </c>
      <c r="ET125">
        <v>0</v>
      </c>
      <c r="EU125">
        <v>0</v>
      </c>
      <c r="EV125">
        <v>0</v>
      </c>
      <c r="EW125">
        <v>1758588091.2</v>
      </c>
      <c r="EX125">
        <v>0</v>
      </c>
      <c r="EY125">
        <v>90.584</v>
      </c>
      <c r="EZ125">
        <v>0.115384817123584</v>
      </c>
      <c r="FA125">
        <v>16.2999998911832</v>
      </c>
      <c r="FB125">
        <v>-32.568</v>
      </c>
      <c r="FC125">
        <v>15</v>
      </c>
      <c r="FD125">
        <v>0</v>
      </c>
      <c r="FE125" t="s">
        <v>424</v>
      </c>
      <c r="FF125">
        <v>1747249705.1</v>
      </c>
      <c r="FG125">
        <v>1747249711.1</v>
      </c>
      <c r="FH125">
        <v>0</v>
      </c>
      <c r="FI125">
        <v>0.871</v>
      </c>
      <c r="FJ125">
        <v>0.066</v>
      </c>
      <c r="FK125">
        <v>5.486</v>
      </c>
      <c r="FL125">
        <v>0.145</v>
      </c>
      <c r="FM125">
        <v>420</v>
      </c>
      <c r="FN125">
        <v>16</v>
      </c>
      <c r="FO125">
        <v>0.27</v>
      </c>
      <c r="FP125">
        <v>0.16</v>
      </c>
      <c r="FQ125">
        <v>0.404205333333333</v>
      </c>
      <c r="FR125">
        <v>-0.446704675324676</v>
      </c>
      <c r="FS125">
        <v>0.0549104929926732</v>
      </c>
      <c r="FT125">
        <v>1</v>
      </c>
      <c r="FU125">
        <v>90.5294117647059</v>
      </c>
      <c r="FV125">
        <v>-2.0137508605587</v>
      </c>
      <c r="FW125">
        <v>6.53360225890042</v>
      </c>
      <c r="FX125">
        <v>-1</v>
      </c>
      <c r="FY125">
        <v>0.162013428571429</v>
      </c>
      <c r="FZ125">
        <v>-0.0735339740259739</v>
      </c>
      <c r="GA125">
        <v>0.00967758033301924</v>
      </c>
      <c r="GB125">
        <v>1</v>
      </c>
      <c r="GC125">
        <v>2</v>
      </c>
      <c r="GD125">
        <v>2</v>
      </c>
      <c r="GE125" t="s">
        <v>476</v>
      </c>
      <c r="GF125">
        <v>3.12622</v>
      </c>
      <c r="GG125">
        <v>2.65987</v>
      </c>
      <c r="GH125">
        <v>0.0880912</v>
      </c>
      <c r="GI125">
        <v>0.088918</v>
      </c>
      <c r="GJ125">
        <v>0.1019</v>
      </c>
      <c r="GK125">
        <v>0.101994</v>
      </c>
      <c r="GL125">
        <v>23461.5</v>
      </c>
      <c r="GM125">
        <v>22174.4</v>
      </c>
      <c r="GN125">
        <v>23011.3</v>
      </c>
      <c r="GO125">
        <v>23701.8</v>
      </c>
      <c r="GP125">
        <v>35223.6</v>
      </c>
      <c r="GQ125">
        <v>35226.9</v>
      </c>
      <c r="GR125">
        <v>41489.6</v>
      </c>
      <c r="GS125">
        <v>42263.5</v>
      </c>
      <c r="GT125">
        <v>1.8937</v>
      </c>
      <c r="GU125">
        <v>1.80685</v>
      </c>
      <c r="GV125">
        <v>0.0999458</v>
      </c>
      <c r="GW125">
        <v>0</v>
      </c>
      <c r="GX125">
        <v>28.356</v>
      </c>
      <c r="GY125">
        <v>999.9</v>
      </c>
      <c r="GZ125">
        <v>60.78</v>
      </c>
      <c r="HA125">
        <v>29.628</v>
      </c>
      <c r="HB125">
        <v>28.2751</v>
      </c>
      <c r="HC125">
        <v>53.755</v>
      </c>
      <c r="HD125">
        <v>39.1907</v>
      </c>
      <c r="HE125">
        <v>1</v>
      </c>
      <c r="HF125">
        <v>0.100722</v>
      </c>
      <c r="HG125">
        <v>-1.53034</v>
      </c>
      <c r="HH125">
        <v>20.2301</v>
      </c>
      <c r="HI125">
        <v>5.23466</v>
      </c>
      <c r="HJ125">
        <v>11.992</v>
      </c>
      <c r="HK125">
        <v>4.9557</v>
      </c>
      <c r="HL125">
        <v>3.304</v>
      </c>
      <c r="HM125">
        <v>9999</v>
      </c>
      <c r="HN125">
        <v>999.9</v>
      </c>
      <c r="HO125">
        <v>9999</v>
      </c>
      <c r="HP125">
        <v>9999</v>
      </c>
      <c r="HQ125">
        <v>1.86846</v>
      </c>
      <c r="HR125">
        <v>1.8642</v>
      </c>
      <c r="HS125">
        <v>1.8718</v>
      </c>
      <c r="HT125">
        <v>1.86264</v>
      </c>
      <c r="HU125">
        <v>1.86203</v>
      </c>
      <c r="HV125">
        <v>1.86857</v>
      </c>
      <c r="HW125">
        <v>1.85867</v>
      </c>
      <c r="HX125">
        <v>1.8651</v>
      </c>
      <c r="HY125">
        <v>5</v>
      </c>
      <c r="HZ125">
        <v>0</v>
      </c>
      <c r="IA125">
        <v>0</v>
      </c>
      <c r="IB125">
        <v>0</v>
      </c>
      <c r="IC125" t="s">
        <v>426</v>
      </c>
      <c r="ID125" t="s">
        <v>427</v>
      </c>
      <c r="IE125" t="s">
        <v>428</v>
      </c>
      <c r="IF125" t="s">
        <v>428</v>
      </c>
      <c r="IG125" t="s">
        <v>428</v>
      </c>
      <c r="IH125" t="s">
        <v>428</v>
      </c>
      <c r="II125">
        <v>0</v>
      </c>
      <c r="IJ125">
        <v>100</v>
      </c>
      <c r="IK125">
        <v>100</v>
      </c>
      <c r="IL125">
        <v>5.895</v>
      </c>
      <c r="IM125">
        <v>0.3912</v>
      </c>
      <c r="IN125">
        <v>4.31971622866321</v>
      </c>
      <c r="IO125">
        <v>0.00442796603476172</v>
      </c>
      <c r="IP125">
        <v>-1.66160884727162e-06</v>
      </c>
      <c r="IQ125">
        <v>3.32470810967871e-10</v>
      </c>
      <c r="IR125">
        <v>0.0482981980719239</v>
      </c>
      <c r="IS125">
        <v>0.00830027014242151</v>
      </c>
      <c r="IT125">
        <v>2.88519397997672e-05</v>
      </c>
      <c r="IU125">
        <v>9.02036601750474e-06</v>
      </c>
      <c r="IV125">
        <v>-1</v>
      </c>
      <c r="IW125">
        <v>2043</v>
      </c>
      <c r="IX125">
        <v>1</v>
      </c>
      <c r="IY125">
        <v>28</v>
      </c>
      <c r="IZ125">
        <v>188973.1</v>
      </c>
      <c r="JA125">
        <v>188973</v>
      </c>
      <c r="JB125">
        <v>0.894775</v>
      </c>
      <c r="JC125">
        <v>2.39502</v>
      </c>
      <c r="JD125">
        <v>1.49902</v>
      </c>
      <c r="JE125">
        <v>2.33276</v>
      </c>
      <c r="JF125">
        <v>1.54419</v>
      </c>
      <c r="JG125">
        <v>2.26807</v>
      </c>
      <c r="JH125">
        <v>34.8985</v>
      </c>
      <c r="JI125">
        <v>24.2626</v>
      </c>
      <c r="JJ125">
        <v>18</v>
      </c>
      <c r="JK125">
        <v>545.987</v>
      </c>
      <c r="JL125">
        <v>432.964</v>
      </c>
      <c r="JM125">
        <v>31.2499</v>
      </c>
      <c r="JN125">
        <v>28.9563</v>
      </c>
      <c r="JO125">
        <v>29.9998</v>
      </c>
      <c r="JP125">
        <v>28.7903</v>
      </c>
      <c r="JQ125">
        <v>28.8168</v>
      </c>
      <c r="JR125">
        <v>17.949</v>
      </c>
      <c r="JS125">
        <v>28.4084</v>
      </c>
      <c r="JT125">
        <v>100</v>
      </c>
      <c r="JU125">
        <v>31.2944</v>
      </c>
      <c r="JV125">
        <v>420</v>
      </c>
      <c r="JW125">
        <v>24.3927</v>
      </c>
      <c r="JX125">
        <v>92.9857</v>
      </c>
      <c r="JY125">
        <v>98.5009</v>
      </c>
    </row>
    <row r="126" spans="1:285">
      <c r="A126">
        <v>110</v>
      </c>
      <c r="B126">
        <v>1758588092.1</v>
      </c>
      <c r="C126">
        <v>4079.09999990463</v>
      </c>
      <c r="D126" t="s">
        <v>649</v>
      </c>
      <c r="E126" t="s">
        <v>650</v>
      </c>
      <c r="F126">
        <v>5</v>
      </c>
      <c r="G126" t="s">
        <v>419</v>
      </c>
      <c r="H126" t="s">
        <v>632</v>
      </c>
      <c r="I126" t="s">
        <v>421</v>
      </c>
      <c r="J126">
        <v>1758588088.85</v>
      </c>
      <c r="K126">
        <f>(L126)/1000</f>
        <v>0</v>
      </c>
      <c r="L126">
        <f>1000*DL126*AJ126*(DH126-DI126)/(100*DA126*(1000-AJ126*DH126))</f>
        <v>0</v>
      </c>
      <c r="M126">
        <f>DL126*AJ126*(DG126-DF126*(1000-AJ126*DI126)/(1000-AJ126*DH126))/(100*DA126)</f>
        <v>0</v>
      </c>
      <c r="N126">
        <f>DF126 - IF(AJ126&gt;1, M126*DA126*100.0/(AL126), 0)</f>
        <v>0</v>
      </c>
      <c r="O126">
        <f>((U126-K126/2)*N126-M126)/(U126+K126/2)</f>
        <v>0</v>
      </c>
      <c r="P126">
        <f>O126*(DM126+DN126)/1000.0</f>
        <v>0</v>
      </c>
      <c r="Q126">
        <f>(DF126 - IF(AJ126&gt;1, M126*DA126*100.0/(AL126), 0))*(DM126+DN126)/1000.0</f>
        <v>0</v>
      </c>
      <c r="R126">
        <f>2.0/((1/T126-1/S126)+SIGN(T126)*SQRT((1/T126-1/S126)*(1/T126-1/S126) + 4*DB126/((DB126+1)*(DB126+1))*(2*1/T126*1/S126-1/S126*1/S126)))</f>
        <v>0</v>
      </c>
      <c r="S126">
        <f>IF(LEFT(DC126,1)&lt;&gt;"0",IF(LEFT(DC126,1)="1",3.0,DD126),$D$5+$E$5*(DT126*DM126/($K$5*1000))+$F$5*(DT126*DM126/($K$5*1000))*MAX(MIN(DA126,$J$5),$I$5)*MAX(MIN(DA126,$J$5),$I$5)+$G$5*MAX(MIN(DA126,$J$5),$I$5)*(DT126*DM126/($K$5*1000))+$H$5*(DT126*DM126/($K$5*1000))*(DT126*DM126/($K$5*1000)))</f>
        <v>0</v>
      </c>
      <c r="T126">
        <f>K126*(1000-(1000*0.61365*exp(17.502*X126/(240.97+X126))/(DM126+DN126)+DH126)/2)/(1000*0.61365*exp(17.502*X126/(240.97+X126))/(DM126+DN126)-DH126)</f>
        <v>0</v>
      </c>
      <c r="U126">
        <f>1/((DB126+1)/(R126/1.6)+1/(S126/1.37)) + DB126/((DB126+1)/(R126/1.6) + DB126/(S126/1.37))</f>
        <v>0</v>
      </c>
      <c r="V126">
        <f>(CW126*CZ126)</f>
        <v>0</v>
      </c>
      <c r="W126">
        <f>(DO126+(V126+2*0.95*5.67E-8*(((DO126+$B$7)+273)^4-(DO126+273)^4)-44100*K126)/(1.84*29.3*S126+8*0.95*5.67E-8*(DO126+273)^3))</f>
        <v>0</v>
      </c>
      <c r="X126">
        <f>($C$7*DP126+$D$7*DQ126+$E$7*W126)</f>
        <v>0</v>
      </c>
      <c r="Y126">
        <f>0.61365*exp(17.502*X126/(240.97+X126))</f>
        <v>0</v>
      </c>
      <c r="Z126">
        <f>(AA126/AB126*100)</f>
        <v>0</v>
      </c>
      <c r="AA126">
        <f>DH126*(DM126+DN126)/1000</f>
        <v>0</v>
      </c>
      <c r="AB126">
        <f>0.61365*exp(17.502*DO126/(240.97+DO126))</f>
        <v>0</v>
      </c>
      <c r="AC126">
        <f>(Y126-DH126*(DM126+DN126)/1000)</f>
        <v>0</v>
      </c>
      <c r="AD126">
        <f>(-K126*44100)</f>
        <v>0</v>
      </c>
      <c r="AE126">
        <f>2*29.3*S126*0.92*(DO126-X126)</f>
        <v>0</v>
      </c>
      <c r="AF126">
        <f>2*0.95*5.67E-8*(((DO126+$B$7)+273)^4-(X126+273)^4)</f>
        <v>0</v>
      </c>
      <c r="AG126">
        <f>V126+AF126+AD126+AE126</f>
        <v>0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MAX(0,($B$13+$C$13*DT126)/(1+$D$13*DT126)*DM126/(DO126+273)*$E$13)</f>
        <v>0</v>
      </c>
      <c r="AM126" t="s">
        <v>422</v>
      </c>
      <c r="AN126" t="s">
        <v>422</v>
      </c>
      <c r="AO126">
        <v>0</v>
      </c>
      <c r="AP126">
        <v>0</v>
      </c>
      <c r="AQ126">
        <f>1-AO126/AP126</f>
        <v>0</v>
      </c>
      <c r="AR126">
        <v>0</v>
      </c>
      <c r="AS126" t="s">
        <v>422</v>
      </c>
      <c r="AT126" t="s">
        <v>422</v>
      </c>
      <c r="AU126">
        <v>0</v>
      </c>
      <c r="AV126">
        <v>0</v>
      </c>
      <c r="AW126">
        <f>1-AU126/AV126</f>
        <v>0</v>
      </c>
      <c r="AX126">
        <v>0.5</v>
      </c>
      <c r="AY126">
        <f>CX126</f>
        <v>0</v>
      </c>
      <c r="AZ126">
        <f>M126</f>
        <v>0</v>
      </c>
      <c r="BA126">
        <f>AW126*AX126*AY126</f>
        <v>0</v>
      </c>
      <c r="BB126">
        <f>(AZ126-AR126)/AY126</f>
        <v>0</v>
      </c>
      <c r="BC126">
        <f>(AP126-AV126)/AV126</f>
        <v>0</v>
      </c>
      <c r="BD126">
        <f>AO126/(AQ126+AO126/AV126)</f>
        <v>0</v>
      </c>
      <c r="BE126" t="s">
        <v>422</v>
      </c>
      <c r="BF126">
        <v>0</v>
      </c>
      <c r="BG126">
        <f>IF(BF126&lt;&gt;0, BF126, BD126)</f>
        <v>0</v>
      </c>
      <c r="BH126">
        <f>1-BG126/AV126</f>
        <v>0</v>
      </c>
      <c r="BI126">
        <f>(AV126-AU126)/(AV126-BG126)</f>
        <v>0</v>
      </c>
      <c r="BJ126">
        <f>(AP126-AV126)/(AP126-BG126)</f>
        <v>0</v>
      </c>
      <c r="BK126">
        <f>(AV126-AU126)/(AV126-AO126)</f>
        <v>0</v>
      </c>
      <c r="BL126">
        <f>(AP126-AV126)/(AP126-AO126)</f>
        <v>0</v>
      </c>
      <c r="BM126">
        <f>(BI126*BG126/AU126)</f>
        <v>0</v>
      </c>
      <c r="BN126">
        <f>(1-BM126)</f>
        <v>0</v>
      </c>
      <c r="CW126">
        <f>$B$11*DU126+$C$11*DV126+$F$11*EG126*(1-EJ126)</f>
        <v>0</v>
      </c>
      <c r="CX126">
        <f>CW126*CY126</f>
        <v>0</v>
      </c>
      <c r="CY126">
        <f>($B$11*$D$9+$C$11*$D$9+$F$11*((ET126+EL126)/MAX(ET126+EL126+EU126, 0.1)*$I$9+EU126/MAX(ET126+EL126+EU126, 0.1)*$J$9))/($B$11+$C$11+$F$11)</f>
        <v>0</v>
      </c>
      <c r="CZ126">
        <f>($B$11*$K$9+$C$11*$K$9+$F$11*((ET126+EL126)/MAX(ET126+EL126+EU126, 0.1)*$P$9+EU126/MAX(ET126+EL126+EU126, 0.1)*$Q$9))/($B$11+$C$11+$F$11)</f>
        <v>0</v>
      </c>
      <c r="DA126">
        <v>0.83</v>
      </c>
      <c r="DB126">
        <v>0.5</v>
      </c>
      <c r="DC126" t="s">
        <v>423</v>
      </c>
      <c r="DD126">
        <v>2</v>
      </c>
      <c r="DE126">
        <v>1758588088.85</v>
      </c>
      <c r="DF126">
        <v>420.6925</v>
      </c>
      <c r="DG126">
        <v>420.25975</v>
      </c>
      <c r="DH126">
        <v>24.4853</v>
      </c>
      <c r="DI126">
        <v>24.331225</v>
      </c>
      <c r="DJ126">
        <v>414.79825</v>
      </c>
      <c r="DK126">
        <v>24.0941</v>
      </c>
      <c r="DL126">
        <v>500.001</v>
      </c>
      <c r="DM126">
        <v>89.6418</v>
      </c>
      <c r="DN126">
        <v>0.034147725</v>
      </c>
      <c r="DO126">
        <v>30.52465</v>
      </c>
      <c r="DP126">
        <v>29.986875</v>
      </c>
      <c r="DQ126">
        <v>999.9</v>
      </c>
      <c r="DR126">
        <v>0</v>
      </c>
      <c r="DS126">
        <v>0</v>
      </c>
      <c r="DT126">
        <v>10004.0625</v>
      </c>
      <c r="DU126">
        <v>0</v>
      </c>
      <c r="DV126">
        <v>0.667702</v>
      </c>
      <c r="DW126">
        <v>0.43251075</v>
      </c>
      <c r="DX126">
        <v>431.252</v>
      </c>
      <c r="DY126">
        <v>430.7405</v>
      </c>
      <c r="DZ126">
        <v>0.15407475</v>
      </c>
      <c r="EA126">
        <v>420.25975</v>
      </c>
      <c r="EB126">
        <v>24.331225</v>
      </c>
      <c r="EC126">
        <v>2.194905</v>
      </c>
      <c r="ED126">
        <v>2.1810975</v>
      </c>
      <c r="EE126">
        <v>18.9252</v>
      </c>
      <c r="EF126">
        <v>18.824125</v>
      </c>
      <c r="EG126">
        <v>0.00500016</v>
      </c>
      <c r="EH126">
        <v>0</v>
      </c>
      <c r="EI126">
        <v>0</v>
      </c>
      <c r="EJ126">
        <v>0</v>
      </c>
      <c r="EK126">
        <v>88.8</v>
      </c>
      <c r="EL126">
        <v>0.00500016</v>
      </c>
      <c r="EM126">
        <v>-30.6</v>
      </c>
      <c r="EN126">
        <v>-1.975</v>
      </c>
      <c r="EO126">
        <v>36.812</v>
      </c>
      <c r="EP126">
        <v>40.937</v>
      </c>
      <c r="EQ126">
        <v>38.875</v>
      </c>
      <c r="ER126">
        <v>41.187</v>
      </c>
      <c r="ES126">
        <v>40.187</v>
      </c>
      <c r="ET126">
        <v>0</v>
      </c>
      <c r="EU126">
        <v>0</v>
      </c>
      <c r="EV126">
        <v>0</v>
      </c>
      <c r="EW126">
        <v>1758588094.2</v>
      </c>
      <c r="EX126">
        <v>0</v>
      </c>
      <c r="EY126">
        <v>89.6769230769231</v>
      </c>
      <c r="EZ126">
        <v>7.64444450549166</v>
      </c>
      <c r="FA126">
        <v>3.76410258382541</v>
      </c>
      <c r="FB126">
        <v>-31.5884615384615</v>
      </c>
      <c r="FC126">
        <v>15</v>
      </c>
      <c r="FD126">
        <v>0</v>
      </c>
      <c r="FE126" t="s">
        <v>424</v>
      </c>
      <c r="FF126">
        <v>1747249705.1</v>
      </c>
      <c r="FG126">
        <v>1747249711.1</v>
      </c>
      <c r="FH126">
        <v>0</v>
      </c>
      <c r="FI126">
        <v>0.871</v>
      </c>
      <c r="FJ126">
        <v>0.066</v>
      </c>
      <c r="FK126">
        <v>5.486</v>
      </c>
      <c r="FL126">
        <v>0.145</v>
      </c>
      <c r="FM126">
        <v>420</v>
      </c>
      <c r="FN126">
        <v>16</v>
      </c>
      <c r="FO126">
        <v>0.27</v>
      </c>
      <c r="FP126">
        <v>0.16</v>
      </c>
      <c r="FQ126">
        <v>0.398452095238095</v>
      </c>
      <c r="FR126">
        <v>-0.292260935064936</v>
      </c>
      <c r="FS126">
        <v>0.0551373839819399</v>
      </c>
      <c r="FT126">
        <v>1</v>
      </c>
      <c r="FU126">
        <v>90.3558823529412</v>
      </c>
      <c r="FV126">
        <v>1.58135986667526</v>
      </c>
      <c r="FW126">
        <v>6.67326497285428</v>
      </c>
      <c r="FX126">
        <v>-1</v>
      </c>
      <c r="FY126">
        <v>0.160825714285714</v>
      </c>
      <c r="FZ126">
        <v>-0.0800037662337662</v>
      </c>
      <c r="GA126">
        <v>0.00991829661423226</v>
      </c>
      <c r="GB126">
        <v>1</v>
      </c>
      <c r="GC126">
        <v>2</v>
      </c>
      <c r="GD126">
        <v>2</v>
      </c>
      <c r="GE126" t="s">
        <v>476</v>
      </c>
      <c r="GF126">
        <v>3.1263</v>
      </c>
      <c r="GG126">
        <v>2.65977</v>
      </c>
      <c r="GH126">
        <v>0.0880764</v>
      </c>
      <c r="GI126">
        <v>0.0889443</v>
      </c>
      <c r="GJ126">
        <v>0.101903</v>
      </c>
      <c r="GK126">
        <v>0.101981</v>
      </c>
      <c r="GL126">
        <v>23461.8</v>
      </c>
      <c r="GM126">
        <v>22174.1</v>
      </c>
      <c r="GN126">
        <v>23011.1</v>
      </c>
      <c r="GO126">
        <v>23702.1</v>
      </c>
      <c r="GP126">
        <v>35223.6</v>
      </c>
      <c r="GQ126">
        <v>35228</v>
      </c>
      <c r="GR126">
        <v>41489.6</v>
      </c>
      <c r="GS126">
        <v>42264.2</v>
      </c>
      <c r="GT126">
        <v>1.89382</v>
      </c>
      <c r="GU126">
        <v>1.80672</v>
      </c>
      <c r="GV126">
        <v>0.0999011</v>
      </c>
      <c r="GW126">
        <v>0</v>
      </c>
      <c r="GX126">
        <v>28.3563</v>
      </c>
      <c r="GY126">
        <v>999.9</v>
      </c>
      <c r="GZ126">
        <v>60.78</v>
      </c>
      <c r="HA126">
        <v>29.608</v>
      </c>
      <c r="HB126">
        <v>28.2461</v>
      </c>
      <c r="HC126">
        <v>53.965</v>
      </c>
      <c r="HD126">
        <v>39.1546</v>
      </c>
      <c r="HE126">
        <v>1</v>
      </c>
      <c r="HF126">
        <v>0.100709</v>
      </c>
      <c r="HG126">
        <v>-1.50563</v>
      </c>
      <c r="HH126">
        <v>20.2302</v>
      </c>
      <c r="HI126">
        <v>5.23436</v>
      </c>
      <c r="HJ126">
        <v>11.992</v>
      </c>
      <c r="HK126">
        <v>4.95565</v>
      </c>
      <c r="HL126">
        <v>3.304</v>
      </c>
      <c r="HM126">
        <v>9999</v>
      </c>
      <c r="HN126">
        <v>999.9</v>
      </c>
      <c r="HO126">
        <v>9999</v>
      </c>
      <c r="HP126">
        <v>9999</v>
      </c>
      <c r="HQ126">
        <v>1.86847</v>
      </c>
      <c r="HR126">
        <v>1.86418</v>
      </c>
      <c r="HS126">
        <v>1.8718</v>
      </c>
      <c r="HT126">
        <v>1.86265</v>
      </c>
      <c r="HU126">
        <v>1.86204</v>
      </c>
      <c r="HV126">
        <v>1.86857</v>
      </c>
      <c r="HW126">
        <v>1.85867</v>
      </c>
      <c r="HX126">
        <v>1.86508</v>
      </c>
      <c r="HY126">
        <v>5</v>
      </c>
      <c r="HZ126">
        <v>0</v>
      </c>
      <c r="IA126">
        <v>0</v>
      </c>
      <c r="IB126">
        <v>0</v>
      </c>
      <c r="IC126" t="s">
        <v>426</v>
      </c>
      <c r="ID126" t="s">
        <v>427</v>
      </c>
      <c r="IE126" t="s">
        <v>428</v>
      </c>
      <c r="IF126" t="s">
        <v>428</v>
      </c>
      <c r="IG126" t="s">
        <v>428</v>
      </c>
      <c r="IH126" t="s">
        <v>428</v>
      </c>
      <c r="II126">
        <v>0</v>
      </c>
      <c r="IJ126">
        <v>100</v>
      </c>
      <c r="IK126">
        <v>100</v>
      </c>
      <c r="IL126">
        <v>5.894</v>
      </c>
      <c r="IM126">
        <v>0.3913</v>
      </c>
      <c r="IN126">
        <v>4.31971622866321</v>
      </c>
      <c r="IO126">
        <v>0.00442796603476172</v>
      </c>
      <c r="IP126">
        <v>-1.66160884727162e-06</v>
      </c>
      <c r="IQ126">
        <v>3.32470810967871e-10</v>
      </c>
      <c r="IR126">
        <v>0.0482981980719239</v>
      </c>
      <c r="IS126">
        <v>0.00830027014242151</v>
      </c>
      <c r="IT126">
        <v>2.88519397997672e-05</v>
      </c>
      <c r="IU126">
        <v>9.02036601750474e-06</v>
      </c>
      <c r="IV126">
        <v>-1</v>
      </c>
      <c r="IW126">
        <v>2043</v>
      </c>
      <c r="IX126">
        <v>1</v>
      </c>
      <c r="IY126">
        <v>28</v>
      </c>
      <c r="IZ126">
        <v>188973.1</v>
      </c>
      <c r="JA126">
        <v>188973</v>
      </c>
      <c r="JB126">
        <v>0.893555</v>
      </c>
      <c r="JC126">
        <v>2.39258</v>
      </c>
      <c r="JD126">
        <v>1.4978</v>
      </c>
      <c r="JE126">
        <v>2.33276</v>
      </c>
      <c r="JF126">
        <v>1.54419</v>
      </c>
      <c r="JG126">
        <v>2.32788</v>
      </c>
      <c r="JH126">
        <v>34.9214</v>
      </c>
      <c r="JI126">
        <v>24.2714</v>
      </c>
      <c r="JJ126">
        <v>18</v>
      </c>
      <c r="JK126">
        <v>546.058</v>
      </c>
      <c r="JL126">
        <v>432.876</v>
      </c>
      <c r="JM126">
        <v>31.2784</v>
      </c>
      <c r="JN126">
        <v>28.954</v>
      </c>
      <c r="JO126">
        <v>30</v>
      </c>
      <c r="JP126">
        <v>28.7891</v>
      </c>
      <c r="JQ126">
        <v>28.8149</v>
      </c>
      <c r="JR126">
        <v>17.9256</v>
      </c>
      <c r="JS126">
        <v>28.4084</v>
      </c>
      <c r="JT126">
        <v>100</v>
      </c>
      <c r="JU126">
        <v>31.3032</v>
      </c>
      <c r="JV126">
        <v>420</v>
      </c>
      <c r="JW126">
        <v>24.3927</v>
      </c>
      <c r="JX126">
        <v>92.9856</v>
      </c>
      <c r="JY126">
        <v>98.5025</v>
      </c>
    </row>
    <row r="127" spans="1:285">
      <c r="A127">
        <v>111</v>
      </c>
      <c r="B127">
        <v>1758588094.1</v>
      </c>
      <c r="C127">
        <v>4081.09999990463</v>
      </c>
      <c r="D127" t="s">
        <v>651</v>
      </c>
      <c r="E127" t="s">
        <v>652</v>
      </c>
      <c r="F127">
        <v>5</v>
      </c>
      <c r="G127" t="s">
        <v>419</v>
      </c>
      <c r="H127" t="s">
        <v>632</v>
      </c>
      <c r="I127" t="s">
        <v>421</v>
      </c>
      <c r="J127">
        <v>1758588091.43333</v>
      </c>
      <c r="K127">
        <f>(L127)/1000</f>
        <v>0</v>
      </c>
      <c r="L127">
        <f>1000*DL127*AJ127*(DH127-DI127)/(100*DA127*(1000-AJ127*DH127))</f>
        <v>0</v>
      </c>
      <c r="M127">
        <f>DL127*AJ127*(DG127-DF127*(1000-AJ127*DI127)/(1000-AJ127*DH127))/(100*DA127)</f>
        <v>0</v>
      </c>
      <c r="N127">
        <f>DF127 - IF(AJ127&gt;1, M127*DA127*100.0/(AL127), 0)</f>
        <v>0</v>
      </c>
      <c r="O127">
        <f>((U127-K127/2)*N127-M127)/(U127+K127/2)</f>
        <v>0</v>
      </c>
      <c r="P127">
        <f>O127*(DM127+DN127)/1000.0</f>
        <v>0</v>
      </c>
      <c r="Q127">
        <f>(DF127 - IF(AJ127&gt;1, M127*DA127*100.0/(AL127), 0))*(DM127+DN127)/1000.0</f>
        <v>0</v>
      </c>
      <c r="R127">
        <f>2.0/((1/T127-1/S127)+SIGN(T127)*SQRT((1/T127-1/S127)*(1/T127-1/S127) + 4*DB127/((DB127+1)*(DB127+1))*(2*1/T127*1/S127-1/S127*1/S127)))</f>
        <v>0</v>
      </c>
      <c r="S127">
        <f>IF(LEFT(DC127,1)&lt;&gt;"0",IF(LEFT(DC127,1)="1",3.0,DD127),$D$5+$E$5*(DT127*DM127/($K$5*1000))+$F$5*(DT127*DM127/($K$5*1000))*MAX(MIN(DA127,$J$5),$I$5)*MAX(MIN(DA127,$J$5),$I$5)+$G$5*MAX(MIN(DA127,$J$5),$I$5)*(DT127*DM127/($K$5*1000))+$H$5*(DT127*DM127/($K$5*1000))*(DT127*DM127/($K$5*1000)))</f>
        <v>0</v>
      </c>
      <c r="T127">
        <f>K127*(1000-(1000*0.61365*exp(17.502*X127/(240.97+X127))/(DM127+DN127)+DH127)/2)/(1000*0.61365*exp(17.502*X127/(240.97+X127))/(DM127+DN127)-DH127)</f>
        <v>0</v>
      </c>
      <c r="U127">
        <f>1/((DB127+1)/(R127/1.6)+1/(S127/1.37)) + DB127/((DB127+1)/(R127/1.6) + DB127/(S127/1.37))</f>
        <v>0</v>
      </c>
      <c r="V127">
        <f>(CW127*CZ127)</f>
        <v>0</v>
      </c>
      <c r="W127">
        <f>(DO127+(V127+2*0.95*5.67E-8*(((DO127+$B$7)+273)^4-(DO127+273)^4)-44100*K127)/(1.84*29.3*S127+8*0.95*5.67E-8*(DO127+273)^3))</f>
        <v>0</v>
      </c>
      <c r="X127">
        <f>($C$7*DP127+$D$7*DQ127+$E$7*W127)</f>
        <v>0</v>
      </c>
      <c r="Y127">
        <f>0.61365*exp(17.502*X127/(240.97+X127))</f>
        <v>0</v>
      </c>
      <c r="Z127">
        <f>(AA127/AB127*100)</f>
        <v>0</v>
      </c>
      <c r="AA127">
        <f>DH127*(DM127+DN127)/1000</f>
        <v>0</v>
      </c>
      <c r="AB127">
        <f>0.61365*exp(17.502*DO127/(240.97+DO127))</f>
        <v>0</v>
      </c>
      <c r="AC127">
        <f>(Y127-DH127*(DM127+DN127)/1000)</f>
        <v>0</v>
      </c>
      <c r="AD127">
        <f>(-K127*44100)</f>
        <v>0</v>
      </c>
      <c r="AE127">
        <f>2*29.3*S127*0.92*(DO127-X127)</f>
        <v>0</v>
      </c>
      <c r="AF127">
        <f>2*0.95*5.67E-8*(((DO127+$B$7)+273)^4-(X127+273)^4)</f>
        <v>0</v>
      </c>
      <c r="AG127">
        <f>V127+AF127+AD127+AE127</f>
        <v>0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MAX(0,($B$13+$C$13*DT127)/(1+$D$13*DT127)*DM127/(DO127+273)*$E$13)</f>
        <v>0</v>
      </c>
      <c r="AM127" t="s">
        <v>422</v>
      </c>
      <c r="AN127" t="s">
        <v>422</v>
      </c>
      <c r="AO127">
        <v>0</v>
      </c>
      <c r="AP127">
        <v>0</v>
      </c>
      <c r="AQ127">
        <f>1-AO127/AP127</f>
        <v>0</v>
      </c>
      <c r="AR127">
        <v>0</v>
      </c>
      <c r="AS127" t="s">
        <v>422</v>
      </c>
      <c r="AT127" t="s">
        <v>422</v>
      </c>
      <c r="AU127">
        <v>0</v>
      </c>
      <c r="AV127">
        <v>0</v>
      </c>
      <c r="AW127">
        <f>1-AU127/AV127</f>
        <v>0</v>
      </c>
      <c r="AX127">
        <v>0.5</v>
      </c>
      <c r="AY127">
        <f>CX127</f>
        <v>0</v>
      </c>
      <c r="AZ127">
        <f>M127</f>
        <v>0</v>
      </c>
      <c r="BA127">
        <f>AW127*AX127*AY127</f>
        <v>0</v>
      </c>
      <c r="BB127">
        <f>(AZ127-AR127)/AY127</f>
        <v>0</v>
      </c>
      <c r="BC127">
        <f>(AP127-AV127)/AV127</f>
        <v>0</v>
      </c>
      <c r="BD127">
        <f>AO127/(AQ127+AO127/AV127)</f>
        <v>0</v>
      </c>
      <c r="BE127" t="s">
        <v>422</v>
      </c>
      <c r="BF127">
        <v>0</v>
      </c>
      <c r="BG127">
        <f>IF(BF127&lt;&gt;0, BF127, BD127)</f>
        <v>0</v>
      </c>
      <c r="BH127">
        <f>1-BG127/AV127</f>
        <v>0</v>
      </c>
      <c r="BI127">
        <f>(AV127-AU127)/(AV127-BG127)</f>
        <v>0</v>
      </c>
      <c r="BJ127">
        <f>(AP127-AV127)/(AP127-BG127)</f>
        <v>0</v>
      </c>
      <c r="BK127">
        <f>(AV127-AU127)/(AV127-AO127)</f>
        <v>0</v>
      </c>
      <c r="BL127">
        <f>(AP127-AV127)/(AP127-AO127)</f>
        <v>0</v>
      </c>
      <c r="BM127">
        <f>(BI127*BG127/AU127)</f>
        <v>0</v>
      </c>
      <c r="BN127">
        <f>(1-BM127)</f>
        <v>0</v>
      </c>
      <c r="CW127">
        <f>$B$11*DU127+$C$11*DV127+$F$11*EG127*(1-EJ127)</f>
        <v>0</v>
      </c>
      <c r="CX127">
        <f>CW127*CY127</f>
        <v>0</v>
      </c>
      <c r="CY127">
        <f>($B$11*$D$9+$C$11*$D$9+$F$11*((ET127+EL127)/MAX(ET127+EL127+EU127, 0.1)*$I$9+EU127/MAX(ET127+EL127+EU127, 0.1)*$J$9))/($B$11+$C$11+$F$11)</f>
        <v>0</v>
      </c>
      <c r="CZ127">
        <f>($B$11*$K$9+$C$11*$K$9+$F$11*((ET127+EL127)/MAX(ET127+EL127+EU127, 0.1)*$P$9+EU127/MAX(ET127+EL127+EU127, 0.1)*$Q$9))/($B$11+$C$11+$F$11)</f>
        <v>0</v>
      </c>
      <c r="DA127">
        <v>0.83</v>
      </c>
      <c r="DB127">
        <v>0.5</v>
      </c>
      <c r="DC127" t="s">
        <v>423</v>
      </c>
      <c r="DD127">
        <v>2</v>
      </c>
      <c r="DE127">
        <v>1758588091.43333</v>
      </c>
      <c r="DF127">
        <v>420.679666666667</v>
      </c>
      <c r="DG127">
        <v>420.375</v>
      </c>
      <c r="DH127">
        <v>24.486</v>
      </c>
      <c r="DI127">
        <v>24.3282</v>
      </c>
      <c r="DJ127">
        <v>414.785333333333</v>
      </c>
      <c r="DK127">
        <v>24.0948</v>
      </c>
      <c r="DL127">
        <v>500.023</v>
      </c>
      <c r="DM127">
        <v>89.6423333333333</v>
      </c>
      <c r="DN127">
        <v>0.034133</v>
      </c>
      <c r="DO127">
        <v>30.5230666666667</v>
      </c>
      <c r="DP127">
        <v>29.9847333333333</v>
      </c>
      <c r="DQ127">
        <v>999.9</v>
      </c>
      <c r="DR127">
        <v>0</v>
      </c>
      <c r="DS127">
        <v>0</v>
      </c>
      <c r="DT127">
        <v>9997.5</v>
      </c>
      <c r="DU127">
        <v>0</v>
      </c>
      <c r="DV127">
        <v>0.667702</v>
      </c>
      <c r="DW127">
        <v>0.304362333333333</v>
      </c>
      <c r="DX127">
        <v>431.239</v>
      </c>
      <c r="DY127">
        <v>430.857</v>
      </c>
      <c r="DZ127">
        <v>0.157789333333333</v>
      </c>
      <c r="EA127">
        <v>420.375</v>
      </c>
      <c r="EB127">
        <v>24.3282</v>
      </c>
      <c r="EC127">
        <v>2.19498</v>
      </c>
      <c r="ED127">
        <v>2.18084</v>
      </c>
      <c r="EE127">
        <v>18.9257666666667</v>
      </c>
      <c r="EF127">
        <v>18.8222333333333</v>
      </c>
      <c r="EG127">
        <v>0.00500016</v>
      </c>
      <c r="EH127">
        <v>0</v>
      </c>
      <c r="EI127">
        <v>0</v>
      </c>
      <c r="EJ127">
        <v>0</v>
      </c>
      <c r="EK127">
        <v>87.5</v>
      </c>
      <c r="EL127">
        <v>0.00500016</v>
      </c>
      <c r="EM127">
        <v>-30.2666666666667</v>
      </c>
      <c r="EN127">
        <v>-1.76666666666667</v>
      </c>
      <c r="EO127">
        <v>36.812</v>
      </c>
      <c r="EP127">
        <v>40.937</v>
      </c>
      <c r="EQ127">
        <v>38.875</v>
      </c>
      <c r="ER127">
        <v>41.187</v>
      </c>
      <c r="ES127">
        <v>40.187</v>
      </c>
      <c r="ET127">
        <v>0</v>
      </c>
      <c r="EU127">
        <v>0</v>
      </c>
      <c r="EV127">
        <v>0</v>
      </c>
      <c r="EW127">
        <v>1758588096</v>
      </c>
      <c r="EX127">
        <v>0</v>
      </c>
      <c r="EY127">
        <v>89.828</v>
      </c>
      <c r="EZ127">
        <v>-11.0538461860824</v>
      </c>
      <c r="FA127">
        <v>2.74615404316673</v>
      </c>
      <c r="FB127">
        <v>-31.38</v>
      </c>
      <c r="FC127">
        <v>15</v>
      </c>
      <c r="FD127">
        <v>0</v>
      </c>
      <c r="FE127" t="s">
        <v>424</v>
      </c>
      <c r="FF127">
        <v>1747249705.1</v>
      </c>
      <c r="FG127">
        <v>1747249711.1</v>
      </c>
      <c r="FH127">
        <v>0</v>
      </c>
      <c r="FI127">
        <v>0.871</v>
      </c>
      <c r="FJ127">
        <v>0.066</v>
      </c>
      <c r="FK127">
        <v>5.486</v>
      </c>
      <c r="FL127">
        <v>0.145</v>
      </c>
      <c r="FM127">
        <v>420</v>
      </c>
      <c r="FN127">
        <v>16</v>
      </c>
      <c r="FO127">
        <v>0.27</v>
      </c>
      <c r="FP127">
        <v>0.16</v>
      </c>
      <c r="FQ127">
        <v>0.38878035</v>
      </c>
      <c r="FR127">
        <v>0.0279565263157895</v>
      </c>
      <c r="FS127">
        <v>0.0697405620871204</v>
      </c>
      <c r="FT127">
        <v>1</v>
      </c>
      <c r="FU127">
        <v>89.8235294117647</v>
      </c>
      <c r="FV127">
        <v>1.76623381891942</v>
      </c>
      <c r="FW127">
        <v>6.22221158070162</v>
      </c>
      <c r="FX127">
        <v>-1</v>
      </c>
      <c r="FY127">
        <v>0.15872345</v>
      </c>
      <c r="FZ127">
        <v>-0.0675579699248123</v>
      </c>
      <c r="GA127">
        <v>0.00939624045815666</v>
      </c>
      <c r="GB127">
        <v>1</v>
      </c>
      <c r="GC127">
        <v>2</v>
      </c>
      <c r="GD127">
        <v>2</v>
      </c>
      <c r="GE127" t="s">
        <v>476</v>
      </c>
      <c r="GF127">
        <v>3.1262</v>
      </c>
      <c r="GG127">
        <v>2.65963</v>
      </c>
      <c r="GH127">
        <v>0.0880858</v>
      </c>
      <c r="GI127">
        <v>0.0890562</v>
      </c>
      <c r="GJ127">
        <v>0.101902</v>
      </c>
      <c r="GK127">
        <v>0.101973</v>
      </c>
      <c r="GL127">
        <v>23461.5</v>
      </c>
      <c r="GM127">
        <v>22171.7</v>
      </c>
      <c r="GN127">
        <v>23011.1</v>
      </c>
      <c r="GO127">
        <v>23702.5</v>
      </c>
      <c r="GP127">
        <v>35223.7</v>
      </c>
      <c r="GQ127">
        <v>35228.6</v>
      </c>
      <c r="GR127">
        <v>41489.7</v>
      </c>
      <c r="GS127">
        <v>42264.6</v>
      </c>
      <c r="GT127">
        <v>1.89363</v>
      </c>
      <c r="GU127">
        <v>1.80687</v>
      </c>
      <c r="GV127">
        <v>0.0999197</v>
      </c>
      <c r="GW127">
        <v>0</v>
      </c>
      <c r="GX127">
        <v>28.3575</v>
      </c>
      <c r="GY127">
        <v>999.9</v>
      </c>
      <c r="GZ127">
        <v>60.78</v>
      </c>
      <c r="HA127">
        <v>29.608</v>
      </c>
      <c r="HB127">
        <v>28.2404</v>
      </c>
      <c r="HC127">
        <v>53.855</v>
      </c>
      <c r="HD127">
        <v>39.1827</v>
      </c>
      <c r="HE127">
        <v>1</v>
      </c>
      <c r="HF127">
        <v>0.100709</v>
      </c>
      <c r="HG127">
        <v>-1.51033</v>
      </c>
      <c r="HH127">
        <v>20.2302</v>
      </c>
      <c r="HI127">
        <v>5.23421</v>
      </c>
      <c r="HJ127">
        <v>11.992</v>
      </c>
      <c r="HK127">
        <v>4.95575</v>
      </c>
      <c r="HL127">
        <v>3.304</v>
      </c>
      <c r="HM127">
        <v>9999</v>
      </c>
      <c r="HN127">
        <v>999.9</v>
      </c>
      <c r="HO127">
        <v>9999</v>
      </c>
      <c r="HP127">
        <v>9999</v>
      </c>
      <c r="HQ127">
        <v>1.86847</v>
      </c>
      <c r="HR127">
        <v>1.86417</v>
      </c>
      <c r="HS127">
        <v>1.8718</v>
      </c>
      <c r="HT127">
        <v>1.86266</v>
      </c>
      <c r="HU127">
        <v>1.86204</v>
      </c>
      <c r="HV127">
        <v>1.86857</v>
      </c>
      <c r="HW127">
        <v>1.85867</v>
      </c>
      <c r="HX127">
        <v>1.86508</v>
      </c>
      <c r="HY127">
        <v>5</v>
      </c>
      <c r="HZ127">
        <v>0</v>
      </c>
      <c r="IA127">
        <v>0</v>
      </c>
      <c r="IB127">
        <v>0</v>
      </c>
      <c r="IC127" t="s">
        <v>426</v>
      </c>
      <c r="ID127" t="s">
        <v>427</v>
      </c>
      <c r="IE127" t="s">
        <v>428</v>
      </c>
      <c r="IF127" t="s">
        <v>428</v>
      </c>
      <c r="IG127" t="s">
        <v>428</v>
      </c>
      <c r="IH127" t="s">
        <v>428</v>
      </c>
      <c r="II127">
        <v>0</v>
      </c>
      <c r="IJ127">
        <v>100</v>
      </c>
      <c r="IK127">
        <v>100</v>
      </c>
      <c r="IL127">
        <v>5.894</v>
      </c>
      <c r="IM127">
        <v>0.3912</v>
      </c>
      <c r="IN127">
        <v>4.31971622866321</v>
      </c>
      <c r="IO127">
        <v>0.00442796603476172</v>
      </c>
      <c r="IP127">
        <v>-1.66160884727162e-06</v>
      </c>
      <c r="IQ127">
        <v>3.32470810967871e-10</v>
      </c>
      <c r="IR127">
        <v>0.0482981980719239</v>
      </c>
      <c r="IS127">
        <v>0.00830027014242151</v>
      </c>
      <c r="IT127">
        <v>2.88519397997672e-05</v>
      </c>
      <c r="IU127">
        <v>9.02036601750474e-06</v>
      </c>
      <c r="IV127">
        <v>-1</v>
      </c>
      <c r="IW127">
        <v>2043</v>
      </c>
      <c r="IX127">
        <v>1</v>
      </c>
      <c r="IY127">
        <v>28</v>
      </c>
      <c r="IZ127">
        <v>188973.1</v>
      </c>
      <c r="JA127">
        <v>188973</v>
      </c>
      <c r="JB127">
        <v>0.892334</v>
      </c>
      <c r="JC127">
        <v>2.39624</v>
      </c>
      <c r="JD127">
        <v>1.4978</v>
      </c>
      <c r="JE127">
        <v>2.33276</v>
      </c>
      <c r="JF127">
        <v>1.54419</v>
      </c>
      <c r="JG127">
        <v>2.28149</v>
      </c>
      <c r="JH127">
        <v>34.9214</v>
      </c>
      <c r="JI127">
        <v>24.2626</v>
      </c>
      <c r="JJ127">
        <v>18</v>
      </c>
      <c r="JK127">
        <v>545.918</v>
      </c>
      <c r="JL127">
        <v>432.958</v>
      </c>
      <c r="JM127">
        <v>31.2885</v>
      </c>
      <c r="JN127">
        <v>28.9526</v>
      </c>
      <c r="JO127">
        <v>30</v>
      </c>
      <c r="JP127">
        <v>28.7879</v>
      </c>
      <c r="JQ127">
        <v>28.814</v>
      </c>
      <c r="JR127">
        <v>17.9038</v>
      </c>
      <c r="JS127">
        <v>28.4084</v>
      </c>
      <c r="JT127">
        <v>100</v>
      </c>
      <c r="JU127">
        <v>31.3032</v>
      </c>
      <c r="JV127">
        <v>420</v>
      </c>
      <c r="JW127">
        <v>24.3927</v>
      </c>
      <c r="JX127">
        <v>92.9857</v>
      </c>
      <c r="JY127">
        <v>98.5037</v>
      </c>
    </row>
    <row r="128" spans="1:285">
      <c r="A128">
        <v>112</v>
      </c>
      <c r="B128">
        <v>1758588096.1</v>
      </c>
      <c r="C128">
        <v>4083.09999990463</v>
      </c>
      <c r="D128" t="s">
        <v>653</v>
      </c>
      <c r="E128" t="s">
        <v>654</v>
      </c>
      <c r="F128">
        <v>5</v>
      </c>
      <c r="G128" t="s">
        <v>419</v>
      </c>
      <c r="H128" t="s">
        <v>632</v>
      </c>
      <c r="I128" t="s">
        <v>421</v>
      </c>
      <c r="J128">
        <v>1758588092.35</v>
      </c>
      <c r="K128">
        <f>(L128)/1000</f>
        <v>0</v>
      </c>
      <c r="L128">
        <f>1000*DL128*AJ128*(DH128-DI128)/(100*DA128*(1000-AJ128*DH128))</f>
        <v>0</v>
      </c>
      <c r="M128">
        <f>DL128*AJ128*(DG128-DF128*(1000-AJ128*DI128)/(1000-AJ128*DH128))/(100*DA128)</f>
        <v>0</v>
      </c>
      <c r="N128">
        <f>DF128 - IF(AJ128&gt;1, M128*DA128*100.0/(AL128), 0)</f>
        <v>0</v>
      </c>
      <c r="O128">
        <f>((U128-K128/2)*N128-M128)/(U128+K128/2)</f>
        <v>0</v>
      </c>
      <c r="P128">
        <f>O128*(DM128+DN128)/1000.0</f>
        <v>0</v>
      </c>
      <c r="Q128">
        <f>(DF128 - IF(AJ128&gt;1, M128*DA128*100.0/(AL128), 0))*(DM128+DN128)/1000.0</f>
        <v>0</v>
      </c>
      <c r="R128">
        <f>2.0/((1/T128-1/S128)+SIGN(T128)*SQRT((1/T128-1/S128)*(1/T128-1/S128) + 4*DB128/((DB128+1)*(DB128+1))*(2*1/T128*1/S128-1/S128*1/S128)))</f>
        <v>0</v>
      </c>
      <c r="S128">
        <f>IF(LEFT(DC128,1)&lt;&gt;"0",IF(LEFT(DC128,1)="1",3.0,DD128),$D$5+$E$5*(DT128*DM128/($K$5*1000))+$F$5*(DT128*DM128/($K$5*1000))*MAX(MIN(DA128,$J$5),$I$5)*MAX(MIN(DA128,$J$5),$I$5)+$G$5*MAX(MIN(DA128,$J$5),$I$5)*(DT128*DM128/($K$5*1000))+$H$5*(DT128*DM128/($K$5*1000))*(DT128*DM128/($K$5*1000)))</f>
        <v>0</v>
      </c>
      <c r="T128">
        <f>K128*(1000-(1000*0.61365*exp(17.502*X128/(240.97+X128))/(DM128+DN128)+DH128)/2)/(1000*0.61365*exp(17.502*X128/(240.97+X128))/(DM128+DN128)-DH128)</f>
        <v>0</v>
      </c>
      <c r="U128">
        <f>1/((DB128+1)/(R128/1.6)+1/(S128/1.37)) + DB128/((DB128+1)/(R128/1.6) + DB128/(S128/1.37))</f>
        <v>0</v>
      </c>
      <c r="V128">
        <f>(CW128*CZ128)</f>
        <v>0</v>
      </c>
      <c r="W128">
        <f>(DO128+(V128+2*0.95*5.67E-8*(((DO128+$B$7)+273)^4-(DO128+273)^4)-44100*K128)/(1.84*29.3*S128+8*0.95*5.67E-8*(DO128+273)^3))</f>
        <v>0</v>
      </c>
      <c r="X128">
        <f>($C$7*DP128+$D$7*DQ128+$E$7*W128)</f>
        <v>0</v>
      </c>
      <c r="Y128">
        <f>0.61365*exp(17.502*X128/(240.97+X128))</f>
        <v>0</v>
      </c>
      <c r="Z128">
        <f>(AA128/AB128*100)</f>
        <v>0</v>
      </c>
      <c r="AA128">
        <f>DH128*(DM128+DN128)/1000</f>
        <v>0</v>
      </c>
      <c r="AB128">
        <f>0.61365*exp(17.502*DO128/(240.97+DO128))</f>
        <v>0</v>
      </c>
      <c r="AC128">
        <f>(Y128-DH128*(DM128+DN128)/1000)</f>
        <v>0</v>
      </c>
      <c r="AD128">
        <f>(-K128*44100)</f>
        <v>0</v>
      </c>
      <c r="AE128">
        <f>2*29.3*S128*0.92*(DO128-X128)</f>
        <v>0</v>
      </c>
      <c r="AF128">
        <f>2*0.95*5.67E-8*(((DO128+$B$7)+273)^4-(X128+273)^4)</f>
        <v>0</v>
      </c>
      <c r="AG128">
        <f>V128+AF128+AD128+AE128</f>
        <v>0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MAX(0,($B$13+$C$13*DT128)/(1+$D$13*DT128)*DM128/(DO128+273)*$E$13)</f>
        <v>0</v>
      </c>
      <c r="AM128" t="s">
        <v>422</v>
      </c>
      <c r="AN128" t="s">
        <v>422</v>
      </c>
      <c r="AO128">
        <v>0</v>
      </c>
      <c r="AP128">
        <v>0</v>
      </c>
      <c r="AQ128">
        <f>1-AO128/AP128</f>
        <v>0</v>
      </c>
      <c r="AR128">
        <v>0</v>
      </c>
      <c r="AS128" t="s">
        <v>422</v>
      </c>
      <c r="AT128" t="s">
        <v>422</v>
      </c>
      <c r="AU128">
        <v>0</v>
      </c>
      <c r="AV128">
        <v>0</v>
      </c>
      <c r="AW128">
        <f>1-AU128/AV128</f>
        <v>0</v>
      </c>
      <c r="AX128">
        <v>0.5</v>
      </c>
      <c r="AY128">
        <f>CX128</f>
        <v>0</v>
      </c>
      <c r="AZ128">
        <f>M128</f>
        <v>0</v>
      </c>
      <c r="BA128">
        <f>AW128*AX128*AY128</f>
        <v>0</v>
      </c>
      <c r="BB128">
        <f>(AZ128-AR128)/AY128</f>
        <v>0</v>
      </c>
      <c r="BC128">
        <f>(AP128-AV128)/AV128</f>
        <v>0</v>
      </c>
      <c r="BD128">
        <f>AO128/(AQ128+AO128/AV128)</f>
        <v>0</v>
      </c>
      <c r="BE128" t="s">
        <v>422</v>
      </c>
      <c r="BF128">
        <v>0</v>
      </c>
      <c r="BG128">
        <f>IF(BF128&lt;&gt;0, BF128, BD128)</f>
        <v>0</v>
      </c>
      <c r="BH128">
        <f>1-BG128/AV128</f>
        <v>0</v>
      </c>
      <c r="BI128">
        <f>(AV128-AU128)/(AV128-BG128)</f>
        <v>0</v>
      </c>
      <c r="BJ128">
        <f>(AP128-AV128)/(AP128-BG128)</f>
        <v>0</v>
      </c>
      <c r="BK128">
        <f>(AV128-AU128)/(AV128-AO128)</f>
        <v>0</v>
      </c>
      <c r="BL128">
        <f>(AP128-AV128)/(AP128-AO128)</f>
        <v>0</v>
      </c>
      <c r="BM128">
        <f>(BI128*BG128/AU128)</f>
        <v>0</v>
      </c>
      <c r="BN128">
        <f>(1-BM128)</f>
        <v>0</v>
      </c>
      <c r="CW128">
        <f>$B$11*DU128+$C$11*DV128+$F$11*EG128*(1-EJ128)</f>
        <v>0</v>
      </c>
      <c r="CX128">
        <f>CW128*CY128</f>
        <v>0</v>
      </c>
      <c r="CY128">
        <f>($B$11*$D$9+$C$11*$D$9+$F$11*((ET128+EL128)/MAX(ET128+EL128+EU128, 0.1)*$I$9+EU128/MAX(ET128+EL128+EU128, 0.1)*$J$9))/($B$11+$C$11+$F$11)</f>
        <v>0</v>
      </c>
      <c r="CZ128">
        <f>($B$11*$K$9+$C$11*$K$9+$F$11*((ET128+EL128)/MAX(ET128+EL128+EU128, 0.1)*$P$9+EU128/MAX(ET128+EL128+EU128, 0.1)*$Q$9))/($B$11+$C$11+$F$11)</f>
        <v>0</v>
      </c>
      <c r="DA128">
        <v>0.83</v>
      </c>
      <c r="DB128">
        <v>0.5</v>
      </c>
      <c r="DC128" t="s">
        <v>423</v>
      </c>
      <c r="DD128">
        <v>2</v>
      </c>
      <c r="DE128">
        <v>1758588092.35</v>
      </c>
      <c r="DF128">
        <v>420.70625</v>
      </c>
      <c r="DG128">
        <v>420.571</v>
      </c>
      <c r="DH128">
        <v>24.486</v>
      </c>
      <c r="DI128">
        <v>24.326625</v>
      </c>
      <c r="DJ128">
        <v>414.81175</v>
      </c>
      <c r="DK128">
        <v>24.0948</v>
      </c>
      <c r="DL128">
        <v>499.9945</v>
      </c>
      <c r="DM128">
        <v>89.642525</v>
      </c>
      <c r="DN128">
        <v>0.034101875</v>
      </c>
      <c r="DO128">
        <v>30.5242</v>
      </c>
      <c r="DP128">
        <v>29.989125</v>
      </c>
      <c r="DQ128">
        <v>999.9</v>
      </c>
      <c r="DR128">
        <v>0</v>
      </c>
      <c r="DS128">
        <v>0</v>
      </c>
      <c r="DT128">
        <v>10001.25</v>
      </c>
      <c r="DU128">
        <v>0</v>
      </c>
      <c r="DV128">
        <v>0.667702</v>
      </c>
      <c r="DW128">
        <v>0.13508625</v>
      </c>
      <c r="DX128">
        <v>431.26625</v>
      </c>
      <c r="DY128">
        <v>431.057</v>
      </c>
      <c r="DZ128">
        <v>0.15937425</v>
      </c>
      <c r="EA128">
        <v>420.571</v>
      </c>
      <c r="EB128">
        <v>24.326625</v>
      </c>
      <c r="EC128">
        <v>2.194985</v>
      </c>
      <c r="ED128">
        <v>2.1807025</v>
      </c>
      <c r="EE128">
        <v>18.9258</v>
      </c>
      <c r="EF128">
        <v>18.821225</v>
      </c>
      <c r="EG128">
        <v>0.00500016</v>
      </c>
      <c r="EH128">
        <v>0</v>
      </c>
      <c r="EI128">
        <v>0</v>
      </c>
      <c r="EJ128">
        <v>0</v>
      </c>
      <c r="EK128">
        <v>87.325</v>
      </c>
      <c r="EL128">
        <v>0.00500016</v>
      </c>
      <c r="EM128">
        <v>-30.625</v>
      </c>
      <c r="EN128">
        <v>-1.825</v>
      </c>
      <c r="EO128">
        <v>36.812</v>
      </c>
      <c r="EP128">
        <v>40.937</v>
      </c>
      <c r="EQ128">
        <v>38.875</v>
      </c>
      <c r="ER128">
        <v>41.187</v>
      </c>
      <c r="ES128">
        <v>40.187</v>
      </c>
      <c r="ET128">
        <v>0</v>
      </c>
      <c r="EU128">
        <v>0</v>
      </c>
      <c r="EV128">
        <v>0</v>
      </c>
      <c r="EW128">
        <v>1758588097.8</v>
      </c>
      <c r="EX128">
        <v>0</v>
      </c>
      <c r="EY128">
        <v>90.1961538461539</v>
      </c>
      <c r="EZ128">
        <v>-12.8376069306012</v>
      </c>
      <c r="FA128">
        <v>4.29401723975635</v>
      </c>
      <c r="FB128">
        <v>-31.6538461538462</v>
      </c>
      <c r="FC128">
        <v>15</v>
      </c>
      <c r="FD128">
        <v>0</v>
      </c>
      <c r="FE128" t="s">
        <v>424</v>
      </c>
      <c r="FF128">
        <v>1747249705.1</v>
      </c>
      <c r="FG128">
        <v>1747249711.1</v>
      </c>
      <c r="FH128">
        <v>0</v>
      </c>
      <c r="FI128">
        <v>0.871</v>
      </c>
      <c r="FJ128">
        <v>0.066</v>
      </c>
      <c r="FK128">
        <v>5.486</v>
      </c>
      <c r="FL128">
        <v>0.145</v>
      </c>
      <c r="FM128">
        <v>420</v>
      </c>
      <c r="FN128">
        <v>16</v>
      </c>
      <c r="FO128">
        <v>0.27</v>
      </c>
      <c r="FP128">
        <v>0.16</v>
      </c>
      <c r="FQ128">
        <v>0.32220475</v>
      </c>
      <c r="FR128">
        <v>-1.0338452481203</v>
      </c>
      <c r="FS128">
        <v>0.212868198145678</v>
      </c>
      <c r="FT128">
        <v>0</v>
      </c>
      <c r="FU128">
        <v>89.6411764705882</v>
      </c>
      <c r="FV128">
        <v>-2.93048127147995</v>
      </c>
      <c r="FW128">
        <v>6.3771244509556</v>
      </c>
      <c r="FX128">
        <v>-1</v>
      </c>
      <c r="FY128">
        <v>0.15768575</v>
      </c>
      <c r="FZ128">
        <v>-0.039999834586466</v>
      </c>
      <c r="GA128">
        <v>0.00851305722919211</v>
      </c>
      <c r="GB128">
        <v>1</v>
      </c>
      <c r="GC128">
        <v>1</v>
      </c>
      <c r="GD128">
        <v>2</v>
      </c>
      <c r="GE128" t="s">
        <v>433</v>
      </c>
      <c r="GF128">
        <v>3.12616</v>
      </c>
      <c r="GG128">
        <v>2.65971</v>
      </c>
      <c r="GH128">
        <v>0.0881172</v>
      </c>
      <c r="GI128">
        <v>0.0890215</v>
      </c>
      <c r="GJ128">
        <v>0.101904</v>
      </c>
      <c r="GK128">
        <v>0.101961</v>
      </c>
      <c r="GL128">
        <v>23460.5</v>
      </c>
      <c r="GM128">
        <v>22172.7</v>
      </c>
      <c r="GN128">
        <v>23010.8</v>
      </c>
      <c r="GO128">
        <v>23702.6</v>
      </c>
      <c r="GP128">
        <v>35223.5</v>
      </c>
      <c r="GQ128">
        <v>35229.1</v>
      </c>
      <c r="GR128">
        <v>41489.7</v>
      </c>
      <c r="GS128">
        <v>42264.7</v>
      </c>
      <c r="GT128">
        <v>1.89373</v>
      </c>
      <c r="GU128">
        <v>1.80678</v>
      </c>
      <c r="GV128">
        <v>0.102125</v>
      </c>
      <c r="GW128">
        <v>0</v>
      </c>
      <c r="GX128">
        <v>28.3587</v>
      </c>
      <c r="GY128">
        <v>999.9</v>
      </c>
      <c r="GZ128">
        <v>60.78</v>
      </c>
      <c r="HA128">
        <v>29.628</v>
      </c>
      <c r="HB128">
        <v>28.2737</v>
      </c>
      <c r="HC128">
        <v>54.225</v>
      </c>
      <c r="HD128">
        <v>39.1827</v>
      </c>
      <c r="HE128">
        <v>1</v>
      </c>
      <c r="HF128">
        <v>0.100709</v>
      </c>
      <c r="HG128">
        <v>-1.50484</v>
      </c>
      <c r="HH128">
        <v>20.2302</v>
      </c>
      <c r="HI128">
        <v>5.23406</v>
      </c>
      <c r="HJ128">
        <v>11.992</v>
      </c>
      <c r="HK128">
        <v>4.95585</v>
      </c>
      <c r="HL128">
        <v>3.304</v>
      </c>
      <c r="HM128">
        <v>9999</v>
      </c>
      <c r="HN128">
        <v>999.9</v>
      </c>
      <c r="HO128">
        <v>9999</v>
      </c>
      <c r="HP128">
        <v>9999</v>
      </c>
      <c r="HQ128">
        <v>1.86847</v>
      </c>
      <c r="HR128">
        <v>1.86418</v>
      </c>
      <c r="HS128">
        <v>1.8718</v>
      </c>
      <c r="HT128">
        <v>1.86264</v>
      </c>
      <c r="HU128">
        <v>1.86204</v>
      </c>
      <c r="HV128">
        <v>1.86857</v>
      </c>
      <c r="HW128">
        <v>1.85867</v>
      </c>
      <c r="HX128">
        <v>1.86508</v>
      </c>
      <c r="HY128">
        <v>5</v>
      </c>
      <c r="HZ128">
        <v>0</v>
      </c>
      <c r="IA128">
        <v>0</v>
      </c>
      <c r="IB128">
        <v>0</v>
      </c>
      <c r="IC128" t="s">
        <v>426</v>
      </c>
      <c r="ID128" t="s">
        <v>427</v>
      </c>
      <c r="IE128" t="s">
        <v>428</v>
      </c>
      <c r="IF128" t="s">
        <v>428</v>
      </c>
      <c r="IG128" t="s">
        <v>428</v>
      </c>
      <c r="IH128" t="s">
        <v>428</v>
      </c>
      <c r="II128">
        <v>0</v>
      </c>
      <c r="IJ128">
        <v>100</v>
      </c>
      <c r="IK128">
        <v>100</v>
      </c>
      <c r="IL128">
        <v>5.894</v>
      </c>
      <c r="IM128">
        <v>0.3912</v>
      </c>
      <c r="IN128">
        <v>4.31971622866321</v>
      </c>
      <c r="IO128">
        <v>0.00442796603476172</v>
      </c>
      <c r="IP128">
        <v>-1.66160884727162e-06</v>
      </c>
      <c r="IQ128">
        <v>3.32470810967871e-10</v>
      </c>
      <c r="IR128">
        <v>0.0482981980719239</v>
      </c>
      <c r="IS128">
        <v>0.00830027014242151</v>
      </c>
      <c r="IT128">
        <v>2.88519397997672e-05</v>
      </c>
      <c r="IU128">
        <v>9.02036601750474e-06</v>
      </c>
      <c r="IV128">
        <v>-1</v>
      </c>
      <c r="IW128">
        <v>2043</v>
      </c>
      <c r="IX128">
        <v>1</v>
      </c>
      <c r="IY128">
        <v>28</v>
      </c>
      <c r="IZ128">
        <v>188973.2</v>
      </c>
      <c r="JA128">
        <v>188973.1</v>
      </c>
      <c r="JB128">
        <v>0.892334</v>
      </c>
      <c r="JC128">
        <v>2.3938</v>
      </c>
      <c r="JD128">
        <v>1.49902</v>
      </c>
      <c r="JE128">
        <v>2.33154</v>
      </c>
      <c r="JF128">
        <v>1.54419</v>
      </c>
      <c r="JG128">
        <v>2.26929</v>
      </c>
      <c r="JH128">
        <v>34.9214</v>
      </c>
      <c r="JI128">
        <v>24.2626</v>
      </c>
      <c r="JJ128">
        <v>18</v>
      </c>
      <c r="JK128">
        <v>545.973</v>
      </c>
      <c r="JL128">
        <v>432.892</v>
      </c>
      <c r="JM128">
        <v>31.2963</v>
      </c>
      <c r="JN128">
        <v>28.9507</v>
      </c>
      <c r="JO128">
        <v>30</v>
      </c>
      <c r="JP128">
        <v>28.7866</v>
      </c>
      <c r="JQ128">
        <v>28.8131</v>
      </c>
      <c r="JR128">
        <v>17.9094</v>
      </c>
      <c r="JS128">
        <v>28.4084</v>
      </c>
      <c r="JT128">
        <v>100</v>
      </c>
      <c r="JU128">
        <v>31.3116</v>
      </c>
      <c r="JV128">
        <v>420</v>
      </c>
      <c r="JW128">
        <v>24.3927</v>
      </c>
      <c r="JX128">
        <v>92.9852</v>
      </c>
      <c r="JY128">
        <v>98.504</v>
      </c>
    </row>
    <row r="129" spans="1:285">
      <c r="A129">
        <v>113</v>
      </c>
      <c r="B129">
        <v>1758588098.1</v>
      </c>
      <c r="C129">
        <v>4085.09999990463</v>
      </c>
      <c r="D129" t="s">
        <v>655</v>
      </c>
      <c r="E129" t="s">
        <v>656</v>
      </c>
      <c r="F129">
        <v>5</v>
      </c>
      <c r="G129" t="s">
        <v>419</v>
      </c>
      <c r="H129" t="s">
        <v>632</v>
      </c>
      <c r="I129" t="s">
        <v>421</v>
      </c>
      <c r="J129">
        <v>1758588095.1</v>
      </c>
      <c r="K129">
        <f>(L129)/1000</f>
        <v>0</v>
      </c>
      <c r="L129">
        <f>1000*DL129*AJ129*(DH129-DI129)/(100*DA129*(1000-AJ129*DH129))</f>
        <v>0</v>
      </c>
      <c r="M129">
        <f>DL129*AJ129*(DG129-DF129*(1000-AJ129*DI129)/(1000-AJ129*DH129))/(100*DA129)</f>
        <v>0</v>
      </c>
      <c r="N129">
        <f>DF129 - IF(AJ129&gt;1, M129*DA129*100.0/(AL129), 0)</f>
        <v>0</v>
      </c>
      <c r="O129">
        <f>((U129-K129/2)*N129-M129)/(U129+K129/2)</f>
        <v>0</v>
      </c>
      <c r="P129">
        <f>O129*(DM129+DN129)/1000.0</f>
        <v>0</v>
      </c>
      <c r="Q129">
        <f>(DF129 - IF(AJ129&gt;1, M129*DA129*100.0/(AL129), 0))*(DM129+DN129)/1000.0</f>
        <v>0</v>
      </c>
      <c r="R129">
        <f>2.0/((1/T129-1/S129)+SIGN(T129)*SQRT((1/T129-1/S129)*(1/T129-1/S129) + 4*DB129/((DB129+1)*(DB129+1))*(2*1/T129*1/S129-1/S129*1/S129)))</f>
        <v>0</v>
      </c>
      <c r="S129">
        <f>IF(LEFT(DC129,1)&lt;&gt;"0",IF(LEFT(DC129,1)="1",3.0,DD129),$D$5+$E$5*(DT129*DM129/($K$5*1000))+$F$5*(DT129*DM129/($K$5*1000))*MAX(MIN(DA129,$J$5),$I$5)*MAX(MIN(DA129,$J$5),$I$5)+$G$5*MAX(MIN(DA129,$J$5),$I$5)*(DT129*DM129/($K$5*1000))+$H$5*(DT129*DM129/($K$5*1000))*(DT129*DM129/($K$5*1000)))</f>
        <v>0</v>
      </c>
      <c r="T129">
        <f>K129*(1000-(1000*0.61365*exp(17.502*X129/(240.97+X129))/(DM129+DN129)+DH129)/2)/(1000*0.61365*exp(17.502*X129/(240.97+X129))/(DM129+DN129)-DH129)</f>
        <v>0</v>
      </c>
      <c r="U129">
        <f>1/((DB129+1)/(R129/1.6)+1/(S129/1.37)) + DB129/((DB129+1)/(R129/1.6) + DB129/(S129/1.37))</f>
        <v>0</v>
      </c>
      <c r="V129">
        <f>(CW129*CZ129)</f>
        <v>0</v>
      </c>
      <c r="W129">
        <f>(DO129+(V129+2*0.95*5.67E-8*(((DO129+$B$7)+273)^4-(DO129+273)^4)-44100*K129)/(1.84*29.3*S129+8*0.95*5.67E-8*(DO129+273)^3))</f>
        <v>0</v>
      </c>
      <c r="X129">
        <f>($C$7*DP129+$D$7*DQ129+$E$7*W129)</f>
        <v>0</v>
      </c>
      <c r="Y129">
        <f>0.61365*exp(17.502*X129/(240.97+X129))</f>
        <v>0</v>
      </c>
      <c r="Z129">
        <f>(AA129/AB129*100)</f>
        <v>0</v>
      </c>
      <c r="AA129">
        <f>DH129*(DM129+DN129)/1000</f>
        <v>0</v>
      </c>
      <c r="AB129">
        <f>0.61365*exp(17.502*DO129/(240.97+DO129))</f>
        <v>0</v>
      </c>
      <c r="AC129">
        <f>(Y129-DH129*(DM129+DN129)/1000)</f>
        <v>0</v>
      </c>
      <c r="AD129">
        <f>(-K129*44100)</f>
        <v>0</v>
      </c>
      <c r="AE129">
        <f>2*29.3*S129*0.92*(DO129-X129)</f>
        <v>0</v>
      </c>
      <c r="AF129">
        <f>2*0.95*5.67E-8*(((DO129+$B$7)+273)^4-(X129+273)^4)</f>
        <v>0</v>
      </c>
      <c r="AG129">
        <f>V129+AF129+AD129+AE129</f>
        <v>0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MAX(0,($B$13+$C$13*DT129)/(1+$D$13*DT129)*DM129/(DO129+273)*$E$13)</f>
        <v>0</v>
      </c>
      <c r="AM129" t="s">
        <v>422</v>
      </c>
      <c r="AN129" t="s">
        <v>422</v>
      </c>
      <c r="AO129">
        <v>0</v>
      </c>
      <c r="AP129">
        <v>0</v>
      </c>
      <c r="AQ129">
        <f>1-AO129/AP129</f>
        <v>0</v>
      </c>
      <c r="AR129">
        <v>0</v>
      </c>
      <c r="AS129" t="s">
        <v>422</v>
      </c>
      <c r="AT129" t="s">
        <v>422</v>
      </c>
      <c r="AU129">
        <v>0</v>
      </c>
      <c r="AV129">
        <v>0</v>
      </c>
      <c r="AW129">
        <f>1-AU129/AV129</f>
        <v>0</v>
      </c>
      <c r="AX129">
        <v>0.5</v>
      </c>
      <c r="AY129">
        <f>CX129</f>
        <v>0</v>
      </c>
      <c r="AZ129">
        <f>M129</f>
        <v>0</v>
      </c>
      <c r="BA129">
        <f>AW129*AX129*AY129</f>
        <v>0</v>
      </c>
      <c r="BB129">
        <f>(AZ129-AR129)/AY129</f>
        <v>0</v>
      </c>
      <c r="BC129">
        <f>(AP129-AV129)/AV129</f>
        <v>0</v>
      </c>
      <c r="BD129">
        <f>AO129/(AQ129+AO129/AV129)</f>
        <v>0</v>
      </c>
      <c r="BE129" t="s">
        <v>422</v>
      </c>
      <c r="BF129">
        <v>0</v>
      </c>
      <c r="BG129">
        <f>IF(BF129&lt;&gt;0, BF129, BD129)</f>
        <v>0</v>
      </c>
      <c r="BH129">
        <f>1-BG129/AV129</f>
        <v>0</v>
      </c>
      <c r="BI129">
        <f>(AV129-AU129)/(AV129-BG129)</f>
        <v>0</v>
      </c>
      <c r="BJ129">
        <f>(AP129-AV129)/(AP129-BG129)</f>
        <v>0</v>
      </c>
      <c r="BK129">
        <f>(AV129-AU129)/(AV129-AO129)</f>
        <v>0</v>
      </c>
      <c r="BL129">
        <f>(AP129-AV129)/(AP129-AO129)</f>
        <v>0</v>
      </c>
      <c r="BM129">
        <f>(BI129*BG129/AU129)</f>
        <v>0</v>
      </c>
      <c r="BN129">
        <f>(1-BM129)</f>
        <v>0</v>
      </c>
      <c r="CW129">
        <f>$B$11*DU129+$C$11*DV129+$F$11*EG129*(1-EJ129)</f>
        <v>0</v>
      </c>
      <c r="CX129">
        <f>CW129*CY129</f>
        <v>0</v>
      </c>
      <c r="CY129">
        <f>($B$11*$D$9+$C$11*$D$9+$F$11*((ET129+EL129)/MAX(ET129+EL129+EU129, 0.1)*$I$9+EU129/MAX(ET129+EL129+EU129, 0.1)*$J$9))/($B$11+$C$11+$F$11)</f>
        <v>0</v>
      </c>
      <c r="CZ129">
        <f>($B$11*$K$9+$C$11*$K$9+$F$11*((ET129+EL129)/MAX(ET129+EL129+EU129, 0.1)*$P$9+EU129/MAX(ET129+EL129+EU129, 0.1)*$Q$9))/($B$11+$C$11+$F$11)</f>
        <v>0</v>
      </c>
      <c r="DA129">
        <v>0.83</v>
      </c>
      <c r="DB129">
        <v>0.5</v>
      </c>
      <c r="DC129" t="s">
        <v>423</v>
      </c>
      <c r="DD129">
        <v>2</v>
      </c>
      <c r="DE129">
        <v>1758588095.1</v>
      </c>
      <c r="DF129">
        <v>420.807</v>
      </c>
      <c r="DG129">
        <v>420.775</v>
      </c>
      <c r="DH129">
        <v>24.4859666666667</v>
      </c>
      <c r="DI129">
        <v>24.3220666666667</v>
      </c>
      <c r="DJ129">
        <v>414.912</v>
      </c>
      <c r="DK129">
        <v>24.0947666666667</v>
      </c>
      <c r="DL129">
        <v>499.963333333333</v>
      </c>
      <c r="DM129">
        <v>89.6436</v>
      </c>
      <c r="DN129">
        <v>0.0341566333333333</v>
      </c>
      <c r="DO129">
        <v>30.5305666666667</v>
      </c>
      <c r="DP129">
        <v>30.0101</v>
      </c>
      <c r="DQ129">
        <v>999.9</v>
      </c>
      <c r="DR129">
        <v>0</v>
      </c>
      <c r="DS129">
        <v>0</v>
      </c>
      <c r="DT129">
        <v>9992.5</v>
      </c>
      <c r="DU129">
        <v>0</v>
      </c>
      <c r="DV129">
        <v>0.667702</v>
      </c>
      <c r="DW129">
        <v>0.0317586666666666</v>
      </c>
      <c r="DX129">
        <v>431.369333333333</v>
      </c>
      <c r="DY129">
        <v>431.264</v>
      </c>
      <c r="DZ129">
        <v>0.163910666666667</v>
      </c>
      <c r="EA129">
        <v>420.775</v>
      </c>
      <c r="EB129">
        <v>24.3220666666667</v>
      </c>
      <c r="EC129">
        <v>2.19501</v>
      </c>
      <c r="ED129">
        <v>2.18031666666667</v>
      </c>
      <c r="EE129">
        <v>18.9259333333333</v>
      </c>
      <c r="EF129">
        <v>18.8184</v>
      </c>
      <c r="EG129">
        <v>0.00500016</v>
      </c>
      <c r="EH129">
        <v>0</v>
      </c>
      <c r="EI129">
        <v>0</v>
      </c>
      <c r="EJ129">
        <v>0</v>
      </c>
      <c r="EK129">
        <v>86.6333333333333</v>
      </c>
      <c r="EL129">
        <v>0.00500016</v>
      </c>
      <c r="EM129">
        <v>-31.9333333333333</v>
      </c>
      <c r="EN129">
        <v>-2.43333333333333</v>
      </c>
      <c r="EO129">
        <v>36.812</v>
      </c>
      <c r="EP129">
        <v>40.937</v>
      </c>
      <c r="EQ129">
        <v>38.875</v>
      </c>
      <c r="ER129">
        <v>41.208</v>
      </c>
      <c r="ES129">
        <v>40.187</v>
      </c>
      <c r="ET129">
        <v>0</v>
      </c>
      <c r="EU129">
        <v>0</v>
      </c>
      <c r="EV129">
        <v>0</v>
      </c>
      <c r="EW129">
        <v>1758588100.2</v>
      </c>
      <c r="EX129">
        <v>0</v>
      </c>
      <c r="EY129">
        <v>90.0461538461538</v>
      </c>
      <c r="EZ129">
        <v>-7.008547378596</v>
      </c>
      <c r="FA129">
        <v>9.28205161411998</v>
      </c>
      <c r="FB129">
        <v>-31.2884615384615</v>
      </c>
      <c r="FC129">
        <v>15</v>
      </c>
      <c r="FD129">
        <v>0</v>
      </c>
      <c r="FE129" t="s">
        <v>424</v>
      </c>
      <c r="FF129">
        <v>1747249705.1</v>
      </c>
      <c r="FG129">
        <v>1747249711.1</v>
      </c>
      <c r="FH129">
        <v>0</v>
      </c>
      <c r="FI129">
        <v>0.871</v>
      </c>
      <c r="FJ129">
        <v>0.066</v>
      </c>
      <c r="FK129">
        <v>5.486</v>
      </c>
      <c r="FL129">
        <v>0.145</v>
      </c>
      <c r="FM129">
        <v>420</v>
      </c>
      <c r="FN129">
        <v>16</v>
      </c>
      <c r="FO129">
        <v>0.27</v>
      </c>
      <c r="FP129">
        <v>0.16</v>
      </c>
      <c r="FQ129">
        <v>0.262350625</v>
      </c>
      <c r="FR129">
        <v>-1.64455680451128</v>
      </c>
      <c r="FS129">
        <v>0.264251043737431</v>
      </c>
      <c r="FT129">
        <v>0</v>
      </c>
      <c r="FU129">
        <v>89.5794117647059</v>
      </c>
      <c r="FV129">
        <v>1.8563789226306</v>
      </c>
      <c r="FW129">
        <v>5.84851813366955</v>
      </c>
      <c r="FX129">
        <v>-1</v>
      </c>
      <c r="FY129">
        <v>0.1571527</v>
      </c>
      <c r="FZ129">
        <v>-0.00311224060150371</v>
      </c>
      <c r="GA129">
        <v>0.00785270470665999</v>
      </c>
      <c r="GB129">
        <v>1</v>
      </c>
      <c r="GC129">
        <v>1</v>
      </c>
      <c r="GD129">
        <v>2</v>
      </c>
      <c r="GE129" t="s">
        <v>433</v>
      </c>
      <c r="GF129">
        <v>3.12626</v>
      </c>
      <c r="GG129">
        <v>2.6598</v>
      </c>
      <c r="GH129">
        <v>0.0881365</v>
      </c>
      <c r="GI129">
        <v>0.0888634</v>
      </c>
      <c r="GJ129">
        <v>0.101903</v>
      </c>
      <c r="GK129">
        <v>0.101957</v>
      </c>
      <c r="GL129">
        <v>23460</v>
      </c>
      <c r="GM129">
        <v>22176.5</v>
      </c>
      <c r="GN129">
        <v>23010.9</v>
      </c>
      <c r="GO129">
        <v>23702.6</v>
      </c>
      <c r="GP129">
        <v>35223.4</v>
      </c>
      <c r="GQ129">
        <v>35229.4</v>
      </c>
      <c r="GR129">
        <v>41489.4</v>
      </c>
      <c r="GS129">
        <v>42264.8</v>
      </c>
      <c r="GT129">
        <v>1.89382</v>
      </c>
      <c r="GU129">
        <v>1.80678</v>
      </c>
      <c r="GV129">
        <v>0.104632</v>
      </c>
      <c r="GW129">
        <v>0</v>
      </c>
      <c r="GX129">
        <v>28.3599</v>
      </c>
      <c r="GY129">
        <v>999.9</v>
      </c>
      <c r="GZ129">
        <v>60.78</v>
      </c>
      <c r="HA129">
        <v>29.598</v>
      </c>
      <c r="HB129">
        <v>28.2285</v>
      </c>
      <c r="HC129">
        <v>54.355</v>
      </c>
      <c r="HD129">
        <v>39.1747</v>
      </c>
      <c r="HE129">
        <v>1</v>
      </c>
      <c r="HF129">
        <v>0.100673</v>
      </c>
      <c r="HG129">
        <v>-1.50472</v>
      </c>
      <c r="HH129">
        <v>20.2302</v>
      </c>
      <c r="HI129">
        <v>5.23421</v>
      </c>
      <c r="HJ129">
        <v>11.992</v>
      </c>
      <c r="HK129">
        <v>4.95585</v>
      </c>
      <c r="HL129">
        <v>3.304</v>
      </c>
      <c r="HM129">
        <v>9999</v>
      </c>
      <c r="HN129">
        <v>999.9</v>
      </c>
      <c r="HO129">
        <v>9999</v>
      </c>
      <c r="HP129">
        <v>9999</v>
      </c>
      <c r="HQ129">
        <v>1.86847</v>
      </c>
      <c r="HR129">
        <v>1.86418</v>
      </c>
      <c r="HS129">
        <v>1.8718</v>
      </c>
      <c r="HT129">
        <v>1.86264</v>
      </c>
      <c r="HU129">
        <v>1.86204</v>
      </c>
      <c r="HV129">
        <v>1.86858</v>
      </c>
      <c r="HW129">
        <v>1.85867</v>
      </c>
      <c r="HX129">
        <v>1.86508</v>
      </c>
      <c r="HY129">
        <v>5</v>
      </c>
      <c r="HZ129">
        <v>0</v>
      </c>
      <c r="IA129">
        <v>0</v>
      </c>
      <c r="IB129">
        <v>0</v>
      </c>
      <c r="IC129" t="s">
        <v>426</v>
      </c>
      <c r="ID129" t="s">
        <v>427</v>
      </c>
      <c r="IE129" t="s">
        <v>428</v>
      </c>
      <c r="IF129" t="s">
        <v>428</v>
      </c>
      <c r="IG129" t="s">
        <v>428</v>
      </c>
      <c r="IH129" t="s">
        <v>428</v>
      </c>
      <c r="II129">
        <v>0</v>
      </c>
      <c r="IJ129">
        <v>100</v>
      </c>
      <c r="IK129">
        <v>100</v>
      </c>
      <c r="IL129">
        <v>5.895</v>
      </c>
      <c r="IM129">
        <v>0.3912</v>
      </c>
      <c r="IN129">
        <v>4.31971622866321</v>
      </c>
      <c r="IO129">
        <v>0.00442796603476172</v>
      </c>
      <c r="IP129">
        <v>-1.66160884727162e-06</v>
      </c>
      <c r="IQ129">
        <v>3.32470810967871e-10</v>
      </c>
      <c r="IR129">
        <v>0.0482981980719239</v>
      </c>
      <c r="IS129">
        <v>0.00830027014242151</v>
      </c>
      <c r="IT129">
        <v>2.88519397997672e-05</v>
      </c>
      <c r="IU129">
        <v>9.02036601750474e-06</v>
      </c>
      <c r="IV129">
        <v>-1</v>
      </c>
      <c r="IW129">
        <v>2043</v>
      </c>
      <c r="IX129">
        <v>1</v>
      </c>
      <c r="IY129">
        <v>28</v>
      </c>
      <c r="IZ129">
        <v>188973.2</v>
      </c>
      <c r="JA129">
        <v>188973.1</v>
      </c>
      <c r="JB129">
        <v>0.893555</v>
      </c>
      <c r="JC129">
        <v>2.39502</v>
      </c>
      <c r="JD129">
        <v>1.49902</v>
      </c>
      <c r="JE129">
        <v>2.33154</v>
      </c>
      <c r="JF129">
        <v>1.54419</v>
      </c>
      <c r="JG129">
        <v>2.2937</v>
      </c>
      <c r="JH129">
        <v>34.8985</v>
      </c>
      <c r="JI129">
        <v>24.2714</v>
      </c>
      <c r="JJ129">
        <v>18</v>
      </c>
      <c r="JK129">
        <v>546.028</v>
      </c>
      <c r="JL129">
        <v>432.883</v>
      </c>
      <c r="JM129">
        <v>31.3035</v>
      </c>
      <c r="JN129">
        <v>28.949</v>
      </c>
      <c r="JO129">
        <v>30</v>
      </c>
      <c r="JP129">
        <v>28.7854</v>
      </c>
      <c r="JQ129">
        <v>28.8119</v>
      </c>
      <c r="JR129">
        <v>17.9233</v>
      </c>
      <c r="JS129">
        <v>28.1383</v>
      </c>
      <c r="JT129">
        <v>100</v>
      </c>
      <c r="JU129">
        <v>31.3116</v>
      </c>
      <c r="JV129">
        <v>420</v>
      </c>
      <c r="JW129">
        <v>24.3927</v>
      </c>
      <c r="JX129">
        <v>92.9849</v>
      </c>
      <c r="JY129">
        <v>98.504</v>
      </c>
    </row>
    <row r="130" spans="1:285">
      <c r="A130">
        <v>114</v>
      </c>
      <c r="B130">
        <v>1758588101.1</v>
      </c>
      <c r="C130">
        <v>4088.09999990463</v>
      </c>
      <c r="D130" t="s">
        <v>657</v>
      </c>
      <c r="E130" t="s">
        <v>658</v>
      </c>
      <c r="F130">
        <v>5</v>
      </c>
      <c r="G130" t="s">
        <v>419</v>
      </c>
      <c r="H130" t="s">
        <v>632</v>
      </c>
      <c r="I130" t="s">
        <v>421</v>
      </c>
      <c r="J130">
        <v>1758588097.85</v>
      </c>
      <c r="K130">
        <f>(L130)/1000</f>
        <v>0</v>
      </c>
      <c r="L130">
        <f>1000*DL130*AJ130*(DH130-DI130)/(100*DA130*(1000-AJ130*DH130))</f>
        <v>0</v>
      </c>
      <c r="M130">
        <f>DL130*AJ130*(DG130-DF130*(1000-AJ130*DI130)/(1000-AJ130*DH130))/(100*DA130)</f>
        <v>0</v>
      </c>
      <c r="N130">
        <f>DF130 - IF(AJ130&gt;1, M130*DA130*100.0/(AL130), 0)</f>
        <v>0</v>
      </c>
      <c r="O130">
        <f>((U130-K130/2)*N130-M130)/(U130+K130/2)</f>
        <v>0</v>
      </c>
      <c r="P130">
        <f>O130*(DM130+DN130)/1000.0</f>
        <v>0</v>
      </c>
      <c r="Q130">
        <f>(DF130 - IF(AJ130&gt;1, M130*DA130*100.0/(AL130), 0))*(DM130+DN130)/1000.0</f>
        <v>0</v>
      </c>
      <c r="R130">
        <f>2.0/((1/T130-1/S130)+SIGN(T130)*SQRT((1/T130-1/S130)*(1/T130-1/S130) + 4*DB130/((DB130+1)*(DB130+1))*(2*1/T130*1/S130-1/S130*1/S130)))</f>
        <v>0</v>
      </c>
      <c r="S130">
        <f>IF(LEFT(DC130,1)&lt;&gt;"0",IF(LEFT(DC130,1)="1",3.0,DD130),$D$5+$E$5*(DT130*DM130/($K$5*1000))+$F$5*(DT130*DM130/($K$5*1000))*MAX(MIN(DA130,$J$5),$I$5)*MAX(MIN(DA130,$J$5),$I$5)+$G$5*MAX(MIN(DA130,$J$5),$I$5)*(DT130*DM130/($K$5*1000))+$H$5*(DT130*DM130/($K$5*1000))*(DT130*DM130/($K$5*1000)))</f>
        <v>0</v>
      </c>
      <c r="T130">
        <f>K130*(1000-(1000*0.61365*exp(17.502*X130/(240.97+X130))/(DM130+DN130)+DH130)/2)/(1000*0.61365*exp(17.502*X130/(240.97+X130))/(DM130+DN130)-DH130)</f>
        <v>0</v>
      </c>
      <c r="U130">
        <f>1/((DB130+1)/(R130/1.6)+1/(S130/1.37)) + DB130/((DB130+1)/(R130/1.6) + DB130/(S130/1.37))</f>
        <v>0</v>
      </c>
      <c r="V130">
        <f>(CW130*CZ130)</f>
        <v>0</v>
      </c>
      <c r="W130">
        <f>(DO130+(V130+2*0.95*5.67E-8*(((DO130+$B$7)+273)^4-(DO130+273)^4)-44100*K130)/(1.84*29.3*S130+8*0.95*5.67E-8*(DO130+273)^3))</f>
        <v>0</v>
      </c>
      <c r="X130">
        <f>($C$7*DP130+$D$7*DQ130+$E$7*W130)</f>
        <v>0</v>
      </c>
      <c r="Y130">
        <f>0.61365*exp(17.502*X130/(240.97+X130))</f>
        <v>0</v>
      </c>
      <c r="Z130">
        <f>(AA130/AB130*100)</f>
        <v>0</v>
      </c>
      <c r="AA130">
        <f>DH130*(DM130+DN130)/1000</f>
        <v>0</v>
      </c>
      <c r="AB130">
        <f>0.61365*exp(17.502*DO130/(240.97+DO130))</f>
        <v>0</v>
      </c>
      <c r="AC130">
        <f>(Y130-DH130*(DM130+DN130)/1000)</f>
        <v>0</v>
      </c>
      <c r="AD130">
        <f>(-K130*44100)</f>
        <v>0</v>
      </c>
      <c r="AE130">
        <f>2*29.3*S130*0.92*(DO130-X130)</f>
        <v>0</v>
      </c>
      <c r="AF130">
        <f>2*0.95*5.67E-8*(((DO130+$B$7)+273)^4-(X130+273)^4)</f>
        <v>0</v>
      </c>
      <c r="AG130">
        <f>V130+AF130+AD130+AE130</f>
        <v>0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MAX(0,($B$13+$C$13*DT130)/(1+$D$13*DT130)*DM130/(DO130+273)*$E$13)</f>
        <v>0</v>
      </c>
      <c r="AM130" t="s">
        <v>422</v>
      </c>
      <c r="AN130" t="s">
        <v>422</v>
      </c>
      <c r="AO130">
        <v>0</v>
      </c>
      <c r="AP130">
        <v>0</v>
      </c>
      <c r="AQ130">
        <f>1-AO130/AP130</f>
        <v>0</v>
      </c>
      <c r="AR130">
        <v>0</v>
      </c>
      <c r="AS130" t="s">
        <v>422</v>
      </c>
      <c r="AT130" t="s">
        <v>422</v>
      </c>
      <c r="AU130">
        <v>0</v>
      </c>
      <c r="AV130">
        <v>0</v>
      </c>
      <c r="AW130">
        <f>1-AU130/AV130</f>
        <v>0</v>
      </c>
      <c r="AX130">
        <v>0.5</v>
      </c>
      <c r="AY130">
        <f>CX130</f>
        <v>0</v>
      </c>
      <c r="AZ130">
        <f>M130</f>
        <v>0</v>
      </c>
      <c r="BA130">
        <f>AW130*AX130*AY130</f>
        <v>0</v>
      </c>
      <c r="BB130">
        <f>(AZ130-AR130)/AY130</f>
        <v>0</v>
      </c>
      <c r="BC130">
        <f>(AP130-AV130)/AV130</f>
        <v>0</v>
      </c>
      <c r="BD130">
        <f>AO130/(AQ130+AO130/AV130)</f>
        <v>0</v>
      </c>
      <c r="BE130" t="s">
        <v>422</v>
      </c>
      <c r="BF130">
        <v>0</v>
      </c>
      <c r="BG130">
        <f>IF(BF130&lt;&gt;0, BF130, BD130)</f>
        <v>0</v>
      </c>
      <c r="BH130">
        <f>1-BG130/AV130</f>
        <v>0</v>
      </c>
      <c r="BI130">
        <f>(AV130-AU130)/(AV130-BG130)</f>
        <v>0</v>
      </c>
      <c r="BJ130">
        <f>(AP130-AV130)/(AP130-BG130)</f>
        <v>0</v>
      </c>
      <c r="BK130">
        <f>(AV130-AU130)/(AV130-AO130)</f>
        <v>0</v>
      </c>
      <c r="BL130">
        <f>(AP130-AV130)/(AP130-AO130)</f>
        <v>0</v>
      </c>
      <c r="BM130">
        <f>(BI130*BG130/AU130)</f>
        <v>0</v>
      </c>
      <c r="BN130">
        <f>(1-BM130)</f>
        <v>0</v>
      </c>
      <c r="CW130">
        <f>$B$11*DU130+$C$11*DV130+$F$11*EG130*(1-EJ130)</f>
        <v>0</v>
      </c>
      <c r="CX130">
        <f>CW130*CY130</f>
        <v>0</v>
      </c>
      <c r="CY130">
        <f>($B$11*$D$9+$C$11*$D$9+$F$11*((ET130+EL130)/MAX(ET130+EL130+EU130, 0.1)*$I$9+EU130/MAX(ET130+EL130+EU130, 0.1)*$J$9))/($B$11+$C$11+$F$11)</f>
        <v>0</v>
      </c>
      <c r="CZ130">
        <f>($B$11*$K$9+$C$11*$K$9+$F$11*((ET130+EL130)/MAX(ET130+EL130+EU130, 0.1)*$P$9+EU130/MAX(ET130+EL130+EU130, 0.1)*$Q$9))/($B$11+$C$11+$F$11)</f>
        <v>0</v>
      </c>
      <c r="DA130">
        <v>0.83</v>
      </c>
      <c r="DB130">
        <v>0.5</v>
      </c>
      <c r="DC130" t="s">
        <v>423</v>
      </c>
      <c r="DD130">
        <v>2</v>
      </c>
      <c r="DE130">
        <v>1758588097.85</v>
      </c>
      <c r="DF130">
        <v>420.88575</v>
      </c>
      <c r="DG130">
        <v>420.11575</v>
      </c>
      <c r="DH130">
        <v>24.4855</v>
      </c>
      <c r="DI130">
        <v>24.3184</v>
      </c>
      <c r="DJ130">
        <v>414.9905</v>
      </c>
      <c r="DK130">
        <v>24.0943</v>
      </c>
      <c r="DL130">
        <v>499.9095</v>
      </c>
      <c r="DM130">
        <v>89.6444</v>
      </c>
      <c r="DN130">
        <v>0.034378325</v>
      </c>
      <c r="DO130">
        <v>30.543575</v>
      </c>
      <c r="DP130">
        <v>30.04865</v>
      </c>
      <c r="DQ130">
        <v>999.9</v>
      </c>
      <c r="DR130">
        <v>0</v>
      </c>
      <c r="DS130">
        <v>0</v>
      </c>
      <c r="DT130">
        <v>9988.43</v>
      </c>
      <c r="DU130">
        <v>0</v>
      </c>
      <c r="DV130">
        <v>0.667702</v>
      </c>
      <c r="DW130">
        <v>0.76994425</v>
      </c>
      <c r="DX130">
        <v>431.4495</v>
      </c>
      <c r="DY130">
        <v>430.5865</v>
      </c>
      <c r="DZ130">
        <v>0.1671075</v>
      </c>
      <c r="EA130">
        <v>420.11575</v>
      </c>
      <c r="EB130">
        <v>24.3184</v>
      </c>
      <c r="EC130">
        <v>2.19499</v>
      </c>
      <c r="ED130">
        <v>2.1800075</v>
      </c>
      <c r="EE130">
        <v>18.925775</v>
      </c>
      <c r="EF130">
        <v>18.816125</v>
      </c>
      <c r="EG130">
        <v>0.00500016</v>
      </c>
      <c r="EH130">
        <v>0</v>
      </c>
      <c r="EI130">
        <v>0</v>
      </c>
      <c r="EJ130">
        <v>0</v>
      </c>
      <c r="EK130">
        <v>89.75</v>
      </c>
      <c r="EL130">
        <v>0.00500016</v>
      </c>
      <c r="EM130">
        <v>-29.2</v>
      </c>
      <c r="EN130">
        <v>-1.75</v>
      </c>
      <c r="EO130">
        <v>36.812</v>
      </c>
      <c r="EP130">
        <v>40.937</v>
      </c>
      <c r="EQ130">
        <v>38.875</v>
      </c>
      <c r="ER130">
        <v>41.20275</v>
      </c>
      <c r="ES130">
        <v>40.187</v>
      </c>
      <c r="ET130">
        <v>0</v>
      </c>
      <c r="EU130">
        <v>0</v>
      </c>
      <c r="EV130">
        <v>0</v>
      </c>
      <c r="EW130">
        <v>1758588103.2</v>
      </c>
      <c r="EX130">
        <v>0</v>
      </c>
      <c r="EY130">
        <v>90.52</v>
      </c>
      <c r="EZ130">
        <v>22.1230764236205</v>
      </c>
      <c r="FA130">
        <v>-12.8769227571977</v>
      </c>
      <c r="FB130">
        <v>-30.968</v>
      </c>
      <c r="FC130">
        <v>15</v>
      </c>
      <c r="FD130">
        <v>0</v>
      </c>
      <c r="FE130" t="s">
        <v>424</v>
      </c>
      <c r="FF130">
        <v>1747249705.1</v>
      </c>
      <c r="FG130">
        <v>1747249711.1</v>
      </c>
      <c r="FH130">
        <v>0</v>
      </c>
      <c r="FI130">
        <v>0.871</v>
      </c>
      <c r="FJ130">
        <v>0.066</v>
      </c>
      <c r="FK130">
        <v>5.486</v>
      </c>
      <c r="FL130">
        <v>0.145</v>
      </c>
      <c r="FM130">
        <v>420</v>
      </c>
      <c r="FN130">
        <v>16</v>
      </c>
      <c r="FO130">
        <v>0.27</v>
      </c>
      <c r="FP130">
        <v>0.16</v>
      </c>
      <c r="FQ130">
        <v>0.308294975</v>
      </c>
      <c r="FR130">
        <v>-0.38510930075188</v>
      </c>
      <c r="FS130">
        <v>0.328061489041326</v>
      </c>
      <c r="FT130">
        <v>1</v>
      </c>
      <c r="FU130">
        <v>89.9764705882353</v>
      </c>
      <c r="FV130">
        <v>-2.18792979199912</v>
      </c>
      <c r="FW130">
        <v>5.4621186809176</v>
      </c>
      <c r="FX130">
        <v>-1</v>
      </c>
      <c r="FY130">
        <v>0.15680075</v>
      </c>
      <c r="FZ130">
        <v>0.0395926466165413</v>
      </c>
      <c r="GA130">
        <v>0.00730206613141103</v>
      </c>
      <c r="GB130">
        <v>1</v>
      </c>
      <c r="GC130">
        <v>2</v>
      </c>
      <c r="GD130">
        <v>2</v>
      </c>
      <c r="GE130" t="s">
        <v>476</v>
      </c>
      <c r="GF130">
        <v>3.12617</v>
      </c>
      <c r="GG130">
        <v>2.66023</v>
      </c>
      <c r="GH130">
        <v>0.0880836</v>
      </c>
      <c r="GI130">
        <v>0.0887735</v>
      </c>
      <c r="GJ130">
        <v>0.101902</v>
      </c>
      <c r="GK130">
        <v>0.101953</v>
      </c>
      <c r="GL130">
        <v>23461.6</v>
      </c>
      <c r="GM130">
        <v>22178.9</v>
      </c>
      <c r="GN130">
        <v>23011.1</v>
      </c>
      <c r="GO130">
        <v>23702.8</v>
      </c>
      <c r="GP130">
        <v>35223.6</v>
      </c>
      <c r="GQ130">
        <v>35229.8</v>
      </c>
      <c r="GR130">
        <v>41489.6</v>
      </c>
      <c r="GS130">
        <v>42265.1</v>
      </c>
      <c r="GT130">
        <v>1.89355</v>
      </c>
      <c r="GU130">
        <v>1.8072</v>
      </c>
      <c r="GV130">
        <v>0.105165</v>
      </c>
      <c r="GW130">
        <v>0</v>
      </c>
      <c r="GX130">
        <v>28.3611</v>
      </c>
      <c r="GY130">
        <v>999.9</v>
      </c>
      <c r="GZ130">
        <v>60.78</v>
      </c>
      <c r="HA130">
        <v>29.608</v>
      </c>
      <c r="HB130">
        <v>28.2425</v>
      </c>
      <c r="HC130">
        <v>54.325</v>
      </c>
      <c r="HD130">
        <v>39.2107</v>
      </c>
      <c r="HE130">
        <v>1</v>
      </c>
      <c r="HF130">
        <v>0.100587</v>
      </c>
      <c r="HG130">
        <v>-1.4709</v>
      </c>
      <c r="HH130">
        <v>20.2306</v>
      </c>
      <c r="HI130">
        <v>5.23436</v>
      </c>
      <c r="HJ130">
        <v>11.992</v>
      </c>
      <c r="HK130">
        <v>4.9557</v>
      </c>
      <c r="HL130">
        <v>3.304</v>
      </c>
      <c r="HM130">
        <v>9999</v>
      </c>
      <c r="HN130">
        <v>999.9</v>
      </c>
      <c r="HO130">
        <v>9999</v>
      </c>
      <c r="HP130">
        <v>9999</v>
      </c>
      <c r="HQ130">
        <v>1.86848</v>
      </c>
      <c r="HR130">
        <v>1.86418</v>
      </c>
      <c r="HS130">
        <v>1.8718</v>
      </c>
      <c r="HT130">
        <v>1.86265</v>
      </c>
      <c r="HU130">
        <v>1.86204</v>
      </c>
      <c r="HV130">
        <v>1.86859</v>
      </c>
      <c r="HW130">
        <v>1.85867</v>
      </c>
      <c r="HX130">
        <v>1.86509</v>
      </c>
      <c r="HY130">
        <v>5</v>
      </c>
      <c r="HZ130">
        <v>0</v>
      </c>
      <c r="IA130">
        <v>0</v>
      </c>
      <c r="IB130">
        <v>0</v>
      </c>
      <c r="IC130" t="s">
        <v>426</v>
      </c>
      <c r="ID130" t="s">
        <v>427</v>
      </c>
      <c r="IE130" t="s">
        <v>428</v>
      </c>
      <c r="IF130" t="s">
        <v>428</v>
      </c>
      <c r="IG130" t="s">
        <v>428</v>
      </c>
      <c r="IH130" t="s">
        <v>428</v>
      </c>
      <c r="II130">
        <v>0</v>
      </c>
      <c r="IJ130">
        <v>100</v>
      </c>
      <c r="IK130">
        <v>100</v>
      </c>
      <c r="IL130">
        <v>5.894</v>
      </c>
      <c r="IM130">
        <v>0.3911</v>
      </c>
      <c r="IN130">
        <v>4.31971622866321</v>
      </c>
      <c r="IO130">
        <v>0.00442796603476172</v>
      </c>
      <c r="IP130">
        <v>-1.66160884727162e-06</v>
      </c>
      <c r="IQ130">
        <v>3.32470810967871e-10</v>
      </c>
      <c r="IR130">
        <v>0.0482981980719239</v>
      </c>
      <c r="IS130">
        <v>0.00830027014242151</v>
      </c>
      <c r="IT130">
        <v>2.88519397997672e-05</v>
      </c>
      <c r="IU130">
        <v>9.02036601750474e-06</v>
      </c>
      <c r="IV130">
        <v>-1</v>
      </c>
      <c r="IW130">
        <v>2043</v>
      </c>
      <c r="IX130">
        <v>1</v>
      </c>
      <c r="IY130">
        <v>28</v>
      </c>
      <c r="IZ130">
        <v>188973.3</v>
      </c>
      <c r="JA130">
        <v>188973.2</v>
      </c>
      <c r="JB130">
        <v>0.893555</v>
      </c>
      <c r="JC130">
        <v>2.39624</v>
      </c>
      <c r="JD130">
        <v>1.49902</v>
      </c>
      <c r="JE130">
        <v>2.33154</v>
      </c>
      <c r="JF130">
        <v>1.54419</v>
      </c>
      <c r="JG130">
        <v>2.29126</v>
      </c>
      <c r="JH130">
        <v>34.9214</v>
      </c>
      <c r="JI130">
        <v>24.2714</v>
      </c>
      <c r="JJ130">
        <v>18</v>
      </c>
      <c r="JK130">
        <v>545.833</v>
      </c>
      <c r="JL130">
        <v>433.123</v>
      </c>
      <c r="JM130">
        <v>31.3124</v>
      </c>
      <c r="JN130">
        <v>28.947</v>
      </c>
      <c r="JO130">
        <v>29.9999</v>
      </c>
      <c r="JP130">
        <v>28.7836</v>
      </c>
      <c r="JQ130">
        <v>28.81</v>
      </c>
      <c r="JR130">
        <v>17.9374</v>
      </c>
      <c r="JS130">
        <v>28.1383</v>
      </c>
      <c r="JT130">
        <v>100</v>
      </c>
      <c r="JU130">
        <v>31.3022</v>
      </c>
      <c r="JV130">
        <v>420</v>
      </c>
      <c r="JW130">
        <v>24.3927</v>
      </c>
      <c r="JX130">
        <v>92.9856</v>
      </c>
      <c r="JY130">
        <v>98.5048</v>
      </c>
    </row>
    <row r="131" spans="1:285">
      <c r="A131">
        <v>115</v>
      </c>
      <c r="B131">
        <v>1758588103.1</v>
      </c>
      <c r="C131">
        <v>4090.09999990463</v>
      </c>
      <c r="D131" t="s">
        <v>659</v>
      </c>
      <c r="E131" t="s">
        <v>660</v>
      </c>
      <c r="F131">
        <v>5</v>
      </c>
      <c r="G131" t="s">
        <v>419</v>
      </c>
      <c r="H131" t="s">
        <v>632</v>
      </c>
      <c r="I131" t="s">
        <v>421</v>
      </c>
      <c r="J131">
        <v>1758588100.43333</v>
      </c>
      <c r="K131">
        <f>(L131)/1000</f>
        <v>0</v>
      </c>
      <c r="L131">
        <f>1000*DL131*AJ131*(DH131-DI131)/(100*DA131*(1000-AJ131*DH131))</f>
        <v>0</v>
      </c>
      <c r="M131">
        <f>DL131*AJ131*(DG131-DF131*(1000-AJ131*DI131)/(1000-AJ131*DH131))/(100*DA131)</f>
        <v>0</v>
      </c>
      <c r="N131">
        <f>DF131 - IF(AJ131&gt;1, M131*DA131*100.0/(AL131), 0)</f>
        <v>0</v>
      </c>
      <c r="O131">
        <f>((U131-K131/2)*N131-M131)/(U131+K131/2)</f>
        <v>0</v>
      </c>
      <c r="P131">
        <f>O131*(DM131+DN131)/1000.0</f>
        <v>0</v>
      </c>
      <c r="Q131">
        <f>(DF131 - IF(AJ131&gt;1, M131*DA131*100.0/(AL131), 0))*(DM131+DN131)/1000.0</f>
        <v>0</v>
      </c>
      <c r="R131">
        <f>2.0/((1/T131-1/S131)+SIGN(T131)*SQRT((1/T131-1/S131)*(1/T131-1/S131) + 4*DB131/((DB131+1)*(DB131+1))*(2*1/T131*1/S131-1/S131*1/S131)))</f>
        <v>0</v>
      </c>
      <c r="S131">
        <f>IF(LEFT(DC131,1)&lt;&gt;"0",IF(LEFT(DC131,1)="1",3.0,DD131),$D$5+$E$5*(DT131*DM131/($K$5*1000))+$F$5*(DT131*DM131/($K$5*1000))*MAX(MIN(DA131,$J$5),$I$5)*MAX(MIN(DA131,$J$5),$I$5)+$G$5*MAX(MIN(DA131,$J$5),$I$5)*(DT131*DM131/($K$5*1000))+$H$5*(DT131*DM131/($K$5*1000))*(DT131*DM131/($K$5*1000)))</f>
        <v>0</v>
      </c>
      <c r="T131">
        <f>K131*(1000-(1000*0.61365*exp(17.502*X131/(240.97+X131))/(DM131+DN131)+DH131)/2)/(1000*0.61365*exp(17.502*X131/(240.97+X131))/(DM131+DN131)-DH131)</f>
        <v>0</v>
      </c>
      <c r="U131">
        <f>1/((DB131+1)/(R131/1.6)+1/(S131/1.37)) + DB131/((DB131+1)/(R131/1.6) + DB131/(S131/1.37))</f>
        <v>0</v>
      </c>
      <c r="V131">
        <f>(CW131*CZ131)</f>
        <v>0</v>
      </c>
      <c r="W131">
        <f>(DO131+(V131+2*0.95*5.67E-8*(((DO131+$B$7)+273)^4-(DO131+273)^4)-44100*K131)/(1.84*29.3*S131+8*0.95*5.67E-8*(DO131+273)^3))</f>
        <v>0</v>
      </c>
      <c r="X131">
        <f>($C$7*DP131+$D$7*DQ131+$E$7*W131)</f>
        <v>0</v>
      </c>
      <c r="Y131">
        <f>0.61365*exp(17.502*X131/(240.97+X131))</f>
        <v>0</v>
      </c>
      <c r="Z131">
        <f>(AA131/AB131*100)</f>
        <v>0</v>
      </c>
      <c r="AA131">
        <f>DH131*(DM131+DN131)/1000</f>
        <v>0</v>
      </c>
      <c r="AB131">
        <f>0.61365*exp(17.502*DO131/(240.97+DO131))</f>
        <v>0</v>
      </c>
      <c r="AC131">
        <f>(Y131-DH131*(DM131+DN131)/1000)</f>
        <v>0</v>
      </c>
      <c r="AD131">
        <f>(-K131*44100)</f>
        <v>0</v>
      </c>
      <c r="AE131">
        <f>2*29.3*S131*0.92*(DO131-X131)</f>
        <v>0</v>
      </c>
      <c r="AF131">
        <f>2*0.95*5.67E-8*(((DO131+$B$7)+273)^4-(X131+273)^4)</f>
        <v>0</v>
      </c>
      <c r="AG131">
        <f>V131+AF131+AD131+AE131</f>
        <v>0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MAX(0,($B$13+$C$13*DT131)/(1+$D$13*DT131)*DM131/(DO131+273)*$E$13)</f>
        <v>0</v>
      </c>
      <c r="AM131" t="s">
        <v>422</v>
      </c>
      <c r="AN131" t="s">
        <v>422</v>
      </c>
      <c r="AO131">
        <v>0</v>
      </c>
      <c r="AP131">
        <v>0</v>
      </c>
      <c r="AQ131">
        <f>1-AO131/AP131</f>
        <v>0</v>
      </c>
      <c r="AR131">
        <v>0</v>
      </c>
      <c r="AS131" t="s">
        <v>422</v>
      </c>
      <c r="AT131" t="s">
        <v>422</v>
      </c>
      <c r="AU131">
        <v>0</v>
      </c>
      <c r="AV131">
        <v>0</v>
      </c>
      <c r="AW131">
        <f>1-AU131/AV131</f>
        <v>0</v>
      </c>
      <c r="AX131">
        <v>0.5</v>
      </c>
      <c r="AY131">
        <f>CX131</f>
        <v>0</v>
      </c>
      <c r="AZ131">
        <f>M131</f>
        <v>0</v>
      </c>
      <c r="BA131">
        <f>AW131*AX131*AY131</f>
        <v>0</v>
      </c>
      <c r="BB131">
        <f>(AZ131-AR131)/AY131</f>
        <v>0</v>
      </c>
      <c r="BC131">
        <f>(AP131-AV131)/AV131</f>
        <v>0</v>
      </c>
      <c r="BD131">
        <f>AO131/(AQ131+AO131/AV131)</f>
        <v>0</v>
      </c>
      <c r="BE131" t="s">
        <v>422</v>
      </c>
      <c r="BF131">
        <v>0</v>
      </c>
      <c r="BG131">
        <f>IF(BF131&lt;&gt;0, BF131, BD131)</f>
        <v>0</v>
      </c>
      <c r="BH131">
        <f>1-BG131/AV131</f>
        <v>0</v>
      </c>
      <c r="BI131">
        <f>(AV131-AU131)/(AV131-BG131)</f>
        <v>0</v>
      </c>
      <c r="BJ131">
        <f>(AP131-AV131)/(AP131-BG131)</f>
        <v>0</v>
      </c>
      <c r="BK131">
        <f>(AV131-AU131)/(AV131-AO131)</f>
        <v>0</v>
      </c>
      <c r="BL131">
        <f>(AP131-AV131)/(AP131-AO131)</f>
        <v>0</v>
      </c>
      <c r="BM131">
        <f>(BI131*BG131/AU131)</f>
        <v>0</v>
      </c>
      <c r="BN131">
        <f>(1-BM131)</f>
        <v>0</v>
      </c>
      <c r="CW131">
        <f>$B$11*DU131+$C$11*DV131+$F$11*EG131*(1-EJ131)</f>
        <v>0</v>
      </c>
      <c r="CX131">
        <f>CW131*CY131</f>
        <v>0</v>
      </c>
      <c r="CY131">
        <f>($B$11*$D$9+$C$11*$D$9+$F$11*((ET131+EL131)/MAX(ET131+EL131+EU131, 0.1)*$I$9+EU131/MAX(ET131+EL131+EU131, 0.1)*$J$9))/($B$11+$C$11+$F$11)</f>
        <v>0</v>
      </c>
      <c r="CZ131">
        <f>($B$11*$K$9+$C$11*$K$9+$F$11*((ET131+EL131)/MAX(ET131+EL131+EU131, 0.1)*$P$9+EU131/MAX(ET131+EL131+EU131, 0.1)*$Q$9))/($B$11+$C$11+$F$11)</f>
        <v>0</v>
      </c>
      <c r="DA131">
        <v>0.83</v>
      </c>
      <c r="DB131">
        <v>0.5</v>
      </c>
      <c r="DC131" t="s">
        <v>423</v>
      </c>
      <c r="DD131">
        <v>2</v>
      </c>
      <c r="DE131">
        <v>1758588100.43333</v>
      </c>
      <c r="DF131">
        <v>420.763333333333</v>
      </c>
      <c r="DG131">
        <v>419.435333333333</v>
      </c>
      <c r="DH131">
        <v>24.4848333333333</v>
      </c>
      <c r="DI131">
        <v>24.3186666666667</v>
      </c>
      <c r="DJ131">
        <v>414.869</v>
      </c>
      <c r="DK131">
        <v>24.0936333333333</v>
      </c>
      <c r="DL131">
        <v>499.927333333333</v>
      </c>
      <c r="DM131">
        <v>89.6442666666667</v>
      </c>
      <c r="DN131">
        <v>0.0345948333333333</v>
      </c>
      <c r="DO131">
        <v>30.5521</v>
      </c>
      <c r="DP131">
        <v>30.0715333333333</v>
      </c>
      <c r="DQ131">
        <v>999.9</v>
      </c>
      <c r="DR131">
        <v>0</v>
      </c>
      <c r="DS131">
        <v>0</v>
      </c>
      <c r="DT131">
        <v>9985.60666666667</v>
      </c>
      <c r="DU131">
        <v>0</v>
      </c>
      <c r="DV131">
        <v>0.667702</v>
      </c>
      <c r="DW131">
        <v>1.32827</v>
      </c>
      <c r="DX131">
        <v>431.324</v>
      </c>
      <c r="DY131">
        <v>429.889333333333</v>
      </c>
      <c r="DZ131">
        <v>0.166138666666667</v>
      </c>
      <c r="EA131">
        <v>419.435333333333</v>
      </c>
      <c r="EB131">
        <v>24.3186666666667</v>
      </c>
      <c r="EC131">
        <v>2.19492333333333</v>
      </c>
      <c r="ED131">
        <v>2.18003</v>
      </c>
      <c r="EE131">
        <v>18.9253</v>
      </c>
      <c r="EF131">
        <v>18.8163</v>
      </c>
      <c r="EG131">
        <v>0.00500016</v>
      </c>
      <c r="EH131">
        <v>0</v>
      </c>
      <c r="EI131">
        <v>0</v>
      </c>
      <c r="EJ131">
        <v>0</v>
      </c>
      <c r="EK131">
        <v>92.6666666666667</v>
      </c>
      <c r="EL131">
        <v>0.00500016</v>
      </c>
      <c r="EM131">
        <v>-29.7</v>
      </c>
      <c r="EN131">
        <v>-1.8</v>
      </c>
      <c r="EO131">
        <v>36.812</v>
      </c>
      <c r="EP131">
        <v>40.937</v>
      </c>
      <c r="EQ131">
        <v>38.875</v>
      </c>
      <c r="ER131">
        <v>41.187</v>
      </c>
      <c r="ES131">
        <v>40.187</v>
      </c>
      <c r="ET131">
        <v>0</v>
      </c>
      <c r="EU131">
        <v>0</v>
      </c>
      <c r="EV131">
        <v>0</v>
      </c>
      <c r="EW131">
        <v>1758588105</v>
      </c>
      <c r="EX131">
        <v>0</v>
      </c>
      <c r="EY131">
        <v>90.1769230769231</v>
      </c>
      <c r="EZ131">
        <v>1.48376024826658</v>
      </c>
      <c r="FA131">
        <v>0.413675600541752</v>
      </c>
      <c r="FB131">
        <v>-30.75</v>
      </c>
      <c r="FC131">
        <v>15</v>
      </c>
      <c r="FD131">
        <v>0</v>
      </c>
      <c r="FE131" t="s">
        <v>424</v>
      </c>
      <c r="FF131">
        <v>1747249705.1</v>
      </c>
      <c r="FG131">
        <v>1747249711.1</v>
      </c>
      <c r="FH131">
        <v>0</v>
      </c>
      <c r="FI131">
        <v>0.871</v>
      </c>
      <c r="FJ131">
        <v>0.066</v>
      </c>
      <c r="FK131">
        <v>5.486</v>
      </c>
      <c r="FL131">
        <v>0.145</v>
      </c>
      <c r="FM131">
        <v>420</v>
      </c>
      <c r="FN131">
        <v>16</v>
      </c>
      <c r="FO131">
        <v>0.27</v>
      </c>
      <c r="FP131">
        <v>0.16</v>
      </c>
      <c r="FQ131">
        <v>0.460994833333333</v>
      </c>
      <c r="FR131">
        <v>1.99631715584416</v>
      </c>
      <c r="FS131">
        <v>0.498061373849729</v>
      </c>
      <c r="FT131">
        <v>0</v>
      </c>
      <c r="FU131">
        <v>90.9529411764706</v>
      </c>
      <c r="FV131">
        <v>3.06799075479243</v>
      </c>
      <c r="FW131">
        <v>5.62647289443697</v>
      </c>
      <c r="FX131">
        <v>-1</v>
      </c>
      <c r="FY131">
        <v>0.157652238095238</v>
      </c>
      <c r="FZ131">
        <v>0.0736432987012985</v>
      </c>
      <c r="GA131">
        <v>0.00786805955932115</v>
      </c>
      <c r="GB131">
        <v>1</v>
      </c>
      <c r="GC131">
        <v>1</v>
      </c>
      <c r="GD131">
        <v>2</v>
      </c>
      <c r="GE131" t="s">
        <v>433</v>
      </c>
      <c r="GF131">
        <v>3.12634</v>
      </c>
      <c r="GG131">
        <v>2.66009</v>
      </c>
      <c r="GH131">
        <v>0.0880359</v>
      </c>
      <c r="GI131">
        <v>0.0887972</v>
      </c>
      <c r="GJ131">
        <v>0.101902</v>
      </c>
      <c r="GK131">
        <v>0.102003</v>
      </c>
      <c r="GL131">
        <v>23462.8</v>
      </c>
      <c r="GM131">
        <v>22178.5</v>
      </c>
      <c r="GN131">
        <v>23011</v>
      </c>
      <c r="GO131">
        <v>23702.9</v>
      </c>
      <c r="GP131">
        <v>35223.6</v>
      </c>
      <c r="GQ131">
        <v>35228.2</v>
      </c>
      <c r="GR131">
        <v>41489.6</v>
      </c>
      <c r="GS131">
        <v>42265.6</v>
      </c>
      <c r="GT131">
        <v>1.89393</v>
      </c>
      <c r="GU131">
        <v>1.80693</v>
      </c>
      <c r="GV131">
        <v>0.104368</v>
      </c>
      <c r="GW131">
        <v>0</v>
      </c>
      <c r="GX131">
        <v>28.3624</v>
      </c>
      <c r="GY131">
        <v>999.9</v>
      </c>
      <c r="GZ131">
        <v>60.78</v>
      </c>
      <c r="HA131">
        <v>29.608</v>
      </c>
      <c r="HB131">
        <v>28.2396</v>
      </c>
      <c r="HC131">
        <v>53.765</v>
      </c>
      <c r="HD131">
        <v>39.1827</v>
      </c>
      <c r="HE131">
        <v>1</v>
      </c>
      <c r="HF131">
        <v>0.100518</v>
      </c>
      <c r="HG131">
        <v>-1.43499</v>
      </c>
      <c r="HH131">
        <v>20.231</v>
      </c>
      <c r="HI131">
        <v>5.23466</v>
      </c>
      <c r="HJ131">
        <v>11.992</v>
      </c>
      <c r="HK131">
        <v>4.95585</v>
      </c>
      <c r="HL131">
        <v>3.304</v>
      </c>
      <c r="HM131">
        <v>9999</v>
      </c>
      <c r="HN131">
        <v>999.9</v>
      </c>
      <c r="HO131">
        <v>9999</v>
      </c>
      <c r="HP131">
        <v>9999</v>
      </c>
      <c r="HQ131">
        <v>1.86846</v>
      </c>
      <c r="HR131">
        <v>1.86418</v>
      </c>
      <c r="HS131">
        <v>1.8718</v>
      </c>
      <c r="HT131">
        <v>1.86264</v>
      </c>
      <c r="HU131">
        <v>1.86203</v>
      </c>
      <c r="HV131">
        <v>1.86858</v>
      </c>
      <c r="HW131">
        <v>1.85867</v>
      </c>
      <c r="HX131">
        <v>1.86509</v>
      </c>
      <c r="HY131">
        <v>5</v>
      </c>
      <c r="HZ131">
        <v>0</v>
      </c>
      <c r="IA131">
        <v>0</v>
      </c>
      <c r="IB131">
        <v>0</v>
      </c>
      <c r="IC131" t="s">
        <v>426</v>
      </c>
      <c r="ID131" t="s">
        <v>427</v>
      </c>
      <c r="IE131" t="s">
        <v>428</v>
      </c>
      <c r="IF131" t="s">
        <v>428</v>
      </c>
      <c r="IG131" t="s">
        <v>428</v>
      </c>
      <c r="IH131" t="s">
        <v>428</v>
      </c>
      <c r="II131">
        <v>0</v>
      </c>
      <c r="IJ131">
        <v>100</v>
      </c>
      <c r="IK131">
        <v>100</v>
      </c>
      <c r="IL131">
        <v>5.893</v>
      </c>
      <c r="IM131">
        <v>0.3912</v>
      </c>
      <c r="IN131">
        <v>4.31971622866321</v>
      </c>
      <c r="IO131">
        <v>0.00442796603476172</v>
      </c>
      <c r="IP131">
        <v>-1.66160884727162e-06</v>
      </c>
      <c r="IQ131">
        <v>3.32470810967871e-10</v>
      </c>
      <c r="IR131">
        <v>0.0482981980719239</v>
      </c>
      <c r="IS131">
        <v>0.00830027014242151</v>
      </c>
      <c r="IT131">
        <v>2.88519397997672e-05</v>
      </c>
      <c r="IU131">
        <v>9.02036601750474e-06</v>
      </c>
      <c r="IV131">
        <v>-1</v>
      </c>
      <c r="IW131">
        <v>2043</v>
      </c>
      <c r="IX131">
        <v>1</v>
      </c>
      <c r="IY131">
        <v>28</v>
      </c>
      <c r="IZ131">
        <v>188973.3</v>
      </c>
      <c r="JA131">
        <v>188973.2</v>
      </c>
      <c r="JB131">
        <v>0.894775</v>
      </c>
      <c r="JC131">
        <v>2.3938</v>
      </c>
      <c r="JD131">
        <v>1.49902</v>
      </c>
      <c r="JE131">
        <v>2.33276</v>
      </c>
      <c r="JF131">
        <v>1.54419</v>
      </c>
      <c r="JG131">
        <v>2.28516</v>
      </c>
      <c r="JH131">
        <v>34.8985</v>
      </c>
      <c r="JI131">
        <v>24.2714</v>
      </c>
      <c r="JJ131">
        <v>18</v>
      </c>
      <c r="JK131">
        <v>546.067</v>
      </c>
      <c r="JL131">
        <v>432.95</v>
      </c>
      <c r="JM131">
        <v>31.3131</v>
      </c>
      <c r="JN131">
        <v>28.9458</v>
      </c>
      <c r="JO131">
        <v>29.9998</v>
      </c>
      <c r="JP131">
        <v>28.7824</v>
      </c>
      <c r="JQ131">
        <v>28.8088</v>
      </c>
      <c r="JR131">
        <v>17.9414</v>
      </c>
      <c r="JS131">
        <v>28.1383</v>
      </c>
      <c r="JT131">
        <v>100</v>
      </c>
      <c r="JU131">
        <v>31.3022</v>
      </c>
      <c r="JV131">
        <v>420</v>
      </c>
      <c r="JW131">
        <v>24.3927</v>
      </c>
      <c r="JX131">
        <v>92.9854</v>
      </c>
      <c r="JY131">
        <v>98.5057</v>
      </c>
    </row>
    <row r="132" spans="1:285">
      <c r="A132">
        <v>116</v>
      </c>
      <c r="B132">
        <v>1758588106.1</v>
      </c>
      <c r="C132">
        <v>4093.09999990463</v>
      </c>
      <c r="D132" t="s">
        <v>661</v>
      </c>
      <c r="E132" t="s">
        <v>662</v>
      </c>
      <c r="F132">
        <v>5</v>
      </c>
      <c r="G132" t="s">
        <v>419</v>
      </c>
      <c r="H132" t="s">
        <v>632</v>
      </c>
      <c r="I132" t="s">
        <v>421</v>
      </c>
      <c r="J132">
        <v>1758588103.76667</v>
      </c>
      <c r="K132">
        <f>(L132)/1000</f>
        <v>0</v>
      </c>
      <c r="L132">
        <f>1000*DL132*AJ132*(DH132-DI132)/(100*DA132*(1000-AJ132*DH132))</f>
        <v>0</v>
      </c>
      <c r="M132">
        <f>DL132*AJ132*(DG132-DF132*(1000-AJ132*DI132)/(1000-AJ132*DH132))/(100*DA132)</f>
        <v>0</v>
      </c>
      <c r="N132">
        <f>DF132 - IF(AJ132&gt;1, M132*DA132*100.0/(AL132), 0)</f>
        <v>0</v>
      </c>
      <c r="O132">
        <f>((U132-K132/2)*N132-M132)/(U132+K132/2)</f>
        <v>0</v>
      </c>
      <c r="P132">
        <f>O132*(DM132+DN132)/1000.0</f>
        <v>0</v>
      </c>
      <c r="Q132">
        <f>(DF132 - IF(AJ132&gt;1, M132*DA132*100.0/(AL132), 0))*(DM132+DN132)/1000.0</f>
        <v>0</v>
      </c>
      <c r="R132">
        <f>2.0/((1/T132-1/S132)+SIGN(T132)*SQRT((1/T132-1/S132)*(1/T132-1/S132) + 4*DB132/((DB132+1)*(DB132+1))*(2*1/T132*1/S132-1/S132*1/S132)))</f>
        <v>0</v>
      </c>
      <c r="S132">
        <f>IF(LEFT(DC132,1)&lt;&gt;"0",IF(LEFT(DC132,1)="1",3.0,DD132),$D$5+$E$5*(DT132*DM132/($K$5*1000))+$F$5*(DT132*DM132/($K$5*1000))*MAX(MIN(DA132,$J$5),$I$5)*MAX(MIN(DA132,$J$5),$I$5)+$G$5*MAX(MIN(DA132,$J$5),$I$5)*(DT132*DM132/($K$5*1000))+$H$5*(DT132*DM132/($K$5*1000))*(DT132*DM132/($K$5*1000)))</f>
        <v>0</v>
      </c>
      <c r="T132">
        <f>K132*(1000-(1000*0.61365*exp(17.502*X132/(240.97+X132))/(DM132+DN132)+DH132)/2)/(1000*0.61365*exp(17.502*X132/(240.97+X132))/(DM132+DN132)-DH132)</f>
        <v>0</v>
      </c>
      <c r="U132">
        <f>1/((DB132+1)/(R132/1.6)+1/(S132/1.37)) + DB132/((DB132+1)/(R132/1.6) + DB132/(S132/1.37))</f>
        <v>0</v>
      </c>
      <c r="V132">
        <f>(CW132*CZ132)</f>
        <v>0</v>
      </c>
      <c r="W132">
        <f>(DO132+(V132+2*0.95*5.67E-8*(((DO132+$B$7)+273)^4-(DO132+273)^4)-44100*K132)/(1.84*29.3*S132+8*0.95*5.67E-8*(DO132+273)^3))</f>
        <v>0</v>
      </c>
      <c r="X132">
        <f>($C$7*DP132+$D$7*DQ132+$E$7*W132)</f>
        <v>0</v>
      </c>
      <c r="Y132">
        <f>0.61365*exp(17.502*X132/(240.97+X132))</f>
        <v>0</v>
      </c>
      <c r="Z132">
        <f>(AA132/AB132*100)</f>
        <v>0</v>
      </c>
      <c r="AA132">
        <f>DH132*(DM132+DN132)/1000</f>
        <v>0</v>
      </c>
      <c r="AB132">
        <f>0.61365*exp(17.502*DO132/(240.97+DO132))</f>
        <v>0</v>
      </c>
      <c r="AC132">
        <f>(Y132-DH132*(DM132+DN132)/1000)</f>
        <v>0</v>
      </c>
      <c r="AD132">
        <f>(-K132*44100)</f>
        <v>0</v>
      </c>
      <c r="AE132">
        <f>2*29.3*S132*0.92*(DO132-X132)</f>
        <v>0</v>
      </c>
      <c r="AF132">
        <f>2*0.95*5.67E-8*(((DO132+$B$7)+273)^4-(X132+273)^4)</f>
        <v>0</v>
      </c>
      <c r="AG132">
        <f>V132+AF132+AD132+AE132</f>
        <v>0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MAX(0,($B$13+$C$13*DT132)/(1+$D$13*DT132)*DM132/(DO132+273)*$E$13)</f>
        <v>0</v>
      </c>
      <c r="AM132" t="s">
        <v>422</v>
      </c>
      <c r="AN132" t="s">
        <v>422</v>
      </c>
      <c r="AO132">
        <v>0</v>
      </c>
      <c r="AP132">
        <v>0</v>
      </c>
      <c r="AQ132">
        <f>1-AO132/AP132</f>
        <v>0</v>
      </c>
      <c r="AR132">
        <v>0</v>
      </c>
      <c r="AS132" t="s">
        <v>422</v>
      </c>
      <c r="AT132" t="s">
        <v>422</v>
      </c>
      <c r="AU132">
        <v>0</v>
      </c>
      <c r="AV132">
        <v>0</v>
      </c>
      <c r="AW132">
        <f>1-AU132/AV132</f>
        <v>0</v>
      </c>
      <c r="AX132">
        <v>0.5</v>
      </c>
      <c r="AY132">
        <f>CX132</f>
        <v>0</v>
      </c>
      <c r="AZ132">
        <f>M132</f>
        <v>0</v>
      </c>
      <c r="BA132">
        <f>AW132*AX132*AY132</f>
        <v>0</v>
      </c>
      <c r="BB132">
        <f>(AZ132-AR132)/AY132</f>
        <v>0</v>
      </c>
      <c r="BC132">
        <f>(AP132-AV132)/AV132</f>
        <v>0</v>
      </c>
      <c r="BD132">
        <f>AO132/(AQ132+AO132/AV132)</f>
        <v>0</v>
      </c>
      <c r="BE132" t="s">
        <v>422</v>
      </c>
      <c r="BF132">
        <v>0</v>
      </c>
      <c r="BG132">
        <f>IF(BF132&lt;&gt;0, BF132, BD132)</f>
        <v>0</v>
      </c>
      <c r="BH132">
        <f>1-BG132/AV132</f>
        <v>0</v>
      </c>
      <c r="BI132">
        <f>(AV132-AU132)/(AV132-BG132)</f>
        <v>0</v>
      </c>
      <c r="BJ132">
        <f>(AP132-AV132)/(AP132-BG132)</f>
        <v>0</v>
      </c>
      <c r="BK132">
        <f>(AV132-AU132)/(AV132-AO132)</f>
        <v>0</v>
      </c>
      <c r="BL132">
        <f>(AP132-AV132)/(AP132-AO132)</f>
        <v>0</v>
      </c>
      <c r="BM132">
        <f>(BI132*BG132/AU132)</f>
        <v>0</v>
      </c>
      <c r="BN132">
        <f>(1-BM132)</f>
        <v>0</v>
      </c>
      <c r="CW132">
        <f>$B$11*DU132+$C$11*DV132+$F$11*EG132*(1-EJ132)</f>
        <v>0</v>
      </c>
      <c r="CX132">
        <f>CW132*CY132</f>
        <v>0</v>
      </c>
      <c r="CY132">
        <f>($B$11*$D$9+$C$11*$D$9+$F$11*((ET132+EL132)/MAX(ET132+EL132+EU132, 0.1)*$I$9+EU132/MAX(ET132+EL132+EU132, 0.1)*$J$9))/($B$11+$C$11+$F$11)</f>
        <v>0</v>
      </c>
      <c r="CZ132">
        <f>($B$11*$K$9+$C$11*$K$9+$F$11*((ET132+EL132)/MAX(ET132+EL132+EU132, 0.1)*$P$9+EU132/MAX(ET132+EL132+EU132, 0.1)*$Q$9))/($B$11+$C$11+$F$11)</f>
        <v>0</v>
      </c>
      <c r="DA132">
        <v>0.83</v>
      </c>
      <c r="DB132">
        <v>0.5</v>
      </c>
      <c r="DC132" t="s">
        <v>423</v>
      </c>
      <c r="DD132">
        <v>2</v>
      </c>
      <c r="DE132">
        <v>1758588103.76667</v>
      </c>
      <c r="DF132">
        <v>420.376333333333</v>
      </c>
      <c r="DG132">
        <v>419.599</v>
      </c>
      <c r="DH132">
        <v>24.4860333333333</v>
      </c>
      <c r="DI132">
        <v>24.3418333333333</v>
      </c>
      <c r="DJ132">
        <v>414.483333333333</v>
      </c>
      <c r="DK132">
        <v>24.0948</v>
      </c>
      <c r="DL132">
        <v>500.071</v>
      </c>
      <c r="DM132">
        <v>89.6431666666667</v>
      </c>
      <c r="DN132">
        <v>0.0343913333333333</v>
      </c>
      <c r="DO132">
        <v>30.5444333333333</v>
      </c>
      <c r="DP132">
        <v>30.0563666666667</v>
      </c>
      <c r="DQ132">
        <v>999.9</v>
      </c>
      <c r="DR132">
        <v>0</v>
      </c>
      <c r="DS132">
        <v>0</v>
      </c>
      <c r="DT132">
        <v>10007.7</v>
      </c>
      <c r="DU132">
        <v>0</v>
      </c>
      <c r="DV132">
        <v>0.667702</v>
      </c>
      <c r="DW132">
        <v>0.777456666666667</v>
      </c>
      <c r="DX132">
        <v>430.928333333333</v>
      </c>
      <c r="DY132">
        <v>430.067666666667</v>
      </c>
      <c r="DZ132">
        <v>0.144198666666667</v>
      </c>
      <c r="EA132">
        <v>419.599</v>
      </c>
      <c r="EB132">
        <v>24.3418333333333</v>
      </c>
      <c r="EC132">
        <v>2.19500333333333</v>
      </c>
      <c r="ED132">
        <v>2.18208</v>
      </c>
      <c r="EE132">
        <v>18.9259</v>
      </c>
      <c r="EF132">
        <v>18.8313666666667</v>
      </c>
      <c r="EG132">
        <v>0.00500016</v>
      </c>
      <c r="EH132">
        <v>0</v>
      </c>
      <c r="EI132">
        <v>0</v>
      </c>
      <c r="EJ132">
        <v>0</v>
      </c>
      <c r="EK132">
        <v>88.5333333333333</v>
      </c>
      <c r="EL132">
        <v>0.00500016</v>
      </c>
      <c r="EM132">
        <v>-30.0333333333333</v>
      </c>
      <c r="EN132">
        <v>-1.9</v>
      </c>
      <c r="EO132">
        <v>36.812</v>
      </c>
      <c r="EP132">
        <v>40.937</v>
      </c>
      <c r="EQ132">
        <v>38.875</v>
      </c>
      <c r="ER132">
        <v>41.208</v>
      </c>
      <c r="ES132">
        <v>40.187</v>
      </c>
      <c r="ET132">
        <v>0</v>
      </c>
      <c r="EU132">
        <v>0</v>
      </c>
      <c r="EV132">
        <v>0</v>
      </c>
      <c r="EW132">
        <v>1758588108</v>
      </c>
      <c r="EX132">
        <v>0</v>
      </c>
      <c r="EY132">
        <v>89.816</v>
      </c>
      <c r="EZ132">
        <v>-12.3153849885549</v>
      </c>
      <c r="FA132">
        <v>17.3461540774012</v>
      </c>
      <c r="FB132">
        <v>-30.8</v>
      </c>
      <c r="FC132">
        <v>15</v>
      </c>
      <c r="FD132">
        <v>0</v>
      </c>
      <c r="FE132" t="s">
        <v>424</v>
      </c>
      <c r="FF132">
        <v>1747249705.1</v>
      </c>
      <c r="FG132">
        <v>1747249711.1</v>
      </c>
      <c r="FH132">
        <v>0</v>
      </c>
      <c r="FI132">
        <v>0.871</v>
      </c>
      <c r="FJ132">
        <v>0.066</v>
      </c>
      <c r="FK132">
        <v>5.486</v>
      </c>
      <c r="FL132">
        <v>0.145</v>
      </c>
      <c r="FM132">
        <v>420</v>
      </c>
      <c r="FN132">
        <v>16</v>
      </c>
      <c r="FO132">
        <v>0.27</v>
      </c>
      <c r="FP132">
        <v>0.16</v>
      </c>
      <c r="FQ132">
        <v>0.523439785714286</v>
      </c>
      <c r="FR132">
        <v>2.64015985714286</v>
      </c>
      <c r="FS132">
        <v>0.523775602404871</v>
      </c>
      <c r="FT132">
        <v>0</v>
      </c>
      <c r="FU132">
        <v>90.3352941176471</v>
      </c>
      <c r="FV132">
        <v>-1.70511861225238</v>
      </c>
      <c r="FW132">
        <v>5.17686495823947</v>
      </c>
      <c r="FX132">
        <v>-1</v>
      </c>
      <c r="FY132">
        <v>0.158113333333333</v>
      </c>
      <c r="FZ132">
        <v>0.0601319999999999</v>
      </c>
      <c r="GA132">
        <v>0.00774472473200973</v>
      </c>
      <c r="GB132">
        <v>1</v>
      </c>
      <c r="GC132">
        <v>1</v>
      </c>
      <c r="GD132">
        <v>2</v>
      </c>
      <c r="GE132" t="s">
        <v>433</v>
      </c>
      <c r="GF132">
        <v>3.12635</v>
      </c>
      <c r="GG132">
        <v>2.66003</v>
      </c>
      <c r="GH132">
        <v>0.0880254</v>
      </c>
      <c r="GI132">
        <v>0.0888794</v>
      </c>
      <c r="GJ132">
        <v>0.101925</v>
      </c>
      <c r="GK132">
        <v>0.10209</v>
      </c>
      <c r="GL132">
        <v>23463.3</v>
      </c>
      <c r="GM132">
        <v>22176.5</v>
      </c>
      <c r="GN132">
        <v>23011.3</v>
      </c>
      <c r="GO132">
        <v>23702.9</v>
      </c>
      <c r="GP132">
        <v>35222.9</v>
      </c>
      <c r="GQ132">
        <v>35224.8</v>
      </c>
      <c r="GR132">
        <v>41489.9</v>
      </c>
      <c r="GS132">
        <v>42265.5</v>
      </c>
      <c r="GT132">
        <v>1.89412</v>
      </c>
      <c r="GU132">
        <v>1.80693</v>
      </c>
      <c r="GV132">
        <v>0.102833</v>
      </c>
      <c r="GW132">
        <v>0</v>
      </c>
      <c r="GX132">
        <v>28.3648</v>
      </c>
      <c r="GY132">
        <v>999.9</v>
      </c>
      <c r="GZ132">
        <v>60.756</v>
      </c>
      <c r="HA132">
        <v>29.598</v>
      </c>
      <c r="HB132">
        <v>28.2152</v>
      </c>
      <c r="HC132">
        <v>54.665</v>
      </c>
      <c r="HD132">
        <v>39.1346</v>
      </c>
      <c r="HE132">
        <v>1</v>
      </c>
      <c r="HF132">
        <v>0.100048</v>
      </c>
      <c r="HG132">
        <v>-1.35487</v>
      </c>
      <c r="HH132">
        <v>20.2316</v>
      </c>
      <c r="HI132">
        <v>5.23436</v>
      </c>
      <c r="HJ132">
        <v>11.992</v>
      </c>
      <c r="HK132">
        <v>4.95585</v>
      </c>
      <c r="HL132">
        <v>3.304</v>
      </c>
      <c r="HM132">
        <v>9999</v>
      </c>
      <c r="HN132">
        <v>999.9</v>
      </c>
      <c r="HO132">
        <v>9999</v>
      </c>
      <c r="HP132">
        <v>9999</v>
      </c>
      <c r="HQ132">
        <v>1.86847</v>
      </c>
      <c r="HR132">
        <v>1.86419</v>
      </c>
      <c r="HS132">
        <v>1.8718</v>
      </c>
      <c r="HT132">
        <v>1.86266</v>
      </c>
      <c r="HU132">
        <v>1.86205</v>
      </c>
      <c r="HV132">
        <v>1.86857</v>
      </c>
      <c r="HW132">
        <v>1.85867</v>
      </c>
      <c r="HX132">
        <v>1.86508</v>
      </c>
      <c r="HY132">
        <v>5</v>
      </c>
      <c r="HZ132">
        <v>0</v>
      </c>
      <c r="IA132">
        <v>0</v>
      </c>
      <c r="IB132">
        <v>0</v>
      </c>
      <c r="IC132" t="s">
        <v>426</v>
      </c>
      <c r="ID132" t="s">
        <v>427</v>
      </c>
      <c r="IE132" t="s">
        <v>428</v>
      </c>
      <c r="IF132" t="s">
        <v>428</v>
      </c>
      <c r="IG132" t="s">
        <v>428</v>
      </c>
      <c r="IH132" t="s">
        <v>428</v>
      </c>
      <c r="II132">
        <v>0</v>
      </c>
      <c r="IJ132">
        <v>100</v>
      </c>
      <c r="IK132">
        <v>100</v>
      </c>
      <c r="IL132">
        <v>5.893</v>
      </c>
      <c r="IM132">
        <v>0.3914</v>
      </c>
      <c r="IN132">
        <v>4.31971622866321</v>
      </c>
      <c r="IO132">
        <v>0.00442796603476172</v>
      </c>
      <c r="IP132">
        <v>-1.66160884727162e-06</v>
      </c>
      <c r="IQ132">
        <v>3.32470810967871e-10</v>
      </c>
      <c r="IR132">
        <v>0.0482981980719239</v>
      </c>
      <c r="IS132">
        <v>0.00830027014242151</v>
      </c>
      <c r="IT132">
        <v>2.88519397997672e-05</v>
      </c>
      <c r="IU132">
        <v>9.02036601750474e-06</v>
      </c>
      <c r="IV132">
        <v>-1</v>
      </c>
      <c r="IW132">
        <v>2043</v>
      </c>
      <c r="IX132">
        <v>1</v>
      </c>
      <c r="IY132">
        <v>28</v>
      </c>
      <c r="IZ132">
        <v>188973.4</v>
      </c>
      <c r="JA132">
        <v>188973.2</v>
      </c>
      <c r="JB132">
        <v>0.894775</v>
      </c>
      <c r="JC132">
        <v>2.39258</v>
      </c>
      <c r="JD132">
        <v>1.49902</v>
      </c>
      <c r="JE132">
        <v>2.33154</v>
      </c>
      <c r="JF132">
        <v>1.54419</v>
      </c>
      <c r="JG132">
        <v>2.29004</v>
      </c>
      <c r="JH132">
        <v>34.8985</v>
      </c>
      <c r="JI132">
        <v>24.2714</v>
      </c>
      <c r="JJ132">
        <v>18</v>
      </c>
      <c r="JK132">
        <v>546.188</v>
      </c>
      <c r="JL132">
        <v>432.936</v>
      </c>
      <c r="JM132">
        <v>31.3074</v>
      </c>
      <c r="JN132">
        <v>28.9433</v>
      </c>
      <c r="JO132">
        <v>29.9997</v>
      </c>
      <c r="JP132">
        <v>28.7812</v>
      </c>
      <c r="JQ132">
        <v>28.807</v>
      </c>
      <c r="JR132">
        <v>17.935</v>
      </c>
      <c r="JS132">
        <v>28.1383</v>
      </c>
      <c r="JT132">
        <v>100</v>
      </c>
      <c r="JU132">
        <v>31.2408</v>
      </c>
      <c r="JV132">
        <v>420</v>
      </c>
      <c r="JW132">
        <v>24.3927</v>
      </c>
      <c r="JX132">
        <v>92.9862</v>
      </c>
      <c r="JY132">
        <v>98.5056</v>
      </c>
    </row>
    <row r="133" spans="1:285">
      <c r="A133">
        <v>117</v>
      </c>
      <c r="B133">
        <v>1758588108.1</v>
      </c>
      <c r="C133">
        <v>4095.09999990463</v>
      </c>
      <c r="D133" t="s">
        <v>663</v>
      </c>
      <c r="E133" t="s">
        <v>664</v>
      </c>
      <c r="F133">
        <v>5</v>
      </c>
      <c r="G133" t="s">
        <v>419</v>
      </c>
      <c r="H133" t="s">
        <v>632</v>
      </c>
      <c r="I133" t="s">
        <v>421</v>
      </c>
      <c r="J133">
        <v>1758588104.6</v>
      </c>
      <c r="K133">
        <f>(L133)/1000</f>
        <v>0</v>
      </c>
      <c r="L133">
        <f>1000*DL133*AJ133*(DH133-DI133)/(100*DA133*(1000-AJ133*DH133))</f>
        <v>0</v>
      </c>
      <c r="M133">
        <f>DL133*AJ133*(DG133-DF133*(1000-AJ133*DI133)/(1000-AJ133*DH133))/(100*DA133)</f>
        <v>0</v>
      </c>
      <c r="N133">
        <f>DF133 - IF(AJ133&gt;1, M133*DA133*100.0/(AL133), 0)</f>
        <v>0</v>
      </c>
      <c r="O133">
        <f>((U133-K133/2)*N133-M133)/(U133+K133/2)</f>
        <v>0</v>
      </c>
      <c r="P133">
        <f>O133*(DM133+DN133)/1000.0</f>
        <v>0</v>
      </c>
      <c r="Q133">
        <f>(DF133 - IF(AJ133&gt;1, M133*DA133*100.0/(AL133), 0))*(DM133+DN133)/1000.0</f>
        <v>0</v>
      </c>
      <c r="R133">
        <f>2.0/((1/T133-1/S133)+SIGN(T133)*SQRT((1/T133-1/S133)*(1/T133-1/S133) + 4*DB133/((DB133+1)*(DB133+1))*(2*1/T133*1/S133-1/S133*1/S133)))</f>
        <v>0</v>
      </c>
      <c r="S133">
        <f>IF(LEFT(DC133,1)&lt;&gt;"0",IF(LEFT(DC133,1)="1",3.0,DD133),$D$5+$E$5*(DT133*DM133/($K$5*1000))+$F$5*(DT133*DM133/($K$5*1000))*MAX(MIN(DA133,$J$5),$I$5)*MAX(MIN(DA133,$J$5),$I$5)+$G$5*MAX(MIN(DA133,$J$5),$I$5)*(DT133*DM133/($K$5*1000))+$H$5*(DT133*DM133/($K$5*1000))*(DT133*DM133/($K$5*1000)))</f>
        <v>0</v>
      </c>
      <c r="T133">
        <f>K133*(1000-(1000*0.61365*exp(17.502*X133/(240.97+X133))/(DM133+DN133)+DH133)/2)/(1000*0.61365*exp(17.502*X133/(240.97+X133))/(DM133+DN133)-DH133)</f>
        <v>0</v>
      </c>
      <c r="U133">
        <f>1/((DB133+1)/(R133/1.6)+1/(S133/1.37)) + DB133/((DB133+1)/(R133/1.6) + DB133/(S133/1.37))</f>
        <v>0</v>
      </c>
      <c r="V133">
        <f>(CW133*CZ133)</f>
        <v>0</v>
      </c>
      <c r="W133">
        <f>(DO133+(V133+2*0.95*5.67E-8*(((DO133+$B$7)+273)^4-(DO133+273)^4)-44100*K133)/(1.84*29.3*S133+8*0.95*5.67E-8*(DO133+273)^3))</f>
        <v>0</v>
      </c>
      <c r="X133">
        <f>($C$7*DP133+$D$7*DQ133+$E$7*W133)</f>
        <v>0</v>
      </c>
      <c r="Y133">
        <f>0.61365*exp(17.502*X133/(240.97+X133))</f>
        <v>0</v>
      </c>
      <c r="Z133">
        <f>(AA133/AB133*100)</f>
        <v>0</v>
      </c>
      <c r="AA133">
        <f>DH133*(DM133+DN133)/1000</f>
        <v>0</v>
      </c>
      <c r="AB133">
        <f>0.61365*exp(17.502*DO133/(240.97+DO133))</f>
        <v>0</v>
      </c>
      <c r="AC133">
        <f>(Y133-DH133*(DM133+DN133)/1000)</f>
        <v>0</v>
      </c>
      <c r="AD133">
        <f>(-K133*44100)</f>
        <v>0</v>
      </c>
      <c r="AE133">
        <f>2*29.3*S133*0.92*(DO133-X133)</f>
        <v>0</v>
      </c>
      <c r="AF133">
        <f>2*0.95*5.67E-8*(((DO133+$B$7)+273)^4-(X133+273)^4)</f>
        <v>0</v>
      </c>
      <c r="AG133">
        <f>V133+AF133+AD133+AE133</f>
        <v>0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MAX(0,($B$13+$C$13*DT133)/(1+$D$13*DT133)*DM133/(DO133+273)*$E$13)</f>
        <v>0</v>
      </c>
      <c r="AM133" t="s">
        <v>422</v>
      </c>
      <c r="AN133" t="s">
        <v>422</v>
      </c>
      <c r="AO133">
        <v>0</v>
      </c>
      <c r="AP133">
        <v>0</v>
      </c>
      <c r="AQ133">
        <f>1-AO133/AP133</f>
        <v>0</v>
      </c>
      <c r="AR133">
        <v>0</v>
      </c>
      <c r="AS133" t="s">
        <v>422</v>
      </c>
      <c r="AT133" t="s">
        <v>422</v>
      </c>
      <c r="AU133">
        <v>0</v>
      </c>
      <c r="AV133">
        <v>0</v>
      </c>
      <c r="AW133">
        <f>1-AU133/AV133</f>
        <v>0</v>
      </c>
      <c r="AX133">
        <v>0.5</v>
      </c>
      <c r="AY133">
        <f>CX133</f>
        <v>0</v>
      </c>
      <c r="AZ133">
        <f>M133</f>
        <v>0</v>
      </c>
      <c r="BA133">
        <f>AW133*AX133*AY133</f>
        <v>0</v>
      </c>
      <c r="BB133">
        <f>(AZ133-AR133)/AY133</f>
        <v>0</v>
      </c>
      <c r="BC133">
        <f>(AP133-AV133)/AV133</f>
        <v>0</v>
      </c>
      <c r="BD133">
        <f>AO133/(AQ133+AO133/AV133)</f>
        <v>0</v>
      </c>
      <c r="BE133" t="s">
        <v>422</v>
      </c>
      <c r="BF133">
        <v>0</v>
      </c>
      <c r="BG133">
        <f>IF(BF133&lt;&gt;0, BF133, BD133)</f>
        <v>0</v>
      </c>
      <c r="BH133">
        <f>1-BG133/AV133</f>
        <v>0</v>
      </c>
      <c r="BI133">
        <f>(AV133-AU133)/(AV133-BG133)</f>
        <v>0</v>
      </c>
      <c r="BJ133">
        <f>(AP133-AV133)/(AP133-BG133)</f>
        <v>0</v>
      </c>
      <c r="BK133">
        <f>(AV133-AU133)/(AV133-AO133)</f>
        <v>0</v>
      </c>
      <c r="BL133">
        <f>(AP133-AV133)/(AP133-AO133)</f>
        <v>0</v>
      </c>
      <c r="BM133">
        <f>(BI133*BG133/AU133)</f>
        <v>0</v>
      </c>
      <c r="BN133">
        <f>(1-BM133)</f>
        <v>0</v>
      </c>
      <c r="CW133">
        <f>$B$11*DU133+$C$11*DV133+$F$11*EG133*(1-EJ133)</f>
        <v>0</v>
      </c>
      <c r="CX133">
        <f>CW133*CY133</f>
        <v>0</v>
      </c>
      <c r="CY133">
        <f>($B$11*$D$9+$C$11*$D$9+$F$11*((ET133+EL133)/MAX(ET133+EL133+EU133, 0.1)*$I$9+EU133/MAX(ET133+EL133+EU133, 0.1)*$J$9))/($B$11+$C$11+$F$11)</f>
        <v>0</v>
      </c>
      <c r="CZ133">
        <f>($B$11*$K$9+$C$11*$K$9+$F$11*((ET133+EL133)/MAX(ET133+EL133+EU133, 0.1)*$P$9+EU133/MAX(ET133+EL133+EU133, 0.1)*$Q$9))/($B$11+$C$11+$F$11)</f>
        <v>0</v>
      </c>
      <c r="DA133">
        <v>0.83</v>
      </c>
      <c r="DB133">
        <v>0.5</v>
      </c>
      <c r="DC133" t="s">
        <v>423</v>
      </c>
      <c r="DD133">
        <v>2</v>
      </c>
      <c r="DE133">
        <v>1758588104.6</v>
      </c>
      <c r="DF133">
        <v>420.369</v>
      </c>
      <c r="DG133">
        <v>419.72025</v>
      </c>
      <c r="DH133">
        <v>24.488325</v>
      </c>
      <c r="DI133">
        <v>24.3476</v>
      </c>
      <c r="DJ133">
        <v>414.476</v>
      </c>
      <c r="DK133">
        <v>24.09705</v>
      </c>
      <c r="DL133">
        <v>500.0505</v>
      </c>
      <c r="DM133">
        <v>89.643</v>
      </c>
      <c r="DN133">
        <v>0.034461925</v>
      </c>
      <c r="DO133">
        <v>30.54175</v>
      </c>
      <c r="DP133">
        <v>30.049275</v>
      </c>
      <c r="DQ133">
        <v>999.9</v>
      </c>
      <c r="DR133">
        <v>0</v>
      </c>
      <c r="DS133">
        <v>0</v>
      </c>
      <c r="DT133">
        <v>9998.12</v>
      </c>
      <c r="DU133">
        <v>0</v>
      </c>
      <c r="DV133">
        <v>0.667702</v>
      </c>
      <c r="DW133">
        <v>0.64867475</v>
      </c>
      <c r="DX133">
        <v>430.92175</v>
      </c>
      <c r="DY133">
        <v>430.1945</v>
      </c>
      <c r="DZ133">
        <v>0.14073175</v>
      </c>
      <c r="EA133">
        <v>419.72025</v>
      </c>
      <c r="EB133">
        <v>24.3476</v>
      </c>
      <c r="EC133">
        <v>2.195205</v>
      </c>
      <c r="ED133">
        <v>2.1825925</v>
      </c>
      <c r="EE133">
        <v>18.927375</v>
      </c>
      <c r="EF133">
        <v>18.835125</v>
      </c>
      <c r="EG133">
        <v>0.00500016</v>
      </c>
      <c r="EH133">
        <v>0</v>
      </c>
      <c r="EI133">
        <v>0</v>
      </c>
      <c r="EJ133">
        <v>0</v>
      </c>
      <c r="EK133">
        <v>89</v>
      </c>
      <c r="EL133">
        <v>0.00500016</v>
      </c>
      <c r="EM133">
        <v>-31.325</v>
      </c>
      <c r="EN133">
        <v>-2.15</v>
      </c>
      <c r="EO133">
        <v>36.812</v>
      </c>
      <c r="EP133">
        <v>40.937</v>
      </c>
      <c r="EQ133">
        <v>38.875</v>
      </c>
      <c r="ER133">
        <v>41.2185</v>
      </c>
      <c r="ES133">
        <v>40.187</v>
      </c>
      <c r="ET133">
        <v>0</v>
      </c>
      <c r="EU133">
        <v>0</v>
      </c>
      <c r="EV133">
        <v>0</v>
      </c>
      <c r="EW133">
        <v>1758588109.8</v>
      </c>
      <c r="EX133">
        <v>0</v>
      </c>
      <c r="EY133">
        <v>89.5076923076923</v>
      </c>
      <c r="EZ133">
        <v>-13.7504275538235</v>
      </c>
      <c r="FA133">
        <v>6.01709417616744</v>
      </c>
      <c r="FB133">
        <v>-30.5307692307692</v>
      </c>
      <c r="FC133">
        <v>15</v>
      </c>
      <c r="FD133">
        <v>0</v>
      </c>
      <c r="FE133" t="s">
        <v>424</v>
      </c>
      <c r="FF133">
        <v>1747249705.1</v>
      </c>
      <c r="FG133">
        <v>1747249711.1</v>
      </c>
      <c r="FH133">
        <v>0</v>
      </c>
      <c r="FI133">
        <v>0.871</v>
      </c>
      <c r="FJ133">
        <v>0.066</v>
      </c>
      <c r="FK133">
        <v>5.486</v>
      </c>
      <c r="FL133">
        <v>0.145</v>
      </c>
      <c r="FM133">
        <v>420</v>
      </c>
      <c r="FN133">
        <v>16</v>
      </c>
      <c r="FO133">
        <v>0.27</v>
      </c>
      <c r="FP133">
        <v>0.16</v>
      </c>
      <c r="FQ133">
        <v>0.550363975</v>
      </c>
      <c r="FR133">
        <v>2.36236441353383</v>
      </c>
      <c r="FS133">
        <v>0.53507163251051</v>
      </c>
      <c r="FT133">
        <v>0</v>
      </c>
      <c r="FU133">
        <v>89.7647058823529</v>
      </c>
      <c r="FV133">
        <v>-5.25592077110379</v>
      </c>
      <c r="FW133">
        <v>5.17925059040405</v>
      </c>
      <c r="FX133">
        <v>-1</v>
      </c>
      <c r="FY133">
        <v>0.1566621</v>
      </c>
      <c r="FZ133">
        <v>-0.03764607518797</v>
      </c>
      <c r="GA133">
        <v>0.0113543635352229</v>
      </c>
      <c r="GB133">
        <v>1</v>
      </c>
      <c r="GC133">
        <v>1</v>
      </c>
      <c r="GD133">
        <v>2</v>
      </c>
      <c r="GE133" t="s">
        <v>433</v>
      </c>
      <c r="GF133">
        <v>3.12621</v>
      </c>
      <c r="GG133">
        <v>2.65998</v>
      </c>
      <c r="GH133">
        <v>0.0880327</v>
      </c>
      <c r="GI133">
        <v>0.0889017</v>
      </c>
      <c r="GJ133">
        <v>0.101945</v>
      </c>
      <c r="GK133">
        <v>0.102097</v>
      </c>
      <c r="GL133">
        <v>23463.3</v>
      </c>
      <c r="GM133">
        <v>22176.1</v>
      </c>
      <c r="GN133">
        <v>23011.5</v>
      </c>
      <c r="GO133">
        <v>23703.1</v>
      </c>
      <c r="GP133">
        <v>35222.5</v>
      </c>
      <c r="GQ133">
        <v>35224.8</v>
      </c>
      <c r="GR133">
        <v>41490.3</v>
      </c>
      <c r="GS133">
        <v>42265.9</v>
      </c>
      <c r="GT133">
        <v>1.89405</v>
      </c>
      <c r="GU133">
        <v>1.80718</v>
      </c>
      <c r="GV133">
        <v>0.101231</v>
      </c>
      <c r="GW133">
        <v>0</v>
      </c>
      <c r="GX133">
        <v>28.3666</v>
      </c>
      <c r="GY133">
        <v>999.9</v>
      </c>
      <c r="GZ133">
        <v>60.78</v>
      </c>
      <c r="HA133">
        <v>29.608</v>
      </c>
      <c r="HB133">
        <v>28.2422</v>
      </c>
      <c r="HC133">
        <v>53.955</v>
      </c>
      <c r="HD133">
        <v>39.1867</v>
      </c>
      <c r="HE133">
        <v>1</v>
      </c>
      <c r="HF133">
        <v>0.099812</v>
      </c>
      <c r="HG133">
        <v>-1.22298</v>
      </c>
      <c r="HH133">
        <v>20.2325</v>
      </c>
      <c r="HI133">
        <v>5.23436</v>
      </c>
      <c r="HJ133">
        <v>11.992</v>
      </c>
      <c r="HK133">
        <v>4.9558</v>
      </c>
      <c r="HL133">
        <v>3.304</v>
      </c>
      <c r="HM133">
        <v>9999</v>
      </c>
      <c r="HN133">
        <v>999.9</v>
      </c>
      <c r="HO133">
        <v>9999</v>
      </c>
      <c r="HP133">
        <v>9999</v>
      </c>
      <c r="HQ133">
        <v>1.86846</v>
      </c>
      <c r="HR133">
        <v>1.86419</v>
      </c>
      <c r="HS133">
        <v>1.8718</v>
      </c>
      <c r="HT133">
        <v>1.86266</v>
      </c>
      <c r="HU133">
        <v>1.86204</v>
      </c>
      <c r="HV133">
        <v>1.86856</v>
      </c>
      <c r="HW133">
        <v>1.85866</v>
      </c>
      <c r="HX133">
        <v>1.86509</v>
      </c>
      <c r="HY133">
        <v>5</v>
      </c>
      <c r="HZ133">
        <v>0</v>
      </c>
      <c r="IA133">
        <v>0</v>
      </c>
      <c r="IB133">
        <v>0</v>
      </c>
      <c r="IC133" t="s">
        <v>426</v>
      </c>
      <c r="ID133" t="s">
        <v>427</v>
      </c>
      <c r="IE133" t="s">
        <v>428</v>
      </c>
      <c r="IF133" t="s">
        <v>428</v>
      </c>
      <c r="IG133" t="s">
        <v>428</v>
      </c>
      <c r="IH133" t="s">
        <v>428</v>
      </c>
      <c r="II133">
        <v>0</v>
      </c>
      <c r="IJ133">
        <v>100</v>
      </c>
      <c r="IK133">
        <v>100</v>
      </c>
      <c r="IL133">
        <v>5.893</v>
      </c>
      <c r="IM133">
        <v>0.3916</v>
      </c>
      <c r="IN133">
        <v>4.31971622866321</v>
      </c>
      <c r="IO133">
        <v>0.00442796603476172</v>
      </c>
      <c r="IP133">
        <v>-1.66160884727162e-06</v>
      </c>
      <c r="IQ133">
        <v>3.32470810967871e-10</v>
      </c>
      <c r="IR133">
        <v>0.0482981980719239</v>
      </c>
      <c r="IS133">
        <v>0.00830027014242151</v>
      </c>
      <c r="IT133">
        <v>2.88519397997672e-05</v>
      </c>
      <c r="IU133">
        <v>9.02036601750474e-06</v>
      </c>
      <c r="IV133">
        <v>-1</v>
      </c>
      <c r="IW133">
        <v>2043</v>
      </c>
      <c r="IX133">
        <v>1</v>
      </c>
      <c r="IY133">
        <v>28</v>
      </c>
      <c r="IZ133">
        <v>188973.4</v>
      </c>
      <c r="JA133">
        <v>188973.3</v>
      </c>
      <c r="JB133">
        <v>0.893555</v>
      </c>
      <c r="JC133">
        <v>2.39014</v>
      </c>
      <c r="JD133">
        <v>1.49902</v>
      </c>
      <c r="JE133">
        <v>2.33154</v>
      </c>
      <c r="JF133">
        <v>1.54419</v>
      </c>
      <c r="JG133">
        <v>2.2937</v>
      </c>
      <c r="JH133">
        <v>34.8985</v>
      </c>
      <c r="JI133">
        <v>24.2714</v>
      </c>
      <c r="JJ133">
        <v>18</v>
      </c>
      <c r="JK133">
        <v>546.128</v>
      </c>
      <c r="JL133">
        <v>433.081</v>
      </c>
      <c r="JM133">
        <v>31.2941</v>
      </c>
      <c r="JN133">
        <v>28.9416</v>
      </c>
      <c r="JO133">
        <v>29.9997</v>
      </c>
      <c r="JP133">
        <v>28.78</v>
      </c>
      <c r="JQ133">
        <v>28.8064</v>
      </c>
      <c r="JR133">
        <v>17.9367</v>
      </c>
      <c r="JS133">
        <v>28.1383</v>
      </c>
      <c r="JT133">
        <v>100</v>
      </c>
      <c r="JU133">
        <v>31.2408</v>
      </c>
      <c r="JV133">
        <v>420</v>
      </c>
      <c r="JW133">
        <v>24.3927</v>
      </c>
      <c r="JX133">
        <v>92.987</v>
      </c>
      <c r="JY133">
        <v>98.5064</v>
      </c>
    </row>
    <row r="134" spans="1:285">
      <c r="A134">
        <v>118</v>
      </c>
      <c r="B134">
        <v>1758588110.1</v>
      </c>
      <c r="C134">
        <v>4097.09999990463</v>
      </c>
      <c r="D134" t="s">
        <v>665</v>
      </c>
      <c r="E134" t="s">
        <v>666</v>
      </c>
      <c r="F134">
        <v>5</v>
      </c>
      <c r="G134" t="s">
        <v>419</v>
      </c>
      <c r="H134" t="s">
        <v>632</v>
      </c>
      <c r="I134" t="s">
        <v>421</v>
      </c>
      <c r="J134">
        <v>1758588107.1</v>
      </c>
      <c r="K134">
        <f>(L134)/1000</f>
        <v>0</v>
      </c>
      <c r="L134">
        <f>1000*DL134*AJ134*(DH134-DI134)/(100*DA134*(1000-AJ134*DH134))</f>
        <v>0</v>
      </c>
      <c r="M134">
        <f>DL134*AJ134*(DG134-DF134*(1000-AJ134*DI134)/(1000-AJ134*DH134))/(100*DA134)</f>
        <v>0</v>
      </c>
      <c r="N134">
        <f>DF134 - IF(AJ134&gt;1, M134*DA134*100.0/(AL134), 0)</f>
        <v>0</v>
      </c>
      <c r="O134">
        <f>((U134-K134/2)*N134-M134)/(U134+K134/2)</f>
        <v>0</v>
      </c>
      <c r="P134">
        <f>O134*(DM134+DN134)/1000.0</f>
        <v>0</v>
      </c>
      <c r="Q134">
        <f>(DF134 - IF(AJ134&gt;1, M134*DA134*100.0/(AL134), 0))*(DM134+DN134)/1000.0</f>
        <v>0</v>
      </c>
      <c r="R134">
        <f>2.0/((1/T134-1/S134)+SIGN(T134)*SQRT((1/T134-1/S134)*(1/T134-1/S134) + 4*DB134/((DB134+1)*(DB134+1))*(2*1/T134*1/S134-1/S134*1/S134)))</f>
        <v>0</v>
      </c>
      <c r="S134">
        <f>IF(LEFT(DC134,1)&lt;&gt;"0",IF(LEFT(DC134,1)="1",3.0,DD134),$D$5+$E$5*(DT134*DM134/($K$5*1000))+$F$5*(DT134*DM134/($K$5*1000))*MAX(MIN(DA134,$J$5),$I$5)*MAX(MIN(DA134,$J$5),$I$5)+$G$5*MAX(MIN(DA134,$J$5),$I$5)*(DT134*DM134/($K$5*1000))+$H$5*(DT134*DM134/($K$5*1000))*(DT134*DM134/($K$5*1000)))</f>
        <v>0</v>
      </c>
      <c r="T134">
        <f>K134*(1000-(1000*0.61365*exp(17.502*X134/(240.97+X134))/(DM134+DN134)+DH134)/2)/(1000*0.61365*exp(17.502*X134/(240.97+X134))/(DM134+DN134)-DH134)</f>
        <v>0</v>
      </c>
      <c r="U134">
        <f>1/((DB134+1)/(R134/1.6)+1/(S134/1.37)) + DB134/((DB134+1)/(R134/1.6) + DB134/(S134/1.37))</f>
        <v>0</v>
      </c>
      <c r="V134">
        <f>(CW134*CZ134)</f>
        <v>0</v>
      </c>
      <c r="W134">
        <f>(DO134+(V134+2*0.95*5.67E-8*(((DO134+$B$7)+273)^4-(DO134+273)^4)-44100*K134)/(1.84*29.3*S134+8*0.95*5.67E-8*(DO134+273)^3))</f>
        <v>0</v>
      </c>
      <c r="X134">
        <f>($C$7*DP134+$D$7*DQ134+$E$7*W134)</f>
        <v>0</v>
      </c>
      <c r="Y134">
        <f>0.61365*exp(17.502*X134/(240.97+X134))</f>
        <v>0</v>
      </c>
      <c r="Z134">
        <f>(AA134/AB134*100)</f>
        <v>0</v>
      </c>
      <c r="AA134">
        <f>DH134*(DM134+DN134)/1000</f>
        <v>0</v>
      </c>
      <c r="AB134">
        <f>0.61365*exp(17.502*DO134/(240.97+DO134))</f>
        <v>0</v>
      </c>
      <c r="AC134">
        <f>(Y134-DH134*(DM134+DN134)/1000)</f>
        <v>0</v>
      </c>
      <c r="AD134">
        <f>(-K134*44100)</f>
        <v>0</v>
      </c>
      <c r="AE134">
        <f>2*29.3*S134*0.92*(DO134-X134)</f>
        <v>0</v>
      </c>
      <c r="AF134">
        <f>2*0.95*5.67E-8*(((DO134+$B$7)+273)^4-(X134+273)^4)</f>
        <v>0</v>
      </c>
      <c r="AG134">
        <f>V134+AF134+AD134+AE134</f>
        <v>0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MAX(0,($B$13+$C$13*DT134)/(1+$D$13*DT134)*DM134/(DO134+273)*$E$13)</f>
        <v>0</v>
      </c>
      <c r="AM134" t="s">
        <v>422</v>
      </c>
      <c r="AN134" t="s">
        <v>422</v>
      </c>
      <c r="AO134">
        <v>0</v>
      </c>
      <c r="AP134">
        <v>0</v>
      </c>
      <c r="AQ134">
        <f>1-AO134/AP134</f>
        <v>0</v>
      </c>
      <c r="AR134">
        <v>0</v>
      </c>
      <c r="AS134" t="s">
        <v>422</v>
      </c>
      <c r="AT134" t="s">
        <v>422</v>
      </c>
      <c r="AU134">
        <v>0</v>
      </c>
      <c r="AV134">
        <v>0</v>
      </c>
      <c r="AW134">
        <f>1-AU134/AV134</f>
        <v>0</v>
      </c>
      <c r="AX134">
        <v>0.5</v>
      </c>
      <c r="AY134">
        <f>CX134</f>
        <v>0</v>
      </c>
      <c r="AZ134">
        <f>M134</f>
        <v>0</v>
      </c>
      <c r="BA134">
        <f>AW134*AX134*AY134</f>
        <v>0</v>
      </c>
      <c r="BB134">
        <f>(AZ134-AR134)/AY134</f>
        <v>0</v>
      </c>
      <c r="BC134">
        <f>(AP134-AV134)/AV134</f>
        <v>0</v>
      </c>
      <c r="BD134">
        <f>AO134/(AQ134+AO134/AV134)</f>
        <v>0</v>
      </c>
      <c r="BE134" t="s">
        <v>422</v>
      </c>
      <c r="BF134">
        <v>0</v>
      </c>
      <c r="BG134">
        <f>IF(BF134&lt;&gt;0, BF134, BD134)</f>
        <v>0</v>
      </c>
      <c r="BH134">
        <f>1-BG134/AV134</f>
        <v>0</v>
      </c>
      <c r="BI134">
        <f>(AV134-AU134)/(AV134-BG134)</f>
        <v>0</v>
      </c>
      <c r="BJ134">
        <f>(AP134-AV134)/(AP134-BG134)</f>
        <v>0</v>
      </c>
      <c r="BK134">
        <f>(AV134-AU134)/(AV134-AO134)</f>
        <v>0</v>
      </c>
      <c r="BL134">
        <f>(AP134-AV134)/(AP134-AO134)</f>
        <v>0</v>
      </c>
      <c r="BM134">
        <f>(BI134*BG134/AU134)</f>
        <v>0</v>
      </c>
      <c r="BN134">
        <f>(1-BM134)</f>
        <v>0</v>
      </c>
      <c r="CW134">
        <f>$B$11*DU134+$C$11*DV134+$F$11*EG134*(1-EJ134)</f>
        <v>0</v>
      </c>
      <c r="CX134">
        <f>CW134*CY134</f>
        <v>0</v>
      </c>
      <c r="CY134">
        <f>($B$11*$D$9+$C$11*$D$9+$F$11*((ET134+EL134)/MAX(ET134+EL134+EU134, 0.1)*$I$9+EU134/MAX(ET134+EL134+EU134, 0.1)*$J$9))/($B$11+$C$11+$F$11)</f>
        <v>0</v>
      </c>
      <c r="CZ134">
        <f>($B$11*$K$9+$C$11*$K$9+$F$11*((ET134+EL134)/MAX(ET134+EL134+EU134, 0.1)*$P$9+EU134/MAX(ET134+EL134+EU134, 0.1)*$Q$9))/($B$11+$C$11+$F$11)</f>
        <v>0</v>
      </c>
      <c r="DA134">
        <v>0.83</v>
      </c>
      <c r="DB134">
        <v>0.5</v>
      </c>
      <c r="DC134" t="s">
        <v>423</v>
      </c>
      <c r="DD134">
        <v>2</v>
      </c>
      <c r="DE134">
        <v>1758588107.1</v>
      </c>
      <c r="DF134">
        <v>420.333666666667</v>
      </c>
      <c r="DG134">
        <v>419.993</v>
      </c>
      <c r="DH134">
        <v>24.4954</v>
      </c>
      <c r="DI134">
        <v>24.3623333333333</v>
      </c>
      <c r="DJ134">
        <v>414.440666666667</v>
      </c>
      <c r="DK134">
        <v>24.1039666666667</v>
      </c>
      <c r="DL134">
        <v>500.018666666667</v>
      </c>
      <c r="DM134">
        <v>89.6429333333333</v>
      </c>
      <c r="DN134">
        <v>0.0344494333333333</v>
      </c>
      <c r="DO134">
        <v>30.5345</v>
      </c>
      <c r="DP134">
        <v>30.0258666666667</v>
      </c>
      <c r="DQ134">
        <v>999.9</v>
      </c>
      <c r="DR134">
        <v>0</v>
      </c>
      <c r="DS134">
        <v>0</v>
      </c>
      <c r="DT134">
        <v>9987.5</v>
      </c>
      <c r="DU134">
        <v>0</v>
      </c>
      <c r="DV134">
        <v>0.667702</v>
      </c>
      <c r="DW134">
        <v>0.340433666666667</v>
      </c>
      <c r="DX134">
        <v>430.888666666667</v>
      </c>
      <c r="DY134">
        <v>430.480333333333</v>
      </c>
      <c r="DZ134">
        <v>0.133075666666667</v>
      </c>
      <c r="EA134">
        <v>419.993</v>
      </c>
      <c r="EB134">
        <v>24.3623333333333</v>
      </c>
      <c r="EC134">
        <v>2.19584</v>
      </c>
      <c r="ED134">
        <v>2.18391</v>
      </c>
      <c r="EE134">
        <v>18.932</v>
      </c>
      <c r="EF134">
        <v>18.8448</v>
      </c>
      <c r="EG134">
        <v>0.00500016</v>
      </c>
      <c r="EH134">
        <v>0</v>
      </c>
      <c r="EI134">
        <v>0</v>
      </c>
      <c r="EJ134">
        <v>0</v>
      </c>
      <c r="EK134">
        <v>89.2666666666667</v>
      </c>
      <c r="EL134">
        <v>0.00500016</v>
      </c>
      <c r="EM134">
        <v>-29.4333333333333</v>
      </c>
      <c r="EN134">
        <v>-2.5</v>
      </c>
      <c r="EO134">
        <v>36.812</v>
      </c>
      <c r="EP134">
        <v>40.937</v>
      </c>
      <c r="EQ134">
        <v>38.875</v>
      </c>
      <c r="ER134">
        <v>41.25</v>
      </c>
      <c r="ES134">
        <v>40.187</v>
      </c>
      <c r="ET134">
        <v>0</v>
      </c>
      <c r="EU134">
        <v>0</v>
      </c>
      <c r="EV134">
        <v>0</v>
      </c>
      <c r="EW134">
        <v>1758588112.2</v>
      </c>
      <c r="EX134">
        <v>0</v>
      </c>
      <c r="EY134">
        <v>90.1269230769231</v>
      </c>
      <c r="EZ134">
        <v>-9.48034201291626</v>
      </c>
      <c r="FA134">
        <v>3.59658126099081</v>
      </c>
      <c r="FB134">
        <v>-30.5538461538462</v>
      </c>
      <c r="FC134">
        <v>15</v>
      </c>
      <c r="FD134">
        <v>0</v>
      </c>
      <c r="FE134" t="s">
        <v>424</v>
      </c>
      <c r="FF134">
        <v>1747249705.1</v>
      </c>
      <c r="FG134">
        <v>1747249711.1</v>
      </c>
      <c r="FH134">
        <v>0</v>
      </c>
      <c r="FI134">
        <v>0.871</v>
      </c>
      <c r="FJ134">
        <v>0.066</v>
      </c>
      <c r="FK134">
        <v>5.486</v>
      </c>
      <c r="FL134">
        <v>0.145</v>
      </c>
      <c r="FM134">
        <v>420</v>
      </c>
      <c r="FN134">
        <v>16</v>
      </c>
      <c r="FO134">
        <v>0.27</v>
      </c>
      <c r="FP134">
        <v>0.16</v>
      </c>
      <c r="FQ134">
        <v>0.541951775</v>
      </c>
      <c r="FR134">
        <v>1.43592931578947</v>
      </c>
      <c r="FS134">
        <v>0.539095619749606</v>
      </c>
      <c r="FT134">
        <v>0</v>
      </c>
      <c r="FU134">
        <v>89.5852941176471</v>
      </c>
      <c r="FV134">
        <v>-7.90068773699869</v>
      </c>
      <c r="FW134">
        <v>5.12296630254623</v>
      </c>
      <c r="FX134">
        <v>-1</v>
      </c>
      <c r="FY134">
        <v>0.1546037</v>
      </c>
      <c r="FZ134">
        <v>-0.0857658947368417</v>
      </c>
      <c r="GA134">
        <v>0.0135717181672034</v>
      </c>
      <c r="GB134">
        <v>1</v>
      </c>
      <c r="GC134">
        <v>1</v>
      </c>
      <c r="GD134">
        <v>2</v>
      </c>
      <c r="GE134" t="s">
        <v>433</v>
      </c>
      <c r="GF134">
        <v>3.12616</v>
      </c>
      <c r="GG134">
        <v>2.65996</v>
      </c>
      <c r="GH134">
        <v>0.0880365</v>
      </c>
      <c r="GI134">
        <v>0.0888913</v>
      </c>
      <c r="GJ134">
        <v>0.101963</v>
      </c>
      <c r="GK134">
        <v>0.102095</v>
      </c>
      <c r="GL134">
        <v>23463.4</v>
      </c>
      <c r="GM134">
        <v>22176.6</v>
      </c>
      <c r="GN134">
        <v>23011.7</v>
      </c>
      <c r="GO134">
        <v>23703.3</v>
      </c>
      <c r="GP134">
        <v>35222</v>
      </c>
      <c r="GQ134">
        <v>35225.5</v>
      </c>
      <c r="GR134">
        <v>41490.5</v>
      </c>
      <c r="GS134">
        <v>42266.6</v>
      </c>
      <c r="GT134">
        <v>1.89382</v>
      </c>
      <c r="GU134">
        <v>1.80728</v>
      </c>
      <c r="GV134">
        <v>0.100318</v>
      </c>
      <c r="GW134">
        <v>0</v>
      </c>
      <c r="GX134">
        <v>28.3681</v>
      </c>
      <c r="GY134">
        <v>999.9</v>
      </c>
      <c r="GZ134">
        <v>60.756</v>
      </c>
      <c r="HA134">
        <v>29.598</v>
      </c>
      <c r="HB134">
        <v>28.2163</v>
      </c>
      <c r="HC134">
        <v>54.295</v>
      </c>
      <c r="HD134">
        <v>39.1827</v>
      </c>
      <c r="HE134">
        <v>1</v>
      </c>
      <c r="HF134">
        <v>0.0998145</v>
      </c>
      <c r="HG134">
        <v>-1.20848</v>
      </c>
      <c r="HH134">
        <v>20.2327</v>
      </c>
      <c r="HI134">
        <v>5.23436</v>
      </c>
      <c r="HJ134">
        <v>11.992</v>
      </c>
      <c r="HK134">
        <v>4.95575</v>
      </c>
      <c r="HL134">
        <v>3.304</v>
      </c>
      <c r="HM134">
        <v>9999</v>
      </c>
      <c r="HN134">
        <v>999.9</v>
      </c>
      <c r="HO134">
        <v>9999</v>
      </c>
      <c r="HP134">
        <v>9999</v>
      </c>
      <c r="HQ134">
        <v>1.86846</v>
      </c>
      <c r="HR134">
        <v>1.86419</v>
      </c>
      <c r="HS134">
        <v>1.8718</v>
      </c>
      <c r="HT134">
        <v>1.86267</v>
      </c>
      <c r="HU134">
        <v>1.86203</v>
      </c>
      <c r="HV134">
        <v>1.86856</v>
      </c>
      <c r="HW134">
        <v>1.85866</v>
      </c>
      <c r="HX134">
        <v>1.86509</v>
      </c>
      <c r="HY134">
        <v>5</v>
      </c>
      <c r="HZ134">
        <v>0</v>
      </c>
      <c r="IA134">
        <v>0</v>
      </c>
      <c r="IB134">
        <v>0</v>
      </c>
      <c r="IC134" t="s">
        <v>426</v>
      </c>
      <c r="ID134" t="s">
        <v>427</v>
      </c>
      <c r="IE134" t="s">
        <v>428</v>
      </c>
      <c r="IF134" t="s">
        <v>428</v>
      </c>
      <c r="IG134" t="s">
        <v>428</v>
      </c>
      <c r="IH134" t="s">
        <v>428</v>
      </c>
      <c r="II134">
        <v>0</v>
      </c>
      <c r="IJ134">
        <v>100</v>
      </c>
      <c r="IK134">
        <v>100</v>
      </c>
      <c r="IL134">
        <v>5.893</v>
      </c>
      <c r="IM134">
        <v>0.3917</v>
      </c>
      <c r="IN134">
        <v>4.31971622866321</v>
      </c>
      <c r="IO134">
        <v>0.00442796603476172</v>
      </c>
      <c r="IP134">
        <v>-1.66160884727162e-06</v>
      </c>
      <c r="IQ134">
        <v>3.32470810967871e-10</v>
      </c>
      <c r="IR134">
        <v>0.0482981980719239</v>
      </c>
      <c r="IS134">
        <v>0.00830027014242151</v>
      </c>
      <c r="IT134">
        <v>2.88519397997672e-05</v>
      </c>
      <c r="IU134">
        <v>9.02036601750474e-06</v>
      </c>
      <c r="IV134">
        <v>-1</v>
      </c>
      <c r="IW134">
        <v>2043</v>
      </c>
      <c r="IX134">
        <v>1</v>
      </c>
      <c r="IY134">
        <v>28</v>
      </c>
      <c r="IZ134">
        <v>188973.4</v>
      </c>
      <c r="JA134">
        <v>188973.3</v>
      </c>
      <c r="JB134">
        <v>0.893555</v>
      </c>
      <c r="JC134">
        <v>2.3938</v>
      </c>
      <c r="JD134">
        <v>1.49902</v>
      </c>
      <c r="JE134">
        <v>2.33154</v>
      </c>
      <c r="JF134">
        <v>1.54419</v>
      </c>
      <c r="JG134">
        <v>2.27783</v>
      </c>
      <c r="JH134">
        <v>34.9214</v>
      </c>
      <c r="JI134">
        <v>24.2714</v>
      </c>
      <c r="JJ134">
        <v>18</v>
      </c>
      <c r="JK134">
        <v>545.971</v>
      </c>
      <c r="JL134">
        <v>433.132</v>
      </c>
      <c r="JM134">
        <v>31.2672</v>
      </c>
      <c r="JN134">
        <v>28.9402</v>
      </c>
      <c r="JO134">
        <v>29.9997</v>
      </c>
      <c r="JP134">
        <v>28.7787</v>
      </c>
      <c r="JQ134">
        <v>28.8051</v>
      </c>
      <c r="JR134">
        <v>17.9345</v>
      </c>
      <c r="JS134">
        <v>28.1383</v>
      </c>
      <c r="JT134">
        <v>100</v>
      </c>
      <c r="JU134">
        <v>31.2226</v>
      </c>
      <c r="JV134">
        <v>420</v>
      </c>
      <c r="JW134">
        <v>24.3927</v>
      </c>
      <c r="JX134">
        <v>92.9877</v>
      </c>
      <c r="JY134">
        <v>98.5079</v>
      </c>
    </row>
    <row r="135" spans="1:285">
      <c r="A135">
        <v>119</v>
      </c>
      <c r="B135">
        <v>1758588112.1</v>
      </c>
      <c r="C135">
        <v>4099.09999990463</v>
      </c>
      <c r="D135" t="s">
        <v>667</v>
      </c>
      <c r="E135" t="s">
        <v>668</v>
      </c>
      <c r="F135">
        <v>5</v>
      </c>
      <c r="G135" t="s">
        <v>419</v>
      </c>
      <c r="H135" t="s">
        <v>632</v>
      </c>
      <c r="I135" t="s">
        <v>421</v>
      </c>
      <c r="J135">
        <v>1758588109.1</v>
      </c>
      <c r="K135">
        <f>(L135)/1000</f>
        <v>0</v>
      </c>
      <c r="L135">
        <f>1000*DL135*AJ135*(DH135-DI135)/(100*DA135*(1000-AJ135*DH135))</f>
        <v>0</v>
      </c>
      <c r="M135">
        <f>DL135*AJ135*(DG135-DF135*(1000-AJ135*DI135)/(1000-AJ135*DH135))/(100*DA135)</f>
        <v>0</v>
      </c>
      <c r="N135">
        <f>DF135 - IF(AJ135&gt;1, M135*DA135*100.0/(AL135), 0)</f>
        <v>0</v>
      </c>
      <c r="O135">
        <f>((U135-K135/2)*N135-M135)/(U135+K135/2)</f>
        <v>0</v>
      </c>
      <c r="P135">
        <f>O135*(DM135+DN135)/1000.0</f>
        <v>0</v>
      </c>
      <c r="Q135">
        <f>(DF135 - IF(AJ135&gt;1, M135*DA135*100.0/(AL135), 0))*(DM135+DN135)/1000.0</f>
        <v>0</v>
      </c>
      <c r="R135">
        <f>2.0/((1/T135-1/S135)+SIGN(T135)*SQRT((1/T135-1/S135)*(1/T135-1/S135) + 4*DB135/((DB135+1)*(DB135+1))*(2*1/T135*1/S135-1/S135*1/S135)))</f>
        <v>0</v>
      </c>
      <c r="S135">
        <f>IF(LEFT(DC135,1)&lt;&gt;"0",IF(LEFT(DC135,1)="1",3.0,DD135),$D$5+$E$5*(DT135*DM135/($K$5*1000))+$F$5*(DT135*DM135/($K$5*1000))*MAX(MIN(DA135,$J$5),$I$5)*MAX(MIN(DA135,$J$5),$I$5)+$G$5*MAX(MIN(DA135,$J$5),$I$5)*(DT135*DM135/($K$5*1000))+$H$5*(DT135*DM135/($K$5*1000))*(DT135*DM135/($K$5*1000)))</f>
        <v>0</v>
      </c>
      <c r="T135">
        <f>K135*(1000-(1000*0.61365*exp(17.502*X135/(240.97+X135))/(DM135+DN135)+DH135)/2)/(1000*0.61365*exp(17.502*X135/(240.97+X135))/(DM135+DN135)-DH135)</f>
        <v>0</v>
      </c>
      <c r="U135">
        <f>1/((DB135+1)/(R135/1.6)+1/(S135/1.37)) + DB135/((DB135+1)/(R135/1.6) + DB135/(S135/1.37))</f>
        <v>0</v>
      </c>
      <c r="V135">
        <f>(CW135*CZ135)</f>
        <v>0</v>
      </c>
      <c r="W135">
        <f>(DO135+(V135+2*0.95*5.67E-8*(((DO135+$B$7)+273)^4-(DO135+273)^4)-44100*K135)/(1.84*29.3*S135+8*0.95*5.67E-8*(DO135+273)^3))</f>
        <v>0</v>
      </c>
      <c r="X135">
        <f>($C$7*DP135+$D$7*DQ135+$E$7*W135)</f>
        <v>0</v>
      </c>
      <c r="Y135">
        <f>0.61365*exp(17.502*X135/(240.97+X135))</f>
        <v>0</v>
      </c>
      <c r="Z135">
        <f>(AA135/AB135*100)</f>
        <v>0</v>
      </c>
      <c r="AA135">
        <f>DH135*(DM135+DN135)/1000</f>
        <v>0</v>
      </c>
      <c r="AB135">
        <f>0.61365*exp(17.502*DO135/(240.97+DO135))</f>
        <v>0</v>
      </c>
      <c r="AC135">
        <f>(Y135-DH135*(DM135+DN135)/1000)</f>
        <v>0</v>
      </c>
      <c r="AD135">
        <f>(-K135*44100)</f>
        <v>0</v>
      </c>
      <c r="AE135">
        <f>2*29.3*S135*0.92*(DO135-X135)</f>
        <v>0</v>
      </c>
      <c r="AF135">
        <f>2*0.95*5.67E-8*(((DO135+$B$7)+273)^4-(X135+273)^4)</f>
        <v>0</v>
      </c>
      <c r="AG135">
        <f>V135+AF135+AD135+AE135</f>
        <v>0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MAX(0,($B$13+$C$13*DT135)/(1+$D$13*DT135)*DM135/(DO135+273)*$E$13)</f>
        <v>0</v>
      </c>
      <c r="AM135" t="s">
        <v>422</v>
      </c>
      <c r="AN135" t="s">
        <v>422</v>
      </c>
      <c r="AO135">
        <v>0</v>
      </c>
      <c r="AP135">
        <v>0</v>
      </c>
      <c r="AQ135">
        <f>1-AO135/AP135</f>
        <v>0</v>
      </c>
      <c r="AR135">
        <v>0</v>
      </c>
      <c r="AS135" t="s">
        <v>422</v>
      </c>
      <c r="AT135" t="s">
        <v>422</v>
      </c>
      <c r="AU135">
        <v>0</v>
      </c>
      <c r="AV135">
        <v>0</v>
      </c>
      <c r="AW135">
        <f>1-AU135/AV135</f>
        <v>0</v>
      </c>
      <c r="AX135">
        <v>0.5</v>
      </c>
      <c r="AY135">
        <f>CX135</f>
        <v>0</v>
      </c>
      <c r="AZ135">
        <f>M135</f>
        <v>0</v>
      </c>
      <c r="BA135">
        <f>AW135*AX135*AY135</f>
        <v>0</v>
      </c>
      <c r="BB135">
        <f>(AZ135-AR135)/AY135</f>
        <v>0</v>
      </c>
      <c r="BC135">
        <f>(AP135-AV135)/AV135</f>
        <v>0</v>
      </c>
      <c r="BD135">
        <f>AO135/(AQ135+AO135/AV135)</f>
        <v>0</v>
      </c>
      <c r="BE135" t="s">
        <v>422</v>
      </c>
      <c r="BF135">
        <v>0</v>
      </c>
      <c r="BG135">
        <f>IF(BF135&lt;&gt;0, BF135, BD135)</f>
        <v>0</v>
      </c>
      <c r="BH135">
        <f>1-BG135/AV135</f>
        <v>0</v>
      </c>
      <c r="BI135">
        <f>(AV135-AU135)/(AV135-BG135)</f>
        <v>0</v>
      </c>
      <c r="BJ135">
        <f>(AP135-AV135)/(AP135-BG135)</f>
        <v>0</v>
      </c>
      <c r="BK135">
        <f>(AV135-AU135)/(AV135-AO135)</f>
        <v>0</v>
      </c>
      <c r="BL135">
        <f>(AP135-AV135)/(AP135-AO135)</f>
        <v>0</v>
      </c>
      <c r="BM135">
        <f>(BI135*BG135/AU135)</f>
        <v>0</v>
      </c>
      <c r="BN135">
        <f>(1-BM135)</f>
        <v>0</v>
      </c>
      <c r="CW135">
        <f>$B$11*DU135+$C$11*DV135+$F$11*EG135*(1-EJ135)</f>
        <v>0</v>
      </c>
      <c r="CX135">
        <f>CW135*CY135</f>
        <v>0</v>
      </c>
      <c r="CY135">
        <f>($B$11*$D$9+$C$11*$D$9+$F$11*((ET135+EL135)/MAX(ET135+EL135+EU135, 0.1)*$I$9+EU135/MAX(ET135+EL135+EU135, 0.1)*$J$9))/($B$11+$C$11+$F$11)</f>
        <v>0</v>
      </c>
      <c r="CZ135">
        <f>($B$11*$K$9+$C$11*$K$9+$F$11*((ET135+EL135)/MAX(ET135+EL135+EU135, 0.1)*$P$9+EU135/MAX(ET135+EL135+EU135, 0.1)*$Q$9))/($B$11+$C$11+$F$11)</f>
        <v>0</v>
      </c>
      <c r="DA135">
        <v>0.83</v>
      </c>
      <c r="DB135">
        <v>0.5</v>
      </c>
      <c r="DC135" t="s">
        <v>423</v>
      </c>
      <c r="DD135">
        <v>2</v>
      </c>
      <c r="DE135">
        <v>1758588109.1</v>
      </c>
      <c r="DF135">
        <v>420.373</v>
      </c>
      <c r="DG135">
        <v>420.107</v>
      </c>
      <c r="DH135">
        <v>24.5016</v>
      </c>
      <c r="DI135">
        <v>24.365</v>
      </c>
      <c r="DJ135">
        <v>414.479666666667</v>
      </c>
      <c r="DK135">
        <v>24.1100333333333</v>
      </c>
      <c r="DL135">
        <v>499.987666666667</v>
      </c>
      <c r="DM135">
        <v>89.6431666666667</v>
      </c>
      <c r="DN135">
        <v>0.0345977</v>
      </c>
      <c r="DO135">
        <v>30.5331666666667</v>
      </c>
      <c r="DP135">
        <v>30.0153666666667</v>
      </c>
      <c r="DQ135">
        <v>999.9</v>
      </c>
      <c r="DR135">
        <v>0</v>
      </c>
      <c r="DS135">
        <v>0</v>
      </c>
      <c r="DT135">
        <v>9968.54</v>
      </c>
      <c r="DU135">
        <v>0</v>
      </c>
      <c r="DV135">
        <v>0.667702</v>
      </c>
      <c r="DW135">
        <v>0.265696333333333</v>
      </c>
      <c r="DX135">
        <v>430.931333333333</v>
      </c>
      <c r="DY135">
        <v>430.598333333333</v>
      </c>
      <c r="DZ135">
        <v>0.136636</v>
      </c>
      <c r="EA135">
        <v>420.107</v>
      </c>
      <c r="EB135">
        <v>24.365</v>
      </c>
      <c r="EC135">
        <v>2.19640333333333</v>
      </c>
      <c r="ED135">
        <v>2.18415333333333</v>
      </c>
      <c r="EE135">
        <v>18.9361</v>
      </c>
      <c r="EF135">
        <v>18.8465666666667</v>
      </c>
      <c r="EG135">
        <v>0.00500016</v>
      </c>
      <c r="EH135">
        <v>0</v>
      </c>
      <c r="EI135">
        <v>0</v>
      </c>
      <c r="EJ135">
        <v>0</v>
      </c>
      <c r="EK135">
        <v>90.6666666666667</v>
      </c>
      <c r="EL135">
        <v>0.00500016</v>
      </c>
      <c r="EM135">
        <v>-31.6333333333333</v>
      </c>
      <c r="EN135">
        <v>-3.03333333333333</v>
      </c>
      <c r="EO135">
        <v>36.812</v>
      </c>
      <c r="EP135">
        <v>40.937</v>
      </c>
      <c r="EQ135">
        <v>38.875</v>
      </c>
      <c r="ER135">
        <v>41.25</v>
      </c>
      <c r="ES135">
        <v>40.187</v>
      </c>
      <c r="ET135">
        <v>0</v>
      </c>
      <c r="EU135">
        <v>0</v>
      </c>
      <c r="EV135">
        <v>0</v>
      </c>
      <c r="EW135">
        <v>1758588114</v>
      </c>
      <c r="EX135">
        <v>0</v>
      </c>
      <c r="EY135">
        <v>90.152</v>
      </c>
      <c r="EZ135">
        <v>-18.6000001950145</v>
      </c>
      <c r="FA135">
        <v>11.7307692230337</v>
      </c>
      <c r="FB135">
        <v>-30.384</v>
      </c>
      <c r="FC135">
        <v>15</v>
      </c>
      <c r="FD135">
        <v>0</v>
      </c>
      <c r="FE135" t="s">
        <v>424</v>
      </c>
      <c r="FF135">
        <v>1747249705.1</v>
      </c>
      <c r="FG135">
        <v>1747249711.1</v>
      </c>
      <c r="FH135">
        <v>0</v>
      </c>
      <c r="FI135">
        <v>0.871</v>
      </c>
      <c r="FJ135">
        <v>0.066</v>
      </c>
      <c r="FK135">
        <v>5.486</v>
      </c>
      <c r="FL135">
        <v>0.145</v>
      </c>
      <c r="FM135">
        <v>420</v>
      </c>
      <c r="FN135">
        <v>16</v>
      </c>
      <c r="FO135">
        <v>0.27</v>
      </c>
      <c r="FP135">
        <v>0.16</v>
      </c>
      <c r="FQ135">
        <v>0.519786825</v>
      </c>
      <c r="FR135">
        <v>0.993519947368421</v>
      </c>
      <c r="FS135">
        <v>0.544092838961543</v>
      </c>
      <c r="FT135">
        <v>0</v>
      </c>
      <c r="FU135">
        <v>89.9058823529412</v>
      </c>
      <c r="FV135">
        <v>-1.87624153330168</v>
      </c>
      <c r="FW135">
        <v>4.72664171145985</v>
      </c>
      <c r="FX135">
        <v>-1</v>
      </c>
      <c r="FY135">
        <v>0.153013</v>
      </c>
      <c r="FZ135">
        <v>-0.110789954887218</v>
      </c>
      <c r="GA135">
        <v>0.0143630353825367</v>
      </c>
      <c r="GB135">
        <v>0</v>
      </c>
      <c r="GC135">
        <v>0</v>
      </c>
      <c r="GD135">
        <v>2</v>
      </c>
      <c r="GE135" t="s">
        <v>425</v>
      </c>
      <c r="GF135">
        <v>3.12626</v>
      </c>
      <c r="GG135">
        <v>2.65995</v>
      </c>
      <c r="GH135">
        <v>0.0880462</v>
      </c>
      <c r="GI135">
        <v>0.088941</v>
      </c>
      <c r="GJ135">
        <v>0.101972</v>
      </c>
      <c r="GK135">
        <v>0.102092</v>
      </c>
      <c r="GL135">
        <v>23463.2</v>
      </c>
      <c r="GM135">
        <v>22175.5</v>
      </c>
      <c r="GN135">
        <v>23011.7</v>
      </c>
      <c r="GO135">
        <v>23703.5</v>
      </c>
      <c r="GP135">
        <v>35221.6</v>
      </c>
      <c r="GQ135">
        <v>35225.8</v>
      </c>
      <c r="GR135">
        <v>41490.6</v>
      </c>
      <c r="GS135">
        <v>42266.8</v>
      </c>
      <c r="GT135">
        <v>1.89385</v>
      </c>
      <c r="GU135">
        <v>1.80725</v>
      </c>
      <c r="GV135">
        <v>0.10227</v>
      </c>
      <c r="GW135">
        <v>0</v>
      </c>
      <c r="GX135">
        <v>28.3696</v>
      </c>
      <c r="GY135">
        <v>999.9</v>
      </c>
      <c r="GZ135">
        <v>60.756</v>
      </c>
      <c r="HA135">
        <v>29.598</v>
      </c>
      <c r="HB135">
        <v>28.212</v>
      </c>
      <c r="HC135">
        <v>54.845</v>
      </c>
      <c r="HD135">
        <v>39.1787</v>
      </c>
      <c r="HE135">
        <v>1</v>
      </c>
      <c r="HF135">
        <v>0.0995427</v>
      </c>
      <c r="HG135">
        <v>-1.2356</v>
      </c>
      <c r="HH135">
        <v>20.2325</v>
      </c>
      <c r="HI135">
        <v>5.23436</v>
      </c>
      <c r="HJ135">
        <v>11.992</v>
      </c>
      <c r="HK135">
        <v>4.9558</v>
      </c>
      <c r="HL135">
        <v>3.304</v>
      </c>
      <c r="HM135">
        <v>9999</v>
      </c>
      <c r="HN135">
        <v>999.9</v>
      </c>
      <c r="HO135">
        <v>9999</v>
      </c>
      <c r="HP135">
        <v>9999</v>
      </c>
      <c r="HQ135">
        <v>1.86846</v>
      </c>
      <c r="HR135">
        <v>1.86418</v>
      </c>
      <c r="HS135">
        <v>1.8718</v>
      </c>
      <c r="HT135">
        <v>1.86267</v>
      </c>
      <c r="HU135">
        <v>1.86203</v>
      </c>
      <c r="HV135">
        <v>1.86857</v>
      </c>
      <c r="HW135">
        <v>1.85867</v>
      </c>
      <c r="HX135">
        <v>1.86509</v>
      </c>
      <c r="HY135">
        <v>5</v>
      </c>
      <c r="HZ135">
        <v>0</v>
      </c>
      <c r="IA135">
        <v>0</v>
      </c>
      <c r="IB135">
        <v>0</v>
      </c>
      <c r="IC135" t="s">
        <v>426</v>
      </c>
      <c r="ID135" t="s">
        <v>427</v>
      </c>
      <c r="IE135" t="s">
        <v>428</v>
      </c>
      <c r="IF135" t="s">
        <v>428</v>
      </c>
      <c r="IG135" t="s">
        <v>428</v>
      </c>
      <c r="IH135" t="s">
        <v>428</v>
      </c>
      <c r="II135">
        <v>0</v>
      </c>
      <c r="IJ135">
        <v>100</v>
      </c>
      <c r="IK135">
        <v>100</v>
      </c>
      <c r="IL135">
        <v>5.894</v>
      </c>
      <c r="IM135">
        <v>0.3917</v>
      </c>
      <c r="IN135">
        <v>4.31971622866321</v>
      </c>
      <c r="IO135">
        <v>0.00442796603476172</v>
      </c>
      <c r="IP135">
        <v>-1.66160884727162e-06</v>
      </c>
      <c r="IQ135">
        <v>3.32470810967871e-10</v>
      </c>
      <c r="IR135">
        <v>0.0482981980719239</v>
      </c>
      <c r="IS135">
        <v>0.00830027014242151</v>
      </c>
      <c r="IT135">
        <v>2.88519397997672e-05</v>
      </c>
      <c r="IU135">
        <v>9.02036601750474e-06</v>
      </c>
      <c r="IV135">
        <v>-1</v>
      </c>
      <c r="IW135">
        <v>2043</v>
      </c>
      <c r="IX135">
        <v>1</v>
      </c>
      <c r="IY135">
        <v>28</v>
      </c>
      <c r="IZ135">
        <v>188973.5</v>
      </c>
      <c r="JA135">
        <v>188973.4</v>
      </c>
      <c r="JB135">
        <v>0.893555</v>
      </c>
      <c r="JC135">
        <v>2.3877</v>
      </c>
      <c r="JD135">
        <v>1.49902</v>
      </c>
      <c r="JE135">
        <v>2.33154</v>
      </c>
      <c r="JF135">
        <v>1.54419</v>
      </c>
      <c r="JG135">
        <v>2.27783</v>
      </c>
      <c r="JH135">
        <v>34.8985</v>
      </c>
      <c r="JI135">
        <v>24.2714</v>
      </c>
      <c r="JJ135">
        <v>18</v>
      </c>
      <c r="JK135">
        <v>545.978</v>
      </c>
      <c r="JL135">
        <v>433.11</v>
      </c>
      <c r="JM135">
        <v>31.2446</v>
      </c>
      <c r="JN135">
        <v>28.9383</v>
      </c>
      <c r="JO135">
        <v>29.9997</v>
      </c>
      <c r="JP135">
        <v>28.7775</v>
      </c>
      <c r="JQ135">
        <v>28.8042</v>
      </c>
      <c r="JR135">
        <v>17.9159</v>
      </c>
      <c r="JS135">
        <v>28.1383</v>
      </c>
      <c r="JT135">
        <v>100</v>
      </c>
      <c r="JU135">
        <v>31.2226</v>
      </c>
      <c r="JV135">
        <v>420</v>
      </c>
      <c r="JW135">
        <v>24.3927</v>
      </c>
      <c r="JX135">
        <v>92.9878</v>
      </c>
      <c r="JY135">
        <v>98.5084</v>
      </c>
    </row>
    <row r="136" spans="1:285">
      <c r="A136">
        <v>120</v>
      </c>
      <c r="B136">
        <v>1758588114.1</v>
      </c>
      <c r="C136">
        <v>4101.09999990463</v>
      </c>
      <c r="D136" t="s">
        <v>669</v>
      </c>
      <c r="E136" t="s">
        <v>670</v>
      </c>
      <c r="F136">
        <v>5</v>
      </c>
      <c r="G136" t="s">
        <v>419</v>
      </c>
      <c r="H136" t="s">
        <v>632</v>
      </c>
      <c r="I136" t="s">
        <v>421</v>
      </c>
      <c r="J136">
        <v>1758588111.1</v>
      </c>
      <c r="K136">
        <f>(L136)/1000</f>
        <v>0</v>
      </c>
      <c r="L136">
        <f>1000*DL136*AJ136*(DH136-DI136)/(100*DA136*(1000-AJ136*DH136))</f>
        <v>0</v>
      </c>
      <c r="M136">
        <f>DL136*AJ136*(DG136-DF136*(1000-AJ136*DI136)/(1000-AJ136*DH136))/(100*DA136)</f>
        <v>0</v>
      </c>
      <c r="N136">
        <f>DF136 - IF(AJ136&gt;1, M136*DA136*100.0/(AL136), 0)</f>
        <v>0</v>
      </c>
      <c r="O136">
        <f>((U136-K136/2)*N136-M136)/(U136+K136/2)</f>
        <v>0</v>
      </c>
      <c r="P136">
        <f>O136*(DM136+DN136)/1000.0</f>
        <v>0</v>
      </c>
      <c r="Q136">
        <f>(DF136 - IF(AJ136&gt;1, M136*DA136*100.0/(AL136), 0))*(DM136+DN136)/1000.0</f>
        <v>0</v>
      </c>
      <c r="R136">
        <f>2.0/((1/T136-1/S136)+SIGN(T136)*SQRT((1/T136-1/S136)*(1/T136-1/S136) + 4*DB136/((DB136+1)*(DB136+1))*(2*1/T136*1/S136-1/S136*1/S136)))</f>
        <v>0</v>
      </c>
      <c r="S136">
        <f>IF(LEFT(DC136,1)&lt;&gt;"0",IF(LEFT(DC136,1)="1",3.0,DD136),$D$5+$E$5*(DT136*DM136/($K$5*1000))+$F$5*(DT136*DM136/($K$5*1000))*MAX(MIN(DA136,$J$5),$I$5)*MAX(MIN(DA136,$J$5),$I$5)+$G$5*MAX(MIN(DA136,$J$5),$I$5)*(DT136*DM136/($K$5*1000))+$H$5*(DT136*DM136/($K$5*1000))*(DT136*DM136/($K$5*1000)))</f>
        <v>0</v>
      </c>
      <c r="T136">
        <f>K136*(1000-(1000*0.61365*exp(17.502*X136/(240.97+X136))/(DM136+DN136)+DH136)/2)/(1000*0.61365*exp(17.502*X136/(240.97+X136))/(DM136+DN136)-DH136)</f>
        <v>0</v>
      </c>
      <c r="U136">
        <f>1/((DB136+1)/(R136/1.6)+1/(S136/1.37)) + DB136/((DB136+1)/(R136/1.6) + DB136/(S136/1.37))</f>
        <v>0</v>
      </c>
      <c r="V136">
        <f>(CW136*CZ136)</f>
        <v>0</v>
      </c>
      <c r="W136">
        <f>(DO136+(V136+2*0.95*5.67E-8*(((DO136+$B$7)+273)^4-(DO136+273)^4)-44100*K136)/(1.84*29.3*S136+8*0.95*5.67E-8*(DO136+273)^3))</f>
        <v>0</v>
      </c>
      <c r="X136">
        <f>($C$7*DP136+$D$7*DQ136+$E$7*W136)</f>
        <v>0</v>
      </c>
      <c r="Y136">
        <f>0.61365*exp(17.502*X136/(240.97+X136))</f>
        <v>0</v>
      </c>
      <c r="Z136">
        <f>(AA136/AB136*100)</f>
        <v>0</v>
      </c>
      <c r="AA136">
        <f>DH136*(DM136+DN136)/1000</f>
        <v>0</v>
      </c>
      <c r="AB136">
        <f>0.61365*exp(17.502*DO136/(240.97+DO136))</f>
        <v>0</v>
      </c>
      <c r="AC136">
        <f>(Y136-DH136*(DM136+DN136)/1000)</f>
        <v>0</v>
      </c>
      <c r="AD136">
        <f>(-K136*44100)</f>
        <v>0</v>
      </c>
      <c r="AE136">
        <f>2*29.3*S136*0.92*(DO136-X136)</f>
        <v>0</v>
      </c>
      <c r="AF136">
        <f>2*0.95*5.67E-8*(((DO136+$B$7)+273)^4-(X136+273)^4)</f>
        <v>0</v>
      </c>
      <c r="AG136">
        <f>V136+AF136+AD136+AE136</f>
        <v>0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MAX(0,($B$13+$C$13*DT136)/(1+$D$13*DT136)*DM136/(DO136+273)*$E$13)</f>
        <v>0</v>
      </c>
      <c r="AM136" t="s">
        <v>422</v>
      </c>
      <c r="AN136" t="s">
        <v>422</v>
      </c>
      <c r="AO136">
        <v>0</v>
      </c>
      <c r="AP136">
        <v>0</v>
      </c>
      <c r="AQ136">
        <f>1-AO136/AP136</f>
        <v>0</v>
      </c>
      <c r="AR136">
        <v>0</v>
      </c>
      <c r="AS136" t="s">
        <v>422</v>
      </c>
      <c r="AT136" t="s">
        <v>422</v>
      </c>
      <c r="AU136">
        <v>0</v>
      </c>
      <c r="AV136">
        <v>0</v>
      </c>
      <c r="AW136">
        <f>1-AU136/AV136</f>
        <v>0</v>
      </c>
      <c r="AX136">
        <v>0.5</v>
      </c>
      <c r="AY136">
        <f>CX136</f>
        <v>0</v>
      </c>
      <c r="AZ136">
        <f>M136</f>
        <v>0</v>
      </c>
      <c r="BA136">
        <f>AW136*AX136*AY136</f>
        <v>0</v>
      </c>
      <c r="BB136">
        <f>(AZ136-AR136)/AY136</f>
        <v>0</v>
      </c>
      <c r="BC136">
        <f>(AP136-AV136)/AV136</f>
        <v>0</v>
      </c>
      <c r="BD136">
        <f>AO136/(AQ136+AO136/AV136)</f>
        <v>0</v>
      </c>
      <c r="BE136" t="s">
        <v>422</v>
      </c>
      <c r="BF136">
        <v>0</v>
      </c>
      <c r="BG136">
        <f>IF(BF136&lt;&gt;0, BF136, BD136)</f>
        <v>0</v>
      </c>
      <c r="BH136">
        <f>1-BG136/AV136</f>
        <v>0</v>
      </c>
      <c r="BI136">
        <f>(AV136-AU136)/(AV136-BG136)</f>
        <v>0</v>
      </c>
      <c r="BJ136">
        <f>(AP136-AV136)/(AP136-BG136)</f>
        <v>0</v>
      </c>
      <c r="BK136">
        <f>(AV136-AU136)/(AV136-AO136)</f>
        <v>0</v>
      </c>
      <c r="BL136">
        <f>(AP136-AV136)/(AP136-AO136)</f>
        <v>0</v>
      </c>
      <c r="BM136">
        <f>(BI136*BG136/AU136)</f>
        <v>0</v>
      </c>
      <c r="BN136">
        <f>(1-BM136)</f>
        <v>0</v>
      </c>
      <c r="CW136">
        <f>$B$11*DU136+$C$11*DV136+$F$11*EG136*(1-EJ136)</f>
        <v>0</v>
      </c>
      <c r="CX136">
        <f>CW136*CY136</f>
        <v>0</v>
      </c>
      <c r="CY136">
        <f>($B$11*$D$9+$C$11*$D$9+$F$11*((ET136+EL136)/MAX(ET136+EL136+EU136, 0.1)*$I$9+EU136/MAX(ET136+EL136+EU136, 0.1)*$J$9))/($B$11+$C$11+$F$11)</f>
        <v>0</v>
      </c>
      <c r="CZ136">
        <f>($B$11*$K$9+$C$11*$K$9+$F$11*((ET136+EL136)/MAX(ET136+EL136+EU136, 0.1)*$P$9+EU136/MAX(ET136+EL136+EU136, 0.1)*$Q$9))/($B$11+$C$11+$F$11)</f>
        <v>0</v>
      </c>
      <c r="DA136">
        <v>0.83</v>
      </c>
      <c r="DB136">
        <v>0.5</v>
      </c>
      <c r="DC136" t="s">
        <v>423</v>
      </c>
      <c r="DD136">
        <v>2</v>
      </c>
      <c r="DE136">
        <v>1758588111.1</v>
      </c>
      <c r="DF136">
        <v>420.433333333333</v>
      </c>
      <c r="DG136">
        <v>420.304333333333</v>
      </c>
      <c r="DH136">
        <v>24.5061666666667</v>
      </c>
      <c r="DI136">
        <v>24.3642333333333</v>
      </c>
      <c r="DJ136">
        <v>414.539666666667</v>
      </c>
      <c r="DK136">
        <v>24.1144666666667</v>
      </c>
      <c r="DL136">
        <v>499.950333333333</v>
      </c>
      <c r="DM136">
        <v>89.6436</v>
      </c>
      <c r="DN136">
        <v>0.0345043333333333</v>
      </c>
      <c r="DO136">
        <v>30.5374333333333</v>
      </c>
      <c r="DP136">
        <v>30.0248666666667</v>
      </c>
      <c r="DQ136">
        <v>999.9</v>
      </c>
      <c r="DR136">
        <v>0</v>
      </c>
      <c r="DS136">
        <v>0</v>
      </c>
      <c r="DT136">
        <v>9984.58</v>
      </c>
      <c r="DU136">
        <v>0</v>
      </c>
      <c r="DV136">
        <v>0.667702</v>
      </c>
      <c r="DW136">
        <v>0.128967333333333</v>
      </c>
      <c r="DX136">
        <v>430.995333333333</v>
      </c>
      <c r="DY136">
        <v>430.8</v>
      </c>
      <c r="DZ136">
        <v>0.141938333333333</v>
      </c>
      <c r="EA136">
        <v>420.304333333333</v>
      </c>
      <c r="EB136">
        <v>24.3642333333333</v>
      </c>
      <c r="EC136">
        <v>2.19682333333333</v>
      </c>
      <c r="ED136">
        <v>2.18409666666667</v>
      </c>
      <c r="EE136">
        <v>18.9391666666667</v>
      </c>
      <c r="EF136">
        <v>18.8461333333333</v>
      </c>
      <c r="EG136">
        <v>0.00500016</v>
      </c>
      <c r="EH136">
        <v>0</v>
      </c>
      <c r="EI136">
        <v>0</v>
      </c>
      <c r="EJ136">
        <v>0</v>
      </c>
      <c r="EK136">
        <v>90.2666666666667</v>
      </c>
      <c r="EL136">
        <v>0.00500016</v>
      </c>
      <c r="EM136">
        <v>-27.4666666666667</v>
      </c>
      <c r="EN136">
        <v>-2.26666666666667</v>
      </c>
      <c r="EO136">
        <v>36.812</v>
      </c>
      <c r="EP136">
        <v>40.958</v>
      </c>
      <c r="EQ136">
        <v>38.875</v>
      </c>
      <c r="ER136">
        <v>41.229</v>
      </c>
      <c r="ES136">
        <v>40.187</v>
      </c>
      <c r="ET136">
        <v>0</v>
      </c>
      <c r="EU136">
        <v>0</v>
      </c>
      <c r="EV136">
        <v>0</v>
      </c>
      <c r="EW136">
        <v>1758588115.8</v>
      </c>
      <c r="EX136">
        <v>0</v>
      </c>
      <c r="EY136">
        <v>89.4846153846154</v>
      </c>
      <c r="EZ136">
        <v>-20.1641026692866</v>
      </c>
      <c r="FA136">
        <v>18.3829059634248</v>
      </c>
      <c r="FB136">
        <v>-29.6807692307692</v>
      </c>
      <c r="FC136">
        <v>15</v>
      </c>
      <c r="FD136">
        <v>0</v>
      </c>
      <c r="FE136" t="s">
        <v>424</v>
      </c>
      <c r="FF136">
        <v>1747249705.1</v>
      </c>
      <c r="FG136">
        <v>1747249711.1</v>
      </c>
      <c r="FH136">
        <v>0</v>
      </c>
      <c r="FI136">
        <v>0.871</v>
      </c>
      <c r="FJ136">
        <v>0.066</v>
      </c>
      <c r="FK136">
        <v>5.486</v>
      </c>
      <c r="FL136">
        <v>0.145</v>
      </c>
      <c r="FM136">
        <v>420</v>
      </c>
      <c r="FN136">
        <v>16</v>
      </c>
      <c r="FO136">
        <v>0.27</v>
      </c>
      <c r="FP136">
        <v>0.16</v>
      </c>
      <c r="FQ136">
        <v>0.49922406</v>
      </c>
      <c r="FR136">
        <v>0.130436156390978</v>
      </c>
      <c r="FS136">
        <v>0.552271999024433</v>
      </c>
      <c r="FT136">
        <v>1</v>
      </c>
      <c r="FU136">
        <v>89.6088235294118</v>
      </c>
      <c r="FV136">
        <v>0.0870892517249459</v>
      </c>
      <c r="FW136">
        <v>4.76607914124627</v>
      </c>
      <c r="FX136">
        <v>-1</v>
      </c>
      <c r="FY136">
        <v>0.15158495</v>
      </c>
      <c r="FZ136">
        <v>-0.116992556390977</v>
      </c>
      <c r="GA136">
        <v>0.0145369504865188</v>
      </c>
      <c r="GB136">
        <v>0</v>
      </c>
      <c r="GC136">
        <v>1</v>
      </c>
      <c r="GD136">
        <v>2</v>
      </c>
      <c r="GE136" t="s">
        <v>433</v>
      </c>
      <c r="GF136">
        <v>3.12633</v>
      </c>
      <c r="GG136">
        <v>2.66011</v>
      </c>
      <c r="GH136">
        <v>0.0880752</v>
      </c>
      <c r="GI136">
        <v>0.089028</v>
      </c>
      <c r="GJ136">
        <v>0.101977</v>
      </c>
      <c r="GK136">
        <v>0.102086</v>
      </c>
      <c r="GL136">
        <v>23462.6</v>
      </c>
      <c r="GM136">
        <v>22173.6</v>
      </c>
      <c r="GN136">
        <v>23011.8</v>
      </c>
      <c r="GO136">
        <v>23703.6</v>
      </c>
      <c r="GP136">
        <v>35221.5</v>
      </c>
      <c r="GQ136">
        <v>35226</v>
      </c>
      <c r="GR136">
        <v>41490.7</v>
      </c>
      <c r="GS136">
        <v>42266.8</v>
      </c>
      <c r="GT136">
        <v>1.89387</v>
      </c>
      <c r="GU136">
        <v>1.8073</v>
      </c>
      <c r="GV136">
        <v>0.103772</v>
      </c>
      <c r="GW136">
        <v>0</v>
      </c>
      <c r="GX136">
        <v>28.3705</v>
      </c>
      <c r="GY136">
        <v>999.9</v>
      </c>
      <c r="GZ136">
        <v>60.756</v>
      </c>
      <c r="HA136">
        <v>29.598</v>
      </c>
      <c r="HB136">
        <v>28.2149</v>
      </c>
      <c r="HC136">
        <v>54.135</v>
      </c>
      <c r="HD136">
        <v>39.1386</v>
      </c>
      <c r="HE136">
        <v>1</v>
      </c>
      <c r="HF136">
        <v>0.0992073</v>
      </c>
      <c r="HG136">
        <v>-1.24275</v>
      </c>
      <c r="HH136">
        <v>20.2324</v>
      </c>
      <c r="HI136">
        <v>5.23436</v>
      </c>
      <c r="HJ136">
        <v>11.992</v>
      </c>
      <c r="HK136">
        <v>4.9558</v>
      </c>
      <c r="HL136">
        <v>3.304</v>
      </c>
      <c r="HM136">
        <v>9999</v>
      </c>
      <c r="HN136">
        <v>999.9</v>
      </c>
      <c r="HO136">
        <v>9999</v>
      </c>
      <c r="HP136">
        <v>9999</v>
      </c>
      <c r="HQ136">
        <v>1.86846</v>
      </c>
      <c r="HR136">
        <v>1.86417</v>
      </c>
      <c r="HS136">
        <v>1.8718</v>
      </c>
      <c r="HT136">
        <v>1.86267</v>
      </c>
      <c r="HU136">
        <v>1.86203</v>
      </c>
      <c r="HV136">
        <v>1.86857</v>
      </c>
      <c r="HW136">
        <v>1.85867</v>
      </c>
      <c r="HX136">
        <v>1.86509</v>
      </c>
      <c r="HY136">
        <v>5</v>
      </c>
      <c r="HZ136">
        <v>0</v>
      </c>
      <c r="IA136">
        <v>0</v>
      </c>
      <c r="IB136">
        <v>0</v>
      </c>
      <c r="IC136" t="s">
        <v>426</v>
      </c>
      <c r="ID136" t="s">
        <v>427</v>
      </c>
      <c r="IE136" t="s">
        <v>428</v>
      </c>
      <c r="IF136" t="s">
        <v>428</v>
      </c>
      <c r="IG136" t="s">
        <v>428</v>
      </c>
      <c r="IH136" t="s">
        <v>428</v>
      </c>
      <c r="II136">
        <v>0</v>
      </c>
      <c r="IJ136">
        <v>100</v>
      </c>
      <c r="IK136">
        <v>100</v>
      </c>
      <c r="IL136">
        <v>5.894</v>
      </c>
      <c r="IM136">
        <v>0.3918</v>
      </c>
      <c r="IN136">
        <v>4.31971622866321</v>
      </c>
      <c r="IO136">
        <v>0.00442796603476172</v>
      </c>
      <c r="IP136">
        <v>-1.66160884727162e-06</v>
      </c>
      <c r="IQ136">
        <v>3.32470810967871e-10</v>
      </c>
      <c r="IR136">
        <v>0.0482981980719239</v>
      </c>
      <c r="IS136">
        <v>0.00830027014242151</v>
      </c>
      <c r="IT136">
        <v>2.88519397997672e-05</v>
      </c>
      <c r="IU136">
        <v>9.02036601750474e-06</v>
      </c>
      <c r="IV136">
        <v>-1</v>
      </c>
      <c r="IW136">
        <v>2043</v>
      </c>
      <c r="IX136">
        <v>1</v>
      </c>
      <c r="IY136">
        <v>28</v>
      </c>
      <c r="IZ136">
        <v>188973.5</v>
      </c>
      <c r="JA136">
        <v>188973.4</v>
      </c>
      <c r="JB136">
        <v>0.892334</v>
      </c>
      <c r="JC136">
        <v>2.38647</v>
      </c>
      <c r="JD136">
        <v>1.4978</v>
      </c>
      <c r="JE136">
        <v>2.33154</v>
      </c>
      <c r="JF136">
        <v>1.54419</v>
      </c>
      <c r="JG136">
        <v>2.29736</v>
      </c>
      <c r="JH136">
        <v>34.9214</v>
      </c>
      <c r="JI136">
        <v>24.2714</v>
      </c>
      <c r="JJ136">
        <v>18</v>
      </c>
      <c r="JK136">
        <v>545.989</v>
      </c>
      <c r="JL136">
        <v>433.133</v>
      </c>
      <c r="JM136">
        <v>31.2301</v>
      </c>
      <c r="JN136">
        <v>28.9366</v>
      </c>
      <c r="JO136">
        <v>29.9996</v>
      </c>
      <c r="JP136">
        <v>28.7769</v>
      </c>
      <c r="JQ136">
        <v>28.8033</v>
      </c>
      <c r="JR136">
        <v>17.8998</v>
      </c>
      <c r="JS136">
        <v>28.1383</v>
      </c>
      <c r="JT136">
        <v>100</v>
      </c>
      <c r="JU136">
        <v>31.2226</v>
      </c>
      <c r="JV136">
        <v>420</v>
      </c>
      <c r="JW136">
        <v>24.3927</v>
      </c>
      <c r="JX136">
        <v>92.9881</v>
      </c>
      <c r="JY136">
        <v>98.5086</v>
      </c>
    </row>
    <row r="137" spans="1:285">
      <c r="A137">
        <v>121</v>
      </c>
      <c r="B137">
        <v>1758588116.1</v>
      </c>
      <c r="C137">
        <v>4103.09999990463</v>
      </c>
      <c r="D137" t="s">
        <v>671</v>
      </c>
      <c r="E137" t="s">
        <v>672</v>
      </c>
      <c r="F137">
        <v>5</v>
      </c>
      <c r="G137" t="s">
        <v>419</v>
      </c>
      <c r="H137" t="s">
        <v>632</v>
      </c>
      <c r="I137" t="s">
        <v>421</v>
      </c>
      <c r="J137">
        <v>1758588113.1</v>
      </c>
      <c r="K137">
        <f>(L137)/1000</f>
        <v>0</v>
      </c>
      <c r="L137">
        <f>1000*DL137*AJ137*(DH137-DI137)/(100*DA137*(1000-AJ137*DH137))</f>
        <v>0</v>
      </c>
      <c r="M137">
        <f>DL137*AJ137*(DG137-DF137*(1000-AJ137*DI137)/(1000-AJ137*DH137))/(100*DA137)</f>
        <v>0</v>
      </c>
      <c r="N137">
        <f>DF137 - IF(AJ137&gt;1, M137*DA137*100.0/(AL137), 0)</f>
        <v>0</v>
      </c>
      <c r="O137">
        <f>((U137-K137/2)*N137-M137)/(U137+K137/2)</f>
        <v>0</v>
      </c>
      <c r="P137">
        <f>O137*(DM137+DN137)/1000.0</f>
        <v>0</v>
      </c>
      <c r="Q137">
        <f>(DF137 - IF(AJ137&gt;1, M137*DA137*100.0/(AL137), 0))*(DM137+DN137)/1000.0</f>
        <v>0</v>
      </c>
      <c r="R137">
        <f>2.0/((1/T137-1/S137)+SIGN(T137)*SQRT((1/T137-1/S137)*(1/T137-1/S137) + 4*DB137/((DB137+1)*(DB137+1))*(2*1/T137*1/S137-1/S137*1/S137)))</f>
        <v>0</v>
      </c>
      <c r="S137">
        <f>IF(LEFT(DC137,1)&lt;&gt;"0",IF(LEFT(DC137,1)="1",3.0,DD137),$D$5+$E$5*(DT137*DM137/($K$5*1000))+$F$5*(DT137*DM137/($K$5*1000))*MAX(MIN(DA137,$J$5),$I$5)*MAX(MIN(DA137,$J$5),$I$5)+$G$5*MAX(MIN(DA137,$J$5),$I$5)*(DT137*DM137/($K$5*1000))+$H$5*(DT137*DM137/($K$5*1000))*(DT137*DM137/($K$5*1000)))</f>
        <v>0</v>
      </c>
      <c r="T137">
        <f>K137*(1000-(1000*0.61365*exp(17.502*X137/(240.97+X137))/(DM137+DN137)+DH137)/2)/(1000*0.61365*exp(17.502*X137/(240.97+X137))/(DM137+DN137)-DH137)</f>
        <v>0</v>
      </c>
      <c r="U137">
        <f>1/((DB137+1)/(R137/1.6)+1/(S137/1.37)) + DB137/((DB137+1)/(R137/1.6) + DB137/(S137/1.37))</f>
        <v>0</v>
      </c>
      <c r="V137">
        <f>(CW137*CZ137)</f>
        <v>0</v>
      </c>
      <c r="W137">
        <f>(DO137+(V137+2*0.95*5.67E-8*(((DO137+$B$7)+273)^4-(DO137+273)^4)-44100*K137)/(1.84*29.3*S137+8*0.95*5.67E-8*(DO137+273)^3))</f>
        <v>0</v>
      </c>
      <c r="X137">
        <f>($C$7*DP137+$D$7*DQ137+$E$7*W137)</f>
        <v>0</v>
      </c>
      <c r="Y137">
        <f>0.61365*exp(17.502*X137/(240.97+X137))</f>
        <v>0</v>
      </c>
      <c r="Z137">
        <f>(AA137/AB137*100)</f>
        <v>0</v>
      </c>
      <c r="AA137">
        <f>DH137*(DM137+DN137)/1000</f>
        <v>0</v>
      </c>
      <c r="AB137">
        <f>0.61365*exp(17.502*DO137/(240.97+DO137))</f>
        <v>0</v>
      </c>
      <c r="AC137">
        <f>(Y137-DH137*(DM137+DN137)/1000)</f>
        <v>0</v>
      </c>
      <c r="AD137">
        <f>(-K137*44100)</f>
        <v>0</v>
      </c>
      <c r="AE137">
        <f>2*29.3*S137*0.92*(DO137-X137)</f>
        <v>0</v>
      </c>
      <c r="AF137">
        <f>2*0.95*5.67E-8*(((DO137+$B$7)+273)^4-(X137+273)^4)</f>
        <v>0</v>
      </c>
      <c r="AG137">
        <f>V137+AF137+AD137+AE137</f>
        <v>0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MAX(0,($B$13+$C$13*DT137)/(1+$D$13*DT137)*DM137/(DO137+273)*$E$13)</f>
        <v>0</v>
      </c>
      <c r="AM137" t="s">
        <v>422</v>
      </c>
      <c r="AN137" t="s">
        <v>422</v>
      </c>
      <c r="AO137">
        <v>0</v>
      </c>
      <c r="AP137">
        <v>0</v>
      </c>
      <c r="AQ137">
        <f>1-AO137/AP137</f>
        <v>0</v>
      </c>
      <c r="AR137">
        <v>0</v>
      </c>
      <c r="AS137" t="s">
        <v>422</v>
      </c>
      <c r="AT137" t="s">
        <v>422</v>
      </c>
      <c r="AU137">
        <v>0</v>
      </c>
      <c r="AV137">
        <v>0</v>
      </c>
      <c r="AW137">
        <f>1-AU137/AV137</f>
        <v>0</v>
      </c>
      <c r="AX137">
        <v>0.5</v>
      </c>
      <c r="AY137">
        <f>CX137</f>
        <v>0</v>
      </c>
      <c r="AZ137">
        <f>M137</f>
        <v>0</v>
      </c>
      <c r="BA137">
        <f>AW137*AX137*AY137</f>
        <v>0</v>
      </c>
      <c r="BB137">
        <f>(AZ137-AR137)/AY137</f>
        <v>0</v>
      </c>
      <c r="BC137">
        <f>(AP137-AV137)/AV137</f>
        <v>0</v>
      </c>
      <c r="BD137">
        <f>AO137/(AQ137+AO137/AV137)</f>
        <v>0</v>
      </c>
      <c r="BE137" t="s">
        <v>422</v>
      </c>
      <c r="BF137">
        <v>0</v>
      </c>
      <c r="BG137">
        <f>IF(BF137&lt;&gt;0, BF137, BD137)</f>
        <v>0</v>
      </c>
      <c r="BH137">
        <f>1-BG137/AV137</f>
        <v>0</v>
      </c>
      <c r="BI137">
        <f>(AV137-AU137)/(AV137-BG137)</f>
        <v>0</v>
      </c>
      <c r="BJ137">
        <f>(AP137-AV137)/(AP137-BG137)</f>
        <v>0</v>
      </c>
      <c r="BK137">
        <f>(AV137-AU137)/(AV137-AO137)</f>
        <v>0</v>
      </c>
      <c r="BL137">
        <f>(AP137-AV137)/(AP137-AO137)</f>
        <v>0</v>
      </c>
      <c r="BM137">
        <f>(BI137*BG137/AU137)</f>
        <v>0</v>
      </c>
      <c r="BN137">
        <f>(1-BM137)</f>
        <v>0</v>
      </c>
      <c r="CW137">
        <f>$B$11*DU137+$C$11*DV137+$F$11*EG137*(1-EJ137)</f>
        <v>0</v>
      </c>
      <c r="CX137">
        <f>CW137*CY137</f>
        <v>0</v>
      </c>
      <c r="CY137">
        <f>($B$11*$D$9+$C$11*$D$9+$F$11*((ET137+EL137)/MAX(ET137+EL137+EU137, 0.1)*$I$9+EU137/MAX(ET137+EL137+EU137, 0.1)*$J$9))/($B$11+$C$11+$F$11)</f>
        <v>0</v>
      </c>
      <c r="CZ137">
        <f>($B$11*$K$9+$C$11*$K$9+$F$11*((ET137+EL137)/MAX(ET137+EL137+EU137, 0.1)*$P$9+EU137/MAX(ET137+EL137+EU137, 0.1)*$Q$9))/($B$11+$C$11+$F$11)</f>
        <v>0</v>
      </c>
      <c r="DA137">
        <v>0.83</v>
      </c>
      <c r="DB137">
        <v>0.5</v>
      </c>
      <c r="DC137" t="s">
        <v>423</v>
      </c>
      <c r="DD137">
        <v>2</v>
      </c>
      <c r="DE137">
        <v>1758588113.1</v>
      </c>
      <c r="DF137">
        <v>420.553</v>
      </c>
      <c r="DG137">
        <v>420.581333333333</v>
      </c>
      <c r="DH137">
        <v>24.5084</v>
      </c>
      <c r="DI137">
        <v>24.3622</v>
      </c>
      <c r="DJ137">
        <v>414.659</v>
      </c>
      <c r="DK137">
        <v>24.1166333333333</v>
      </c>
      <c r="DL137">
        <v>499.970666666667</v>
      </c>
      <c r="DM137">
        <v>89.6440666666667</v>
      </c>
      <c r="DN137">
        <v>0.034408</v>
      </c>
      <c r="DO137">
        <v>30.5414333333333</v>
      </c>
      <c r="DP137">
        <v>30.0417</v>
      </c>
      <c r="DQ137">
        <v>999.9</v>
      </c>
      <c r="DR137">
        <v>0</v>
      </c>
      <c r="DS137">
        <v>0</v>
      </c>
      <c r="DT137">
        <v>10000.84</v>
      </c>
      <c r="DU137">
        <v>0</v>
      </c>
      <c r="DV137">
        <v>0.667702</v>
      </c>
      <c r="DW137">
        <v>-0.028361</v>
      </c>
      <c r="DX137">
        <v>431.119</v>
      </c>
      <c r="DY137">
        <v>431.083</v>
      </c>
      <c r="DZ137">
        <v>0.146214666666667</v>
      </c>
      <c r="EA137">
        <v>420.581333333333</v>
      </c>
      <c r="EB137">
        <v>24.3622</v>
      </c>
      <c r="EC137">
        <v>2.19703666666667</v>
      </c>
      <c r="ED137">
        <v>2.18392666666667</v>
      </c>
      <c r="EE137">
        <v>18.9407333333333</v>
      </c>
      <c r="EF137">
        <v>18.8448666666667</v>
      </c>
      <c r="EG137">
        <v>0.00500016</v>
      </c>
      <c r="EH137">
        <v>0</v>
      </c>
      <c r="EI137">
        <v>0</v>
      </c>
      <c r="EJ137">
        <v>0</v>
      </c>
      <c r="EK137">
        <v>87.1</v>
      </c>
      <c r="EL137">
        <v>0.00500016</v>
      </c>
      <c r="EM137">
        <v>-25.9666666666667</v>
      </c>
      <c r="EN137">
        <v>-2.1</v>
      </c>
      <c r="EO137">
        <v>36.812</v>
      </c>
      <c r="EP137">
        <v>40.958</v>
      </c>
      <c r="EQ137">
        <v>38.875</v>
      </c>
      <c r="ER137">
        <v>41.229</v>
      </c>
      <c r="ES137">
        <v>40.208</v>
      </c>
      <c r="ET137">
        <v>0</v>
      </c>
      <c r="EU137">
        <v>0</v>
      </c>
      <c r="EV137">
        <v>0</v>
      </c>
      <c r="EW137">
        <v>1758588118.2</v>
      </c>
      <c r="EX137">
        <v>0</v>
      </c>
      <c r="EY137">
        <v>88.9884615384616</v>
      </c>
      <c r="EZ137">
        <v>15.3059829621602</v>
      </c>
      <c r="FA137">
        <v>-3.22735044690836</v>
      </c>
      <c r="FB137">
        <v>-29.8076923076923</v>
      </c>
      <c r="FC137">
        <v>15</v>
      </c>
      <c r="FD137">
        <v>0</v>
      </c>
      <c r="FE137" t="s">
        <v>424</v>
      </c>
      <c r="FF137">
        <v>1747249705.1</v>
      </c>
      <c r="FG137">
        <v>1747249711.1</v>
      </c>
      <c r="FH137">
        <v>0</v>
      </c>
      <c r="FI137">
        <v>0.871</v>
      </c>
      <c r="FJ137">
        <v>0.066</v>
      </c>
      <c r="FK137">
        <v>5.486</v>
      </c>
      <c r="FL137">
        <v>0.145</v>
      </c>
      <c r="FM137">
        <v>420</v>
      </c>
      <c r="FN137">
        <v>16</v>
      </c>
      <c r="FO137">
        <v>0.27</v>
      </c>
      <c r="FP137">
        <v>0.16</v>
      </c>
      <c r="FQ137">
        <v>0.50429756</v>
      </c>
      <c r="FR137">
        <v>-2.55356688721804</v>
      </c>
      <c r="FS137">
        <v>0.54429502873329</v>
      </c>
      <c r="FT137">
        <v>0</v>
      </c>
      <c r="FU137">
        <v>89.4382352941176</v>
      </c>
      <c r="FV137">
        <v>-7.32314751977802</v>
      </c>
      <c r="FW137">
        <v>4.77487386380257</v>
      </c>
      <c r="FX137">
        <v>-1</v>
      </c>
      <c r="FY137">
        <v>0.15024275</v>
      </c>
      <c r="FZ137">
        <v>-0.106041518796992</v>
      </c>
      <c r="GA137">
        <v>0.0142582672084479</v>
      </c>
      <c r="GB137">
        <v>0</v>
      </c>
      <c r="GC137">
        <v>0</v>
      </c>
      <c r="GD137">
        <v>2</v>
      </c>
      <c r="GE137" t="s">
        <v>425</v>
      </c>
      <c r="GF137">
        <v>3.12633</v>
      </c>
      <c r="GG137">
        <v>2.65988</v>
      </c>
      <c r="GH137">
        <v>0.0881104</v>
      </c>
      <c r="GI137">
        <v>0.0889874</v>
      </c>
      <c r="GJ137">
        <v>0.101979</v>
      </c>
      <c r="GK137">
        <v>0.102077</v>
      </c>
      <c r="GL137">
        <v>23461.8</v>
      </c>
      <c r="GM137">
        <v>22174.5</v>
      </c>
      <c r="GN137">
        <v>23012</v>
      </c>
      <c r="GO137">
        <v>23703.6</v>
      </c>
      <c r="GP137">
        <v>35221.5</v>
      </c>
      <c r="GQ137">
        <v>35226.3</v>
      </c>
      <c r="GR137">
        <v>41490.8</v>
      </c>
      <c r="GS137">
        <v>42266.7</v>
      </c>
      <c r="GT137">
        <v>1.89377</v>
      </c>
      <c r="GU137">
        <v>1.80722</v>
      </c>
      <c r="GV137">
        <v>0.102479</v>
      </c>
      <c r="GW137">
        <v>0</v>
      </c>
      <c r="GX137">
        <v>28.3715</v>
      </c>
      <c r="GY137">
        <v>999.9</v>
      </c>
      <c r="GZ137">
        <v>60.756</v>
      </c>
      <c r="HA137">
        <v>29.598</v>
      </c>
      <c r="HB137">
        <v>28.2146</v>
      </c>
      <c r="HC137">
        <v>54.175</v>
      </c>
      <c r="HD137">
        <v>39.1266</v>
      </c>
      <c r="HE137">
        <v>1</v>
      </c>
      <c r="HF137">
        <v>0.0992048</v>
      </c>
      <c r="HG137">
        <v>-1.24103</v>
      </c>
      <c r="HH137">
        <v>20.2325</v>
      </c>
      <c r="HI137">
        <v>5.23421</v>
      </c>
      <c r="HJ137">
        <v>11.992</v>
      </c>
      <c r="HK137">
        <v>4.9558</v>
      </c>
      <c r="HL137">
        <v>3.304</v>
      </c>
      <c r="HM137">
        <v>9999</v>
      </c>
      <c r="HN137">
        <v>999.9</v>
      </c>
      <c r="HO137">
        <v>9999</v>
      </c>
      <c r="HP137">
        <v>9999</v>
      </c>
      <c r="HQ137">
        <v>1.86846</v>
      </c>
      <c r="HR137">
        <v>1.86418</v>
      </c>
      <c r="HS137">
        <v>1.8718</v>
      </c>
      <c r="HT137">
        <v>1.86266</v>
      </c>
      <c r="HU137">
        <v>1.86204</v>
      </c>
      <c r="HV137">
        <v>1.86857</v>
      </c>
      <c r="HW137">
        <v>1.85867</v>
      </c>
      <c r="HX137">
        <v>1.86508</v>
      </c>
      <c r="HY137">
        <v>5</v>
      </c>
      <c r="HZ137">
        <v>0</v>
      </c>
      <c r="IA137">
        <v>0</v>
      </c>
      <c r="IB137">
        <v>0</v>
      </c>
      <c r="IC137" t="s">
        <v>426</v>
      </c>
      <c r="ID137" t="s">
        <v>427</v>
      </c>
      <c r="IE137" t="s">
        <v>428</v>
      </c>
      <c r="IF137" t="s">
        <v>428</v>
      </c>
      <c r="IG137" t="s">
        <v>428</v>
      </c>
      <c r="IH137" t="s">
        <v>428</v>
      </c>
      <c r="II137">
        <v>0</v>
      </c>
      <c r="IJ137">
        <v>100</v>
      </c>
      <c r="IK137">
        <v>100</v>
      </c>
      <c r="IL137">
        <v>5.895</v>
      </c>
      <c r="IM137">
        <v>0.3918</v>
      </c>
      <c r="IN137">
        <v>4.31971622866321</v>
      </c>
      <c r="IO137">
        <v>0.00442796603476172</v>
      </c>
      <c r="IP137">
        <v>-1.66160884727162e-06</v>
      </c>
      <c r="IQ137">
        <v>3.32470810967871e-10</v>
      </c>
      <c r="IR137">
        <v>0.0482981980719239</v>
      </c>
      <c r="IS137">
        <v>0.00830027014242151</v>
      </c>
      <c r="IT137">
        <v>2.88519397997672e-05</v>
      </c>
      <c r="IU137">
        <v>9.02036601750474e-06</v>
      </c>
      <c r="IV137">
        <v>-1</v>
      </c>
      <c r="IW137">
        <v>2043</v>
      </c>
      <c r="IX137">
        <v>1</v>
      </c>
      <c r="IY137">
        <v>28</v>
      </c>
      <c r="IZ137">
        <v>188973.5</v>
      </c>
      <c r="JA137">
        <v>188973.4</v>
      </c>
      <c r="JB137">
        <v>0.892334</v>
      </c>
      <c r="JC137">
        <v>2.3877</v>
      </c>
      <c r="JD137">
        <v>1.49902</v>
      </c>
      <c r="JE137">
        <v>2.33276</v>
      </c>
      <c r="JF137">
        <v>1.54419</v>
      </c>
      <c r="JG137">
        <v>2.29858</v>
      </c>
      <c r="JH137">
        <v>34.9214</v>
      </c>
      <c r="JI137">
        <v>24.2714</v>
      </c>
      <c r="JJ137">
        <v>18</v>
      </c>
      <c r="JK137">
        <v>545.914</v>
      </c>
      <c r="JL137">
        <v>433.08</v>
      </c>
      <c r="JM137">
        <v>31.2179</v>
      </c>
      <c r="JN137">
        <v>28.9352</v>
      </c>
      <c r="JO137">
        <v>29.9997</v>
      </c>
      <c r="JP137">
        <v>28.7757</v>
      </c>
      <c r="JQ137">
        <v>28.8021</v>
      </c>
      <c r="JR137">
        <v>17.9063</v>
      </c>
      <c r="JS137">
        <v>28.1383</v>
      </c>
      <c r="JT137">
        <v>100</v>
      </c>
      <c r="JU137">
        <v>31.1781</v>
      </c>
      <c r="JV137">
        <v>420</v>
      </c>
      <c r="JW137">
        <v>24.3927</v>
      </c>
      <c r="JX137">
        <v>92.9884</v>
      </c>
      <c r="JY137">
        <v>98.5085</v>
      </c>
    </row>
    <row r="138" spans="1:285">
      <c r="A138">
        <v>122</v>
      </c>
      <c r="B138">
        <v>1758588118.1</v>
      </c>
      <c r="C138">
        <v>4105.09999990463</v>
      </c>
      <c r="D138" t="s">
        <v>673</v>
      </c>
      <c r="E138" t="s">
        <v>674</v>
      </c>
      <c r="F138">
        <v>5</v>
      </c>
      <c r="G138" t="s">
        <v>419</v>
      </c>
      <c r="H138" t="s">
        <v>632</v>
      </c>
      <c r="I138" t="s">
        <v>421</v>
      </c>
      <c r="J138">
        <v>1758588115.1</v>
      </c>
      <c r="K138">
        <f>(L138)/1000</f>
        <v>0</v>
      </c>
      <c r="L138">
        <f>1000*DL138*AJ138*(DH138-DI138)/(100*DA138*(1000-AJ138*DH138))</f>
        <v>0</v>
      </c>
      <c r="M138">
        <f>DL138*AJ138*(DG138-DF138*(1000-AJ138*DI138)/(1000-AJ138*DH138))/(100*DA138)</f>
        <v>0</v>
      </c>
      <c r="N138">
        <f>DF138 - IF(AJ138&gt;1, M138*DA138*100.0/(AL138), 0)</f>
        <v>0</v>
      </c>
      <c r="O138">
        <f>((U138-K138/2)*N138-M138)/(U138+K138/2)</f>
        <v>0</v>
      </c>
      <c r="P138">
        <f>O138*(DM138+DN138)/1000.0</f>
        <v>0</v>
      </c>
      <c r="Q138">
        <f>(DF138 - IF(AJ138&gt;1, M138*DA138*100.0/(AL138), 0))*(DM138+DN138)/1000.0</f>
        <v>0</v>
      </c>
      <c r="R138">
        <f>2.0/((1/T138-1/S138)+SIGN(T138)*SQRT((1/T138-1/S138)*(1/T138-1/S138) + 4*DB138/((DB138+1)*(DB138+1))*(2*1/T138*1/S138-1/S138*1/S138)))</f>
        <v>0</v>
      </c>
      <c r="S138">
        <f>IF(LEFT(DC138,1)&lt;&gt;"0",IF(LEFT(DC138,1)="1",3.0,DD138),$D$5+$E$5*(DT138*DM138/($K$5*1000))+$F$5*(DT138*DM138/($K$5*1000))*MAX(MIN(DA138,$J$5),$I$5)*MAX(MIN(DA138,$J$5),$I$5)+$G$5*MAX(MIN(DA138,$J$5),$I$5)*(DT138*DM138/($K$5*1000))+$H$5*(DT138*DM138/($K$5*1000))*(DT138*DM138/($K$5*1000)))</f>
        <v>0</v>
      </c>
      <c r="T138">
        <f>K138*(1000-(1000*0.61365*exp(17.502*X138/(240.97+X138))/(DM138+DN138)+DH138)/2)/(1000*0.61365*exp(17.502*X138/(240.97+X138))/(DM138+DN138)-DH138)</f>
        <v>0</v>
      </c>
      <c r="U138">
        <f>1/((DB138+1)/(R138/1.6)+1/(S138/1.37)) + DB138/((DB138+1)/(R138/1.6) + DB138/(S138/1.37))</f>
        <v>0</v>
      </c>
      <c r="V138">
        <f>(CW138*CZ138)</f>
        <v>0</v>
      </c>
      <c r="W138">
        <f>(DO138+(V138+2*0.95*5.67E-8*(((DO138+$B$7)+273)^4-(DO138+273)^4)-44100*K138)/(1.84*29.3*S138+8*0.95*5.67E-8*(DO138+273)^3))</f>
        <v>0</v>
      </c>
      <c r="X138">
        <f>($C$7*DP138+$D$7*DQ138+$E$7*W138)</f>
        <v>0</v>
      </c>
      <c r="Y138">
        <f>0.61365*exp(17.502*X138/(240.97+X138))</f>
        <v>0</v>
      </c>
      <c r="Z138">
        <f>(AA138/AB138*100)</f>
        <v>0</v>
      </c>
      <c r="AA138">
        <f>DH138*(DM138+DN138)/1000</f>
        <v>0</v>
      </c>
      <c r="AB138">
        <f>0.61365*exp(17.502*DO138/(240.97+DO138))</f>
        <v>0</v>
      </c>
      <c r="AC138">
        <f>(Y138-DH138*(DM138+DN138)/1000)</f>
        <v>0</v>
      </c>
      <c r="AD138">
        <f>(-K138*44100)</f>
        <v>0</v>
      </c>
      <c r="AE138">
        <f>2*29.3*S138*0.92*(DO138-X138)</f>
        <v>0</v>
      </c>
      <c r="AF138">
        <f>2*0.95*5.67E-8*(((DO138+$B$7)+273)^4-(X138+273)^4)</f>
        <v>0</v>
      </c>
      <c r="AG138">
        <f>V138+AF138+AD138+AE138</f>
        <v>0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MAX(0,($B$13+$C$13*DT138)/(1+$D$13*DT138)*DM138/(DO138+273)*$E$13)</f>
        <v>0</v>
      </c>
      <c r="AM138" t="s">
        <v>422</v>
      </c>
      <c r="AN138" t="s">
        <v>422</v>
      </c>
      <c r="AO138">
        <v>0</v>
      </c>
      <c r="AP138">
        <v>0</v>
      </c>
      <c r="AQ138">
        <f>1-AO138/AP138</f>
        <v>0</v>
      </c>
      <c r="AR138">
        <v>0</v>
      </c>
      <c r="AS138" t="s">
        <v>422</v>
      </c>
      <c r="AT138" t="s">
        <v>422</v>
      </c>
      <c r="AU138">
        <v>0</v>
      </c>
      <c r="AV138">
        <v>0</v>
      </c>
      <c r="AW138">
        <f>1-AU138/AV138</f>
        <v>0</v>
      </c>
      <c r="AX138">
        <v>0.5</v>
      </c>
      <c r="AY138">
        <f>CX138</f>
        <v>0</v>
      </c>
      <c r="AZ138">
        <f>M138</f>
        <v>0</v>
      </c>
      <c r="BA138">
        <f>AW138*AX138*AY138</f>
        <v>0</v>
      </c>
      <c r="BB138">
        <f>(AZ138-AR138)/AY138</f>
        <v>0</v>
      </c>
      <c r="BC138">
        <f>(AP138-AV138)/AV138</f>
        <v>0</v>
      </c>
      <c r="BD138">
        <f>AO138/(AQ138+AO138/AV138)</f>
        <v>0</v>
      </c>
      <c r="BE138" t="s">
        <v>422</v>
      </c>
      <c r="BF138">
        <v>0</v>
      </c>
      <c r="BG138">
        <f>IF(BF138&lt;&gt;0, BF138, BD138)</f>
        <v>0</v>
      </c>
      <c r="BH138">
        <f>1-BG138/AV138</f>
        <v>0</v>
      </c>
      <c r="BI138">
        <f>(AV138-AU138)/(AV138-BG138)</f>
        <v>0</v>
      </c>
      <c r="BJ138">
        <f>(AP138-AV138)/(AP138-BG138)</f>
        <v>0</v>
      </c>
      <c r="BK138">
        <f>(AV138-AU138)/(AV138-AO138)</f>
        <v>0</v>
      </c>
      <c r="BL138">
        <f>(AP138-AV138)/(AP138-AO138)</f>
        <v>0</v>
      </c>
      <c r="BM138">
        <f>(BI138*BG138/AU138)</f>
        <v>0</v>
      </c>
      <c r="BN138">
        <f>(1-BM138)</f>
        <v>0</v>
      </c>
      <c r="CW138">
        <f>$B$11*DU138+$C$11*DV138+$F$11*EG138*(1-EJ138)</f>
        <v>0</v>
      </c>
      <c r="CX138">
        <f>CW138*CY138</f>
        <v>0</v>
      </c>
      <c r="CY138">
        <f>($B$11*$D$9+$C$11*$D$9+$F$11*((ET138+EL138)/MAX(ET138+EL138+EU138, 0.1)*$I$9+EU138/MAX(ET138+EL138+EU138, 0.1)*$J$9))/($B$11+$C$11+$F$11)</f>
        <v>0</v>
      </c>
      <c r="CZ138">
        <f>($B$11*$K$9+$C$11*$K$9+$F$11*((ET138+EL138)/MAX(ET138+EL138+EU138, 0.1)*$P$9+EU138/MAX(ET138+EL138+EU138, 0.1)*$Q$9))/($B$11+$C$11+$F$11)</f>
        <v>0</v>
      </c>
      <c r="DA138">
        <v>0.83</v>
      </c>
      <c r="DB138">
        <v>0.5</v>
      </c>
      <c r="DC138" t="s">
        <v>423</v>
      </c>
      <c r="DD138">
        <v>2</v>
      </c>
      <c r="DE138">
        <v>1758588115.1</v>
      </c>
      <c r="DF138">
        <v>420.705333333333</v>
      </c>
      <c r="DG138">
        <v>420.607</v>
      </c>
      <c r="DH138">
        <v>24.5093333333333</v>
      </c>
      <c r="DI138">
        <v>24.3595</v>
      </c>
      <c r="DJ138">
        <v>414.811</v>
      </c>
      <c r="DK138">
        <v>24.1175</v>
      </c>
      <c r="DL138">
        <v>500.021666666667</v>
      </c>
      <c r="DM138">
        <v>89.6444666666667</v>
      </c>
      <c r="DN138">
        <v>0.0343009666666667</v>
      </c>
      <c r="DO138">
        <v>30.5412</v>
      </c>
      <c r="DP138">
        <v>30.0473666666667</v>
      </c>
      <c r="DQ138">
        <v>999.9</v>
      </c>
      <c r="DR138">
        <v>0</v>
      </c>
      <c r="DS138">
        <v>0</v>
      </c>
      <c r="DT138">
        <v>10001.05</v>
      </c>
      <c r="DU138">
        <v>0</v>
      </c>
      <c r="DV138">
        <v>0.667702</v>
      </c>
      <c r="DW138">
        <v>0.098348</v>
      </c>
      <c r="DX138">
        <v>431.275666666667</v>
      </c>
      <c r="DY138">
        <v>431.108333333333</v>
      </c>
      <c r="DZ138">
        <v>0.149812666666667</v>
      </c>
      <c r="EA138">
        <v>420.607</v>
      </c>
      <c r="EB138">
        <v>24.3595</v>
      </c>
      <c r="EC138">
        <v>2.19712666666667</v>
      </c>
      <c r="ED138">
        <v>2.18369666666667</v>
      </c>
      <c r="EE138">
        <v>18.9414</v>
      </c>
      <c r="EF138">
        <v>18.8431666666667</v>
      </c>
      <c r="EG138">
        <v>0.00500016</v>
      </c>
      <c r="EH138">
        <v>0</v>
      </c>
      <c r="EI138">
        <v>0</v>
      </c>
      <c r="EJ138">
        <v>0</v>
      </c>
      <c r="EK138">
        <v>86.8666666666667</v>
      </c>
      <c r="EL138">
        <v>0.00500016</v>
      </c>
      <c r="EM138">
        <v>-27.6333333333333</v>
      </c>
      <c r="EN138">
        <v>-1.93333333333333</v>
      </c>
      <c r="EO138">
        <v>36.812</v>
      </c>
      <c r="EP138">
        <v>40.958</v>
      </c>
      <c r="EQ138">
        <v>38.8956666666667</v>
      </c>
      <c r="ER138">
        <v>41.229</v>
      </c>
      <c r="ES138">
        <v>40.208</v>
      </c>
      <c r="ET138">
        <v>0</v>
      </c>
      <c r="EU138">
        <v>0</v>
      </c>
      <c r="EV138">
        <v>0</v>
      </c>
      <c r="EW138">
        <v>1758588120</v>
      </c>
      <c r="EX138">
        <v>0</v>
      </c>
      <c r="EY138">
        <v>89.996</v>
      </c>
      <c r="EZ138">
        <v>20.823076958463</v>
      </c>
      <c r="FA138">
        <v>-9.56923079194383</v>
      </c>
      <c r="FB138">
        <v>-30.348</v>
      </c>
      <c r="FC138">
        <v>15</v>
      </c>
      <c r="FD138">
        <v>0</v>
      </c>
      <c r="FE138" t="s">
        <v>424</v>
      </c>
      <c r="FF138">
        <v>1747249705.1</v>
      </c>
      <c r="FG138">
        <v>1747249711.1</v>
      </c>
      <c r="FH138">
        <v>0</v>
      </c>
      <c r="FI138">
        <v>0.871</v>
      </c>
      <c r="FJ138">
        <v>0.066</v>
      </c>
      <c r="FK138">
        <v>5.486</v>
      </c>
      <c r="FL138">
        <v>0.145</v>
      </c>
      <c r="FM138">
        <v>420</v>
      </c>
      <c r="FN138">
        <v>16</v>
      </c>
      <c r="FO138">
        <v>0.27</v>
      </c>
      <c r="FP138">
        <v>0.16</v>
      </c>
      <c r="FQ138">
        <v>0.521543035</v>
      </c>
      <c r="FR138">
        <v>-4.74756181804511</v>
      </c>
      <c r="FS138">
        <v>0.524596882503988</v>
      </c>
      <c r="FT138">
        <v>0</v>
      </c>
      <c r="FU138">
        <v>89.9676470588235</v>
      </c>
      <c r="FV138">
        <v>-4.81436213750696</v>
      </c>
      <c r="FW138">
        <v>5.39431730338049</v>
      </c>
      <c r="FX138">
        <v>-1</v>
      </c>
      <c r="FY138">
        <v>0.14884515</v>
      </c>
      <c r="FZ138">
        <v>-0.0756484962406015</v>
      </c>
      <c r="GA138">
        <v>0.0134068492505697</v>
      </c>
      <c r="GB138">
        <v>1</v>
      </c>
      <c r="GC138">
        <v>1</v>
      </c>
      <c r="GD138">
        <v>2</v>
      </c>
      <c r="GE138" t="s">
        <v>433</v>
      </c>
      <c r="GF138">
        <v>3.12622</v>
      </c>
      <c r="GG138">
        <v>2.65969</v>
      </c>
      <c r="GH138">
        <v>0.0881196</v>
      </c>
      <c r="GI138">
        <v>0.0888594</v>
      </c>
      <c r="GJ138">
        <v>0.10198</v>
      </c>
      <c r="GK138">
        <v>0.102072</v>
      </c>
      <c r="GL138">
        <v>23461.7</v>
      </c>
      <c r="GM138">
        <v>22177.6</v>
      </c>
      <c r="GN138">
        <v>23012</v>
      </c>
      <c r="GO138">
        <v>23703.6</v>
      </c>
      <c r="GP138">
        <v>35221.6</v>
      </c>
      <c r="GQ138">
        <v>35226.6</v>
      </c>
      <c r="GR138">
        <v>41490.9</v>
      </c>
      <c r="GS138">
        <v>42266.9</v>
      </c>
      <c r="GT138">
        <v>1.89375</v>
      </c>
      <c r="GU138">
        <v>1.80725</v>
      </c>
      <c r="GV138">
        <v>0.101388</v>
      </c>
      <c r="GW138">
        <v>0</v>
      </c>
      <c r="GX138">
        <v>28.3727</v>
      </c>
      <c r="GY138">
        <v>999.9</v>
      </c>
      <c r="GZ138">
        <v>60.756</v>
      </c>
      <c r="HA138">
        <v>29.598</v>
      </c>
      <c r="HB138">
        <v>28.2145</v>
      </c>
      <c r="HC138">
        <v>54.185</v>
      </c>
      <c r="HD138">
        <v>39.1707</v>
      </c>
      <c r="HE138">
        <v>1</v>
      </c>
      <c r="HF138">
        <v>0.0991514</v>
      </c>
      <c r="HG138">
        <v>-1.18429</v>
      </c>
      <c r="HH138">
        <v>20.2328</v>
      </c>
      <c r="HI138">
        <v>5.23436</v>
      </c>
      <c r="HJ138">
        <v>11.992</v>
      </c>
      <c r="HK138">
        <v>4.9558</v>
      </c>
      <c r="HL138">
        <v>3.304</v>
      </c>
      <c r="HM138">
        <v>9999</v>
      </c>
      <c r="HN138">
        <v>999.9</v>
      </c>
      <c r="HO138">
        <v>9999</v>
      </c>
      <c r="HP138">
        <v>9999</v>
      </c>
      <c r="HQ138">
        <v>1.86846</v>
      </c>
      <c r="HR138">
        <v>1.86417</v>
      </c>
      <c r="HS138">
        <v>1.8718</v>
      </c>
      <c r="HT138">
        <v>1.86265</v>
      </c>
      <c r="HU138">
        <v>1.86204</v>
      </c>
      <c r="HV138">
        <v>1.86857</v>
      </c>
      <c r="HW138">
        <v>1.85867</v>
      </c>
      <c r="HX138">
        <v>1.86508</v>
      </c>
      <c r="HY138">
        <v>5</v>
      </c>
      <c r="HZ138">
        <v>0</v>
      </c>
      <c r="IA138">
        <v>0</v>
      </c>
      <c r="IB138">
        <v>0</v>
      </c>
      <c r="IC138" t="s">
        <v>426</v>
      </c>
      <c r="ID138" t="s">
        <v>427</v>
      </c>
      <c r="IE138" t="s">
        <v>428</v>
      </c>
      <c r="IF138" t="s">
        <v>428</v>
      </c>
      <c r="IG138" t="s">
        <v>428</v>
      </c>
      <c r="IH138" t="s">
        <v>428</v>
      </c>
      <c r="II138">
        <v>0</v>
      </c>
      <c r="IJ138">
        <v>100</v>
      </c>
      <c r="IK138">
        <v>100</v>
      </c>
      <c r="IL138">
        <v>5.895</v>
      </c>
      <c r="IM138">
        <v>0.3918</v>
      </c>
      <c r="IN138">
        <v>4.31971622866321</v>
      </c>
      <c r="IO138">
        <v>0.00442796603476172</v>
      </c>
      <c r="IP138">
        <v>-1.66160884727162e-06</v>
      </c>
      <c r="IQ138">
        <v>3.32470810967871e-10</v>
      </c>
      <c r="IR138">
        <v>0.0482981980719239</v>
      </c>
      <c r="IS138">
        <v>0.00830027014242151</v>
      </c>
      <c r="IT138">
        <v>2.88519397997672e-05</v>
      </c>
      <c r="IU138">
        <v>9.02036601750474e-06</v>
      </c>
      <c r="IV138">
        <v>-1</v>
      </c>
      <c r="IW138">
        <v>2043</v>
      </c>
      <c r="IX138">
        <v>1</v>
      </c>
      <c r="IY138">
        <v>28</v>
      </c>
      <c r="IZ138">
        <v>188973.5</v>
      </c>
      <c r="JA138">
        <v>188973.5</v>
      </c>
      <c r="JB138">
        <v>0.892334</v>
      </c>
      <c r="JC138">
        <v>2.3877</v>
      </c>
      <c r="JD138">
        <v>1.4978</v>
      </c>
      <c r="JE138">
        <v>2.33276</v>
      </c>
      <c r="JF138">
        <v>1.54419</v>
      </c>
      <c r="JG138">
        <v>2.30225</v>
      </c>
      <c r="JH138">
        <v>34.9214</v>
      </c>
      <c r="JI138">
        <v>24.2714</v>
      </c>
      <c r="JJ138">
        <v>18</v>
      </c>
      <c r="JK138">
        <v>545.887</v>
      </c>
      <c r="JL138">
        <v>433.086</v>
      </c>
      <c r="JM138">
        <v>31.204</v>
      </c>
      <c r="JN138">
        <v>28.934</v>
      </c>
      <c r="JO138">
        <v>29.9997</v>
      </c>
      <c r="JP138">
        <v>28.7745</v>
      </c>
      <c r="JQ138">
        <v>28.8009</v>
      </c>
      <c r="JR138">
        <v>17.9157</v>
      </c>
      <c r="JS138">
        <v>28.1383</v>
      </c>
      <c r="JT138">
        <v>100</v>
      </c>
      <c r="JU138">
        <v>31.1781</v>
      </c>
      <c r="JV138">
        <v>420</v>
      </c>
      <c r="JW138">
        <v>24.3927</v>
      </c>
      <c r="JX138">
        <v>92.9887</v>
      </c>
      <c r="JY138">
        <v>98.5086</v>
      </c>
    </row>
    <row r="139" spans="1:285">
      <c r="A139">
        <v>123</v>
      </c>
      <c r="B139">
        <v>1758588121.1</v>
      </c>
      <c r="C139">
        <v>4108.09999990463</v>
      </c>
      <c r="D139" t="s">
        <v>675</v>
      </c>
      <c r="E139" t="s">
        <v>676</v>
      </c>
      <c r="F139">
        <v>5</v>
      </c>
      <c r="G139" t="s">
        <v>419</v>
      </c>
      <c r="H139" t="s">
        <v>632</v>
      </c>
      <c r="I139" t="s">
        <v>421</v>
      </c>
      <c r="J139">
        <v>1758588117.85</v>
      </c>
      <c r="K139">
        <f>(L139)/1000</f>
        <v>0</v>
      </c>
      <c r="L139">
        <f>1000*DL139*AJ139*(DH139-DI139)/(100*DA139*(1000-AJ139*DH139))</f>
        <v>0</v>
      </c>
      <c r="M139">
        <f>DL139*AJ139*(DG139-DF139*(1000-AJ139*DI139)/(1000-AJ139*DH139))/(100*DA139)</f>
        <v>0</v>
      </c>
      <c r="N139">
        <f>DF139 - IF(AJ139&gt;1, M139*DA139*100.0/(AL139), 0)</f>
        <v>0</v>
      </c>
      <c r="O139">
        <f>((U139-K139/2)*N139-M139)/(U139+K139/2)</f>
        <v>0</v>
      </c>
      <c r="P139">
        <f>O139*(DM139+DN139)/1000.0</f>
        <v>0</v>
      </c>
      <c r="Q139">
        <f>(DF139 - IF(AJ139&gt;1, M139*DA139*100.0/(AL139), 0))*(DM139+DN139)/1000.0</f>
        <v>0</v>
      </c>
      <c r="R139">
        <f>2.0/((1/T139-1/S139)+SIGN(T139)*SQRT((1/T139-1/S139)*(1/T139-1/S139) + 4*DB139/((DB139+1)*(DB139+1))*(2*1/T139*1/S139-1/S139*1/S139)))</f>
        <v>0</v>
      </c>
      <c r="S139">
        <f>IF(LEFT(DC139,1)&lt;&gt;"0",IF(LEFT(DC139,1)="1",3.0,DD139),$D$5+$E$5*(DT139*DM139/($K$5*1000))+$F$5*(DT139*DM139/($K$5*1000))*MAX(MIN(DA139,$J$5),$I$5)*MAX(MIN(DA139,$J$5),$I$5)+$G$5*MAX(MIN(DA139,$J$5),$I$5)*(DT139*DM139/($K$5*1000))+$H$5*(DT139*DM139/($K$5*1000))*(DT139*DM139/($K$5*1000)))</f>
        <v>0</v>
      </c>
      <c r="T139">
        <f>K139*(1000-(1000*0.61365*exp(17.502*X139/(240.97+X139))/(DM139+DN139)+DH139)/2)/(1000*0.61365*exp(17.502*X139/(240.97+X139))/(DM139+DN139)-DH139)</f>
        <v>0</v>
      </c>
      <c r="U139">
        <f>1/((DB139+1)/(R139/1.6)+1/(S139/1.37)) + DB139/((DB139+1)/(R139/1.6) + DB139/(S139/1.37))</f>
        <v>0</v>
      </c>
      <c r="V139">
        <f>(CW139*CZ139)</f>
        <v>0</v>
      </c>
      <c r="W139">
        <f>(DO139+(V139+2*0.95*5.67E-8*(((DO139+$B$7)+273)^4-(DO139+273)^4)-44100*K139)/(1.84*29.3*S139+8*0.95*5.67E-8*(DO139+273)^3))</f>
        <v>0</v>
      </c>
      <c r="X139">
        <f>($C$7*DP139+$D$7*DQ139+$E$7*W139)</f>
        <v>0</v>
      </c>
      <c r="Y139">
        <f>0.61365*exp(17.502*X139/(240.97+X139))</f>
        <v>0</v>
      </c>
      <c r="Z139">
        <f>(AA139/AB139*100)</f>
        <v>0</v>
      </c>
      <c r="AA139">
        <f>DH139*(DM139+DN139)/1000</f>
        <v>0</v>
      </c>
      <c r="AB139">
        <f>0.61365*exp(17.502*DO139/(240.97+DO139))</f>
        <v>0</v>
      </c>
      <c r="AC139">
        <f>(Y139-DH139*(DM139+DN139)/1000)</f>
        <v>0</v>
      </c>
      <c r="AD139">
        <f>(-K139*44100)</f>
        <v>0</v>
      </c>
      <c r="AE139">
        <f>2*29.3*S139*0.92*(DO139-X139)</f>
        <v>0</v>
      </c>
      <c r="AF139">
        <f>2*0.95*5.67E-8*(((DO139+$B$7)+273)^4-(X139+273)^4)</f>
        <v>0</v>
      </c>
      <c r="AG139">
        <f>V139+AF139+AD139+AE139</f>
        <v>0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MAX(0,($B$13+$C$13*DT139)/(1+$D$13*DT139)*DM139/(DO139+273)*$E$13)</f>
        <v>0</v>
      </c>
      <c r="AM139" t="s">
        <v>422</v>
      </c>
      <c r="AN139" t="s">
        <v>422</v>
      </c>
      <c r="AO139">
        <v>0</v>
      </c>
      <c r="AP139">
        <v>0</v>
      </c>
      <c r="AQ139">
        <f>1-AO139/AP139</f>
        <v>0</v>
      </c>
      <c r="AR139">
        <v>0</v>
      </c>
      <c r="AS139" t="s">
        <v>422</v>
      </c>
      <c r="AT139" t="s">
        <v>422</v>
      </c>
      <c r="AU139">
        <v>0</v>
      </c>
      <c r="AV139">
        <v>0</v>
      </c>
      <c r="AW139">
        <f>1-AU139/AV139</f>
        <v>0</v>
      </c>
      <c r="AX139">
        <v>0.5</v>
      </c>
      <c r="AY139">
        <f>CX139</f>
        <v>0</v>
      </c>
      <c r="AZ139">
        <f>M139</f>
        <v>0</v>
      </c>
      <c r="BA139">
        <f>AW139*AX139*AY139</f>
        <v>0</v>
      </c>
      <c r="BB139">
        <f>(AZ139-AR139)/AY139</f>
        <v>0</v>
      </c>
      <c r="BC139">
        <f>(AP139-AV139)/AV139</f>
        <v>0</v>
      </c>
      <c r="BD139">
        <f>AO139/(AQ139+AO139/AV139)</f>
        <v>0</v>
      </c>
      <c r="BE139" t="s">
        <v>422</v>
      </c>
      <c r="BF139">
        <v>0</v>
      </c>
      <c r="BG139">
        <f>IF(BF139&lt;&gt;0, BF139, BD139)</f>
        <v>0</v>
      </c>
      <c r="BH139">
        <f>1-BG139/AV139</f>
        <v>0</v>
      </c>
      <c r="BI139">
        <f>(AV139-AU139)/(AV139-BG139)</f>
        <v>0</v>
      </c>
      <c r="BJ139">
        <f>(AP139-AV139)/(AP139-BG139)</f>
        <v>0</v>
      </c>
      <c r="BK139">
        <f>(AV139-AU139)/(AV139-AO139)</f>
        <v>0</v>
      </c>
      <c r="BL139">
        <f>(AP139-AV139)/(AP139-AO139)</f>
        <v>0</v>
      </c>
      <c r="BM139">
        <f>(BI139*BG139/AU139)</f>
        <v>0</v>
      </c>
      <c r="BN139">
        <f>(1-BM139)</f>
        <v>0</v>
      </c>
      <c r="CW139">
        <f>$B$11*DU139+$C$11*DV139+$F$11*EG139*(1-EJ139)</f>
        <v>0</v>
      </c>
      <c r="CX139">
        <f>CW139*CY139</f>
        <v>0</v>
      </c>
      <c r="CY139">
        <f>($B$11*$D$9+$C$11*$D$9+$F$11*((ET139+EL139)/MAX(ET139+EL139+EU139, 0.1)*$I$9+EU139/MAX(ET139+EL139+EU139, 0.1)*$J$9))/($B$11+$C$11+$F$11)</f>
        <v>0</v>
      </c>
      <c r="CZ139">
        <f>($B$11*$K$9+$C$11*$K$9+$F$11*((ET139+EL139)/MAX(ET139+EL139+EU139, 0.1)*$P$9+EU139/MAX(ET139+EL139+EU139, 0.1)*$Q$9))/($B$11+$C$11+$F$11)</f>
        <v>0</v>
      </c>
      <c r="DA139">
        <v>0.83</v>
      </c>
      <c r="DB139">
        <v>0.5</v>
      </c>
      <c r="DC139" t="s">
        <v>423</v>
      </c>
      <c r="DD139">
        <v>2</v>
      </c>
      <c r="DE139">
        <v>1758588117.85</v>
      </c>
      <c r="DF139">
        <v>420.78275</v>
      </c>
      <c r="DG139">
        <v>420.07475</v>
      </c>
      <c r="DH139">
        <v>24.510425</v>
      </c>
      <c r="DI139">
        <v>24.356325</v>
      </c>
      <c r="DJ139">
        <v>414.88825</v>
      </c>
      <c r="DK139">
        <v>24.1186</v>
      </c>
      <c r="DL139">
        <v>500.025</v>
      </c>
      <c r="DM139">
        <v>89.645075</v>
      </c>
      <c r="DN139">
        <v>0.034170625</v>
      </c>
      <c r="DO139">
        <v>30.53425</v>
      </c>
      <c r="DP139">
        <v>30.032025</v>
      </c>
      <c r="DQ139">
        <v>999.9</v>
      </c>
      <c r="DR139">
        <v>0</v>
      </c>
      <c r="DS139">
        <v>0</v>
      </c>
      <c r="DT139">
        <v>9995.15</v>
      </c>
      <c r="DU139">
        <v>0</v>
      </c>
      <c r="DV139">
        <v>0.667702</v>
      </c>
      <c r="DW139">
        <v>0.7081155</v>
      </c>
      <c r="DX139">
        <v>431.3555</v>
      </c>
      <c r="DY139">
        <v>430.5615</v>
      </c>
      <c r="DZ139">
        <v>0.15411625</v>
      </c>
      <c r="EA139">
        <v>420.07475</v>
      </c>
      <c r="EB139">
        <v>24.356325</v>
      </c>
      <c r="EC139">
        <v>2.19724</v>
      </c>
      <c r="ED139">
        <v>2.183425</v>
      </c>
      <c r="EE139">
        <v>18.942225</v>
      </c>
      <c r="EF139">
        <v>18.8412</v>
      </c>
      <c r="EG139">
        <v>0.00500016</v>
      </c>
      <c r="EH139">
        <v>0</v>
      </c>
      <c r="EI139">
        <v>0</v>
      </c>
      <c r="EJ139">
        <v>0</v>
      </c>
      <c r="EK139">
        <v>89.95</v>
      </c>
      <c r="EL139">
        <v>0.00500016</v>
      </c>
      <c r="EM139">
        <v>-31.4</v>
      </c>
      <c r="EN139">
        <v>-1.95</v>
      </c>
      <c r="EO139">
        <v>36.812</v>
      </c>
      <c r="EP139">
        <v>40.95275</v>
      </c>
      <c r="EQ139">
        <v>38.9215</v>
      </c>
      <c r="ER139">
        <v>41.25</v>
      </c>
      <c r="ES139">
        <v>40.2185</v>
      </c>
      <c r="ET139">
        <v>0</v>
      </c>
      <c r="EU139">
        <v>0</v>
      </c>
      <c r="EV139">
        <v>0</v>
      </c>
      <c r="EW139">
        <v>1758588123</v>
      </c>
      <c r="EX139">
        <v>0</v>
      </c>
      <c r="EY139">
        <v>90.7076923076923</v>
      </c>
      <c r="EZ139">
        <v>20.9641027179837</v>
      </c>
      <c r="FA139">
        <v>-14.7008546717803</v>
      </c>
      <c r="FB139">
        <v>-30.7461538461538</v>
      </c>
      <c r="FC139">
        <v>15</v>
      </c>
      <c r="FD139">
        <v>0</v>
      </c>
      <c r="FE139" t="s">
        <v>424</v>
      </c>
      <c r="FF139">
        <v>1747249705.1</v>
      </c>
      <c r="FG139">
        <v>1747249711.1</v>
      </c>
      <c r="FH139">
        <v>0</v>
      </c>
      <c r="FI139">
        <v>0.871</v>
      </c>
      <c r="FJ139">
        <v>0.066</v>
      </c>
      <c r="FK139">
        <v>5.486</v>
      </c>
      <c r="FL139">
        <v>0.145</v>
      </c>
      <c r="FM139">
        <v>420</v>
      </c>
      <c r="FN139">
        <v>16</v>
      </c>
      <c r="FO139">
        <v>0.27</v>
      </c>
      <c r="FP139">
        <v>0.16</v>
      </c>
      <c r="FQ139">
        <v>0.519298535</v>
      </c>
      <c r="FR139">
        <v>-3.5744487112782</v>
      </c>
      <c r="FS139">
        <v>0.520805831891088</v>
      </c>
      <c r="FT139">
        <v>0</v>
      </c>
      <c r="FU139">
        <v>90.2794117647059</v>
      </c>
      <c r="FV139">
        <v>2.34224598721938</v>
      </c>
      <c r="FW139">
        <v>5.26692115732794</v>
      </c>
      <c r="FX139">
        <v>-1</v>
      </c>
      <c r="FY139">
        <v>0.14749655</v>
      </c>
      <c r="FZ139">
        <v>-0.0317903909774434</v>
      </c>
      <c r="GA139">
        <v>0.0121264086623988</v>
      </c>
      <c r="GB139">
        <v>1</v>
      </c>
      <c r="GC139">
        <v>1</v>
      </c>
      <c r="GD139">
        <v>2</v>
      </c>
      <c r="GE139" t="s">
        <v>433</v>
      </c>
      <c r="GF139">
        <v>3.1262</v>
      </c>
      <c r="GG139">
        <v>2.65981</v>
      </c>
      <c r="GH139">
        <v>0.0880793</v>
      </c>
      <c r="GI139">
        <v>0.0888205</v>
      </c>
      <c r="GJ139">
        <v>0.101984</v>
      </c>
      <c r="GK139">
        <v>0.102065</v>
      </c>
      <c r="GL139">
        <v>23462.8</v>
      </c>
      <c r="GM139">
        <v>22178.8</v>
      </c>
      <c r="GN139">
        <v>23012.1</v>
      </c>
      <c r="GO139">
        <v>23703.8</v>
      </c>
      <c r="GP139">
        <v>35221.7</v>
      </c>
      <c r="GQ139">
        <v>35227.3</v>
      </c>
      <c r="GR139">
        <v>41491.2</v>
      </c>
      <c r="GS139">
        <v>42267.4</v>
      </c>
      <c r="GT139">
        <v>1.8938</v>
      </c>
      <c r="GU139">
        <v>1.8073</v>
      </c>
      <c r="GV139">
        <v>0.100676</v>
      </c>
      <c r="GW139">
        <v>0</v>
      </c>
      <c r="GX139">
        <v>28.373</v>
      </c>
      <c r="GY139">
        <v>999.9</v>
      </c>
      <c r="GZ139">
        <v>60.756</v>
      </c>
      <c r="HA139">
        <v>29.598</v>
      </c>
      <c r="HB139">
        <v>28.2134</v>
      </c>
      <c r="HC139">
        <v>54.035</v>
      </c>
      <c r="HD139">
        <v>39.1947</v>
      </c>
      <c r="HE139">
        <v>1</v>
      </c>
      <c r="HF139">
        <v>0.0987729</v>
      </c>
      <c r="HG139">
        <v>-1.20726</v>
      </c>
      <c r="HH139">
        <v>20.2327</v>
      </c>
      <c r="HI139">
        <v>5.23451</v>
      </c>
      <c r="HJ139">
        <v>11.992</v>
      </c>
      <c r="HK139">
        <v>4.9558</v>
      </c>
      <c r="HL139">
        <v>3.304</v>
      </c>
      <c r="HM139">
        <v>9999</v>
      </c>
      <c r="HN139">
        <v>999.9</v>
      </c>
      <c r="HO139">
        <v>9999</v>
      </c>
      <c r="HP139">
        <v>9999</v>
      </c>
      <c r="HQ139">
        <v>1.86845</v>
      </c>
      <c r="HR139">
        <v>1.86417</v>
      </c>
      <c r="HS139">
        <v>1.8718</v>
      </c>
      <c r="HT139">
        <v>1.86264</v>
      </c>
      <c r="HU139">
        <v>1.86203</v>
      </c>
      <c r="HV139">
        <v>1.86857</v>
      </c>
      <c r="HW139">
        <v>1.85867</v>
      </c>
      <c r="HX139">
        <v>1.86508</v>
      </c>
      <c r="HY139">
        <v>5</v>
      </c>
      <c r="HZ139">
        <v>0</v>
      </c>
      <c r="IA139">
        <v>0</v>
      </c>
      <c r="IB139">
        <v>0</v>
      </c>
      <c r="IC139" t="s">
        <v>426</v>
      </c>
      <c r="ID139" t="s">
        <v>427</v>
      </c>
      <c r="IE139" t="s">
        <v>428</v>
      </c>
      <c r="IF139" t="s">
        <v>428</v>
      </c>
      <c r="IG139" t="s">
        <v>428</v>
      </c>
      <c r="IH139" t="s">
        <v>428</v>
      </c>
      <c r="II139">
        <v>0</v>
      </c>
      <c r="IJ139">
        <v>100</v>
      </c>
      <c r="IK139">
        <v>100</v>
      </c>
      <c r="IL139">
        <v>5.894</v>
      </c>
      <c r="IM139">
        <v>0.3918</v>
      </c>
      <c r="IN139">
        <v>4.31971622866321</v>
      </c>
      <c r="IO139">
        <v>0.00442796603476172</v>
      </c>
      <c r="IP139">
        <v>-1.66160884727162e-06</v>
      </c>
      <c r="IQ139">
        <v>3.32470810967871e-10</v>
      </c>
      <c r="IR139">
        <v>0.0482981980719239</v>
      </c>
      <c r="IS139">
        <v>0.00830027014242151</v>
      </c>
      <c r="IT139">
        <v>2.88519397997672e-05</v>
      </c>
      <c r="IU139">
        <v>9.02036601750474e-06</v>
      </c>
      <c r="IV139">
        <v>-1</v>
      </c>
      <c r="IW139">
        <v>2043</v>
      </c>
      <c r="IX139">
        <v>1</v>
      </c>
      <c r="IY139">
        <v>28</v>
      </c>
      <c r="IZ139">
        <v>188973.6</v>
      </c>
      <c r="JA139">
        <v>188973.5</v>
      </c>
      <c r="JB139">
        <v>0.893555</v>
      </c>
      <c r="JC139">
        <v>2.39014</v>
      </c>
      <c r="JD139">
        <v>1.49902</v>
      </c>
      <c r="JE139">
        <v>2.33154</v>
      </c>
      <c r="JF139">
        <v>1.54419</v>
      </c>
      <c r="JG139">
        <v>2.30713</v>
      </c>
      <c r="JH139">
        <v>34.9214</v>
      </c>
      <c r="JI139">
        <v>24.2714</v>
      </c>
      <c r="JJ139">
        <v>18</v>
      </c>
      <c r="JK139">
        <v>545.904</v>
      </c>
      <c r="JL139">
        <v>433.102</v>
      </c>
      <c r="JM139">
        <v>31.1745</v>
      </c>
      <c r="JN139">
        <v>28.9317</v>
      </c>
      <c r="JO139">
        <v>29.9997</v>
      </c>
      <c r="JP139">
        <v>28.7726</v>
      </c>
      <c r="JQ139">
        <v>28.7991</v>
      </c>
      <c r="JR139">
        <v>17.9218</v>
      </c>
      <c r="JS139">
        <v>28.1383</v>
      </c>
      <c r="JT139">
        <v>100</v>
      </c>
      <c r="JU139">
        <v>31.15</v>
      </c>
      <c r="JV139">
        <v>420</v>
      </c>
      <c r="JW139">
        <v>24.3927</v>
      </c>
      <c r="JX139">
        <v>92.9892</v>
      </c>
      <c r="JY139">
        <v>98.5097</v>
      </c>
    </row>
    <row r="140" spans="1:285">
      <c r="A140">
        <v>124</v>
      </c>
      <c r="B140">
        <v>1758588123.1</v>
      </c>
      <c r="C140">
        <v>4110.09999990463</v>
      </c>
      <c r="D140" t="s">
        <v>677</v>
      </c>
      <c r="E140" t="s">
        <v>678</v>
      </c>
      <c r="F140">
        <v>5</v>
      </c>
      <c r="G140" t="s">
        <v>419</v>
      </c>
      <c r="H140" t="s">
        <v>632</v>
      </c>
      <c r="I140" t="s">
        <v>421</v>
      </c>
      <c r="J140">
        <v>1758588120.43333</v>
      </c>
      <c r="K140">
        <f>(L140)/1000</f>
        <v>0</v>
      </c>
      <c r="L140">
        <f>1000*DL140*AJ140*(DH140-DI140)/(100*DA140*(1000-AJ140*DH140))</f>
        <v>0</v>
      </c>
      <c r="M140">
        <f>DL140*AJ140*(DG140-DF140*(1000-AJ140*DI140)/(1000-AJ140*DH140))/(100*DA140)</f>
        <v>0</v>
      </c>
      <c r="N140">
        <f>DF140 - IF(AJ140&gt;1, M140*DA140*100.0/(AL140), 0)</f>
        <v>0</v>
      </c>
      <c r="O140">
        <f>((U140-K140/2)*N140-M140)/(U140+K140/2)</f>
        <v>0</v>
      </c>
      <c r="P140">
        <f>O140*(DM140+DN140)/1000.0</f>
        <v>0</v>
      </c>
      <c r="Q140">
        <f>(DF140 - IF(AJ140&gt;1, M140*DA140*100.0/(AL140), 0))*(DM140+DN140)/1000.0</f>
        <v>0</v>
      </c>
      <c r="R140">
        <f>2.0/((1/T140-1/S140)+SIGN(T140)*SQRT((1/T140-1/S140)*(1/T140-1/S140) + 4*DB140/((DB140+1)*(DB140+1))*(2*1/T140*1/S140-1/S140*1/S140)))</f>
        <v>0</v>
      </c>
      <c r="S140">
        <f>IF(LEFT(DC140,1)&lt;&gt;"0",IF(LEFT(DC140,1)="1",3.0,DD140),$D$5+$E$5*(DT140*DM140/($K$5*1000))+$F$5*(DT140*DM140/($K$5*1000))*MAX(MIN(DA140,$J$5),$I$5)*MAX(MIN(DA140,$J$5),$I$5)+$G$5*MAX(MIN(DA140,$J$5),$I$5)*(DT140*DM140/($K$5*1000))+$H$5*(DT140*DM140/($K$5*1000))*(DT140*DM140/($K$5*1000)))</f>
        <v>0</v>
      </c>
      <c r="T140">
        <f>K140*(1000-(1000*0.61365*exp(17.502*X140/(240.97+X140))/(DM140+DN140)+DH140)/2)/(1000*0.61365*exp(17.502*X140/(240.97+X140))/(DM140+DN140)-DH140)</f>
        <v>0</v>
      </c>
      <c r="U140">
        <f>1/((DB140+1)/(R140/1.6)+1/(S140/1.37)) + DB140/((DB140+1)/(R140/1.6) + DB140/(S140/1.37))</f>
        <v>0</v>
      </c>
      <c r="V140">
        <f>(CW140*CZ140)</f>
        <v>0</v>
      </c>
      <c r="W140">
        <f>(DO140+(V140+2*0.95*5.67E-8*(((DO140+$B$7)+273)^4-(DO140+273)^4)-44100*K140)/(1.84*29.3*S140+8*0.95*5.67E-8*(DO140+273)^3))</f>
        <v>0</v>
      </c>
      <c r="X140">
        <f>($C$7*DP140+$D$7*DQ140+$E$7*W140)</f>
        <v>0</v>
      </c>
      <c r="Y140">
        <f>0.61365*exp(17.502*X140/(240.97+X140))</f>
        <v>0</v>
      </c>
      <c r="Z140">
        <f>(AA140/AB140*100)</f>
        <v>0</v>
      </c>
      <c r="AA140">
        <f>DH140*(DM140+DN140)/1000</f>
        <v>0</v>
      </c>
      <c r="AB140">
        <f>0.61365*exp(17.502*DO140/(240.97+DO140))</f>
        <v>0</v>
      </c>
      <c r="AC140">
        <f>(Y140-DH140*(DM140+DN140)/1000)</f>
        <v>0</v>
      </c>
      <c r="AD140">
        <f>(-K140*44100)</f>
        <v>0</v>
      </c>
      <c r="AE140">
        <f>2*29.3*S140*0.92*(DO140-X140)</f>
        <v>0</v>
      </c>
      <c r="AF140">
        <f>2*0.95*5.67E-8*(((DO140+$B$7)+273)^4-(X140+273)^4)</f>
        <v>0</v>
      </c>
      <c r="AG140">
        <f>V140+AF140+AD140+AE140</f>
        <v>0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MAX(0,($B$13+$C$13*DT140)/(1+$D$13*DT140)*DM140/(DO140+273)*$E$13)</f>
        <v>0</v>
      </c>
      <c r="AM140" t="s">
        <v>422</v>
      </c>
      <c r="AN140" t="s">
        <v>422</v>
      </c>
      <c r="AO140">
        <v>0</v>
      </c>
      <c r="AP140">
        <v>0</v>
      </c>
      <c r="AQ140">
        <f>1-AO140/AP140</f>
        <v>0</v>
      </c>
      <c r="AR140">
        <v>0</v>
      </c>
      <c r="AS140" t="s">
        <v>422</v>
      </c>
      <c r="AT140" t="s">
        <v>422</v>
      </c>
      <c r="AU140">
        <v>0</v>
      </c>
      <c r="AV140">
        <v>0</v>
      </c>
      <c r="AW140">
        <f>1-AU140/AV140</f>
        <v>0</v>
      </c>
      <c r="AX140">
        <v>0.5</v>
      </c>
      <c r="AY140">
        <f>CX140</f>
        <v>0</v>
      </c>
      <c r="AZ140">
        <f>M140</f>
        <v>0</v>
      </c>
      <c r="BA140">
        <f>AW140*AX140*AY140</f>
        <v>0</v>
      </c>
      <c r="BB140">
        <f>(AZ140-AR140)/AY140</f>
        <v>0</v>
      </c>
      <c r="BC140">
        <f>(AP140-AV140)/AV140</f>
        <v>0</v>
      </c>
      <c r="BD140">
        <f>AO140/(AQ140+AO140/AV140)</f>
        <v>0</v>
      </c>
      <c r="BE140" t="s">
        <v>422</v>
      </c>
      <c r="BF140">
        <v>0</v>
      </c>
      <c r="BG140">
        <f>IF(BF140&lt;&gt;0, BF140, BD140)</f>
        <v>0</v>
      </c>
      <c r="BH140">
        <f>1-BG140/AV140</f>
        <v>0</v>
      </c>
      <c r="BI140">
        <f>(AV140-AU140)/(AV140-BG140)</f>
        <v>0</v>
      </c>
      <c r="BJ140">
        <f>(AP140-AV140)/(AP140-BG140)</f>
        <v>0</v>
      </c>
      <c r="BK140">
        <f>(AV140-AU140)/(AV140-AO140)</f>
        <v>0</v>
      </c>
      <c r="BL140">
        <f>(AP140-AV140)/(AP140-AO140)</f>
        <v>0</v>
      </c>
      <c r="BM140">
        <f>(BI140*BG140/AU140)</f>
        <v>0</v>
      </c>
      <c r="BN140">
        <f>(1-BM140)</f>
        <v>0</v>
      </c>
      <c r="CW140">
        <f>$B$11*DU140+$C$11*DV140+$F$11*EG140*(1-EJ140)</f>
        <v>0</v>
      </c>
      <c r="CX140">
        <f>CW140*CY140</f>
        <v>0</v>
      </c>
      <c r="CY140">
        <f>($B$11*$D$9+$C$11*$D$9+$F$11*((ET140+EL140)/MAX(ET140+EL140+EU140, 0.1)*$I$9+EU140/MAX(ET140+EL140+EU140, 0.1)*$J$9))/($B$11+$C$11+$F$11)</f>
        <v>0</v>
      </c>
      <c r="CZ140">
        <f>($B$11*$K$9+$C$11*$K$9+$F$11*((ET140+EL140)/MAX(ET140+EL140+EU140, 0.1)*$P$9+EU140/MAX(ET140+EL140+EU140, 0.1)*$Q$9))/($B$11+$C$11+$F$11)</f>
        <v>0</v>
      </c>
      <c r="DA140">
        <v>0.83</v>
      </c>
      <c r="DB140">
        <v>0.5</v>
      </c>
      <c r="DC140" t="s">
        <v>423</v>
      </c>
      <c r="DD140">
        <v>2</v>
      </c>
      <c r="DE140">
        <v>1758588120.43333</v>
      </c>
      <c r="DF140">
        <v>420.682333333333</v>
      </c>
      <c r="DG140">
        <v>419.618666666667</v>
      </c>
      <c r="DH140">
        <v>24.5107666666667</v>
      </c>
      <c r="DI140">
        <v>24.3535333333333</v>
      </c>
      <c r="DJ140">
        <v>414.788</v>
      </c>
      <c r="DK140">
        <v>24.1189666666667</v>
      </c>
      <c r="DL140">
        <v>499.972333333333</v>
      </c>
      <c r="DM140">
        <v>89.6457333333333</v>
      </c>
      <c r="DN140">
        <v>0.0341036333333333</v>
      </c>
      <c r="DO140">
        <v>30.5279</v>
      </c>
      <c r="DP140">
        <v>30.0183333333333</v>
      </c>
      <c r="DQ140">
        <v>999.9</v>
      </c>
      <c r="DR140">
        <v>0</v>
      </c>
      <c r="DS140">
        <v>0</v>
      </c>
      <c r="DT140">
        <v>9999.98333333333</v>
      </c>
      <c r="DU140">
        <v>0</v>
      </c>
      <c r="DV140">
        <v>0.667702</v>
      </c>
      <c r="DW140">
        <v>1.06370133333333</v>
      </c>
      <c r="DX140">
        <v>431.252666666667</v>
      </c>
      <c r="DY140">
        <v>430.093</v>
      </c>
      <c r="DZ140">
        <v>0.157243666666667</v>
      </c>
      <c r="EA140">
        <v>419.618666666667</v>
      </c>
      <c r="EB140">
        <v>24.3535333333333</v>
      </c>
      <c r="EC140">
        <v>2.19728666666667</v>
      </c>
      <c r="ED140">
        <v>2.18319</v>
      </c>
      <c r="EE140">
        <v>18.9425666666667</v>
      </c>
      <c r="EF140">
        <v>18.8395</v>
      </c>
      <c r="EG140">
        <v>0.00500016</v>
      </c>
      <c r="EH140">
        <v>0</v>
      </c>
      <c r="EI140">
        <v>0</v>
      </c>
      <c r="EJ140">
        <v>0</v>
      </c>
      <c r="EK140">
        <v>88.9333333333333</v>
      </c>
      <c r="EL140">
        <v>0.00500016</v>
      </c>
      <c r="EM140">
        <v>-29</v>
      </c>
      <c r="EN140">
        <v>-1.73333333333333</v>
      </c>
      <c r="EO140">
        <v>36.812</v>
      </c>
      <c r="EP140">
        <v>40.979</v>
      </c>
      <c r="EQ140">
        <v>38.937</v>
      </c>
      <c r="ER140">
        <v>41.25</v>
      </c>
      <c r="ES140">
        <v>40.208</v>
      </c>
      <c r="ET140">
        <v>0</v>
      </c>
      <c r="EU140">
        <v>0</v>
      </c>
      <c r="EV140">
        <v>0</v>
      </c>
      <c r="EW140">
        <v>1758588124.8</v>
      </c>
      <c r="EX140">
        <v>0</v>
      </c>
      <c r="EY140">
        <v>90.78</v>
      </c>
      <c r="EZ140">
        <v>-4.50769222854842</v>
      </c>
      <c r="FA140">
        <v>-4.29230763573624</v>
      </c>
      <c r="FB140">
        <v>-30.496</v>
      </c>
      <c r="FC140">
        <v>15</v>
      </c>
      <c r="FD140">
        <v>0</v>
      </c>
      <c r="FE140" t="s">
        <v>424</v>
      </c>
      <c r="FF140">
        <v>1747249705.1</v>
      </c>
      <c r="FG140">
        <v>1747249711.1</v>
      </c>
      <c r="FH140">
        <v>0</v>
      </c>
      <c r="FI140">
        <v>0.871</v>
      </c>
      <c r="FJ140">
        <v>0.066</v>
      </c>
      <c r="FK140">
        <v>5.486</v>
      </c>
      <c r="FL140">
        <v>0.145</v>
      </c>
      <c r="FM140">
        <v>420</v>
      </c>
      <c r="FN140">
        <v>16</v>
      </c>
      <c r="FO140">
        <v>0.27</v>
      </c>
      <c r="FP140">
        <v>0.16</v>
      </c>
      <c r="FQ140">
        <v>0.521575271428571</v>
      </c>
      <c r="FR140">
        <v>-0.183547270129869</v>
      </c>
      <c r="FS140">
        <v>0.485875632946615</v>
      </c>
      <c r="FT140">
        <v>1</v>
      </c>
      <c r="FU140">
        <v>89.9411764705882</v>
      </c>
      <c r="FV140">
        <v>19.5141329851962</v>
      </c>
      <c r="FW140">
        <v>5.24651804124349</v>
      </c>
      <c r="FX140">
        <v>-1</v>
      </c>
      <c r="FY140">
        <v>0.146863666666667</v>
      </c>
      <c r="FZ140">
        <v>0.0303165194805197</v>
      </c>
      <c r="GA140">
        <v>0.010525871869027</v>
      </c>
      <c r="GB140">
        <v>1</v>
      </c>
      <c r="GC140">
        <v>2</v>
      </c>
      <c r="GD140">
        <v>2</v>
      </c>
      <c r="GE140" t="s">
        <v>476</v>
      </c>
      <c r="GF140">
        <v>3.12628</v>
      </c>
      <c r="GG140">
        <v>2.65983</v>
      </c>
      <c r="GH140">
        <v>0.0880559</v>
      </c>
      <c r="GI140">
        <v>0.0888578</v>
      </c>
      <c r="GJ140">
        <v>0.101977</v>
      </c>
      <c r="GK140">
        <v>0.102057</v>
      </c>
      <c r="GL140">
        <v>23463.6</v>
      </c>
      <c r="GM140">
        <v>22178.1</v>
      </c>
      <c r="GN140">
        <v>23012.3</v>
      </c>
      <c r="GO140">
        <v>23704.1</v>
      </c>
      <c r="GP140">
        <v>35222.1</v>
      </c>
      <c r="GQ140">
        <v>35227.9</v>
      </c>
      <c r="GR140">
        <v>41491.3</v>
      </c>
      <c r="GS140">
        <v>42267.8</v>
      </c>
      <c r="GT140">
        <v>1.8939</v>
      </c>
      <c r="GU140">
        <v>1.80705</v>
      </c>
      <c r="GV140">
        <v>0.100553</v>
      </c>
      <c r="GW140">
        <v>0</v>
      </c>
      <c r="GX140">
        <v>28.373</v>
      </c>
      <c r="GY140">
        <v>999.9</v>
      </c>
      <c r="GZ140">
        <v>60.756</v>
      </c>
      <c r="HA140">
        <v>29.598</v>
      </c>
      <c r="HB140">
        <v>28.2138</v>
      </c>
      <c r="HC140">
        <v>54.045</v>
      </c>
      <c r="HD140">
        <v>39.1546</v>
      </c>
      <c r="HE140">
        <v>1</v>
      </c>
      <c r="HF140">
        <v>0.0987119</v>
      </c>
      <c r="HG140">
        <v>-1.20123</v>
      </c>
      <c r="HH140">
        <v>20.2327</v>
      </c>
      <c r="HI140">
        <v>5.23436</v>
      </c>
      <c r="HJ140">
        <v>11.992</v>
      </c>
      <c r="HK140">
        <v>4.9558</v>
      </c>
      <c r="HL140">
        <v>3.304</v>
      </c>
      <c r="HM140">
        <v>9999</v>
      </c>
      <c r="HN140">
        <v>999.9</v>
      </c>
      <c r="HO140">
        <v>9999</v>
      </c>
      <c r="HP140">
        <v>9999</v>
      </c>
      <c r="HQ140">
        <v>1.86845</v>
      </c>
      <c r="HR140">
        <v>1.86417</v>
      </c>
      <c r="HS140">
        <v>1.8718</v>
      </c>
      <c r="HT140">
        <v>1.86264</v>
      </c>
      <c r="HU140">
        <v>1.86204</v>
      </c>
      <c r="HV140">
        <v>1.86857</v>
      </c>
      <c r="HW140">
        <v>1.85867</v>
      </c>
      <c r="HX140">
        <v>1.86508</v>
      </c>
      <c r="HY140">
        <v>5</v>
      </c>
      <c r="HZ140">
        <v>0</v>
      </c>
      <c r="IA140">
        <v>0</v>
      </c>
      <c r="IB140">
        <v>0</v>
      </c>
      <c r="IC140" t="s">
        <v>426</v>
      </c>
      <c r="ID140" t="s">
        <v>427</v>
      </c>
      <c r="IE140" t="s">
        <v>428</v>
      </c>
      <c r="IF140" t="s">
        <v>428</v>
      </c>
      <c r="IG140" t="s">
        <v>428</v>
      </c>
      <c r="IH140" t="s">
        <v>428</v>
      </c>
      <c r="II140">
        <v>0</v>
      </c>
      <c r="IJ140">
        <v>100</v>
      </c>
      <c r="IK140">
        <v>100</v>
      </c>
      <c r="IL140">
        <v>5.893</v>
      </c>
      <c r="IM140">
        <v>0.3917</v>
      </c>
      <c r="IN140">
        <v>4.31971622866321</v>
      </c>
      <c r="IO140">
        <v>0.00442796603476172</v>
      </c>
      <c r="IP140">
        <v>-1.66160884727162e-06</v>
      </c>
      <c r="IQ140">
        <v>3.32470810967871e-10</v>
      </c>
      <c r="IR140">
        <v>0.0482981980719239</v>
      </c>
      <c r="IS140">
        <v>0.00830027014242151</v>
      </c>
      <c r="IT140">
        <v>2.88519397997672e-05</v>
      </c>
      <c r="IU140">
        <v>9.02036601750474e-06</v>
      </c>
      <c r="IV140">
        <v>-1</v>
      </c>
      <c r="IW140">
        <v>2043</v>
      </c>
      <c r="IX140">
        <v>1</v>
      </c>
      <c r="IY140">
        <v>28</v>
      </c>
      <c r="IZ140">
        <v>188973.6</v>
      </c>
      <c r="JA140">
        <v>188973.5</v>
      </c>
      <c r="JB140">
        <v>0.893555</v>
      </c>
      <c r="JC140">
        <v>2.38647</v>
      </c>
      <c r="JD140">
        <v>1.49902</v>
      </c>
      <c r="JE140">
        <v>2.33276</v>
      </c>
      <c r="JF140">
        <v>1.54419</v>
      </c>
      <c r="JG140">
        <v>2.29858</v>
      </c>
      <c r="JH140">
        <v>34.9214</v>
      </c>
      <c r="JI140">
        <v>24.2714</v>
      </c>
      <c r="JJ140">
        <v>18</v>
      </c>
      <c r="JK140">
        <v>545.959</v>
      </c>
      <c r="JL140">
        <v>432.944</v>
      </c>
      <c r="JM140">
        <v>31.1606</v>
      </c>
      <c r="JN140">
        <v>28.9303</v>
      </c>
      <c r="JO140">
        <v>29.9998</v>
      </c>
      <c r="JP140">
        <v>28.7714</v>
      </c>
      <c r="JQ140">
        <v>28.7978</v>
      </c>
      <c r="JR140">
        <v>17.9207</v>
      </c>
      <c r="JS140">
        <v>28.1383</v>
      </c>
      <c r="JT140">
        <v>100</v>
      </c>
      <c r="JU140">
        <v>31.15</v>
      </c>
      <c r="JV140">
        <v>420</v>
      </c>
      <c r="JW140">
        <v>24.3927</v>
      </c>
      <c r="JX140">
        <v>92.9896</v>
      </c>
      <c r="JY140">
        <v>98.5107</v>
      </c>
    </row>
    <row r="141" spans="1:285">
      <c r="A141">
        <v>125</v>
      </c>
      <c r="B141">
        <v>1758588125.1</v>
      </c>
      <c r="C141">
        <v>4112.09999990463</v>
      </c>
      <c r="D141" t="s">
        <v>679</v>
      </c>
      <c r="E141" t="s">
        <v>680</v>
      </c>
      <c r="F141">
        <v>5</v>
      </c>
      <c r="G141" t="s">
        <v>419</v>
      </c>
      <c r="H141" t="s">
        <v>632</v>
      </c>
      <c r="I141" t="s">
        <v>421</v>
      </c>
      <c r="J141">
        <v>1758588121.35</v>
      </c>
      <c r="K141">
        <f>(L141)/1000</f>
        <v>0</v>
      </c>
      <c r="L141">
        <f>1000*DL141*AJ141*(DH141-DI141)/(100*DA141*(1000-AJ141*DH141))</f>
        <v>0</v>
      </c>
      <c r="M141">
        <f>DL141*AJ141*(DG141-DF141*(1000-AJ141*DI141)/(1000-AJ141*DH141))/(100*DA141)</f>
        <v>0</v>
      </c>
      <c r="N141">
        <f>DF141 - IF(AJ141&gt;1, M141*DA141*100.0/(AL141), 0)</f>
        <v>0</v>
      </c>
      <c r="O141">
        <f>((U141-K141/2)*N141-M141)/(U141+K141/2)</f>
        <v>0</v>
      </c>
      <c r="P141">
        <f>O141*(DM141+DN141)/1000.0</f>
        <v>0</v>
      </c>
      <c r="Q141">
        <f>(DF141 - IF(AJ141&gt;1, M141*DA141*100.0/(AL141), 0))*(DM141+DN141)/1000.0</f>
        <v>0</v>
      </c>
      <c r="R141">
        <f>2.0/((1/T141-1/S141)+SIGN(T141)*SQRT((1/T141-1/S141)*(1/T141-1/S141) + 4*DB141/((DB141+1)*(DB141+1))*(2*1/T141*1/S141-1/S141*1/S141)))</f>
        <v>0</v>
      </c>
      <c r="S141">
        <f>IF(LEFT(DC141,1)&lt;&gt;"0",IF(LEFT(DC141,1)="1",3.0,DD141),$D$5+$E$5*(DT141*DM141/($K$5*1000))+$F$5*(DT141*DM141/($K$5*1000))*MAX(MIN(DA141,$J$5),$I$5)*MAX(MIN(DA141,$J$5),$I$5)+$G$5*MAX(MIN(DA141,$J$5),$I$5)*(DT141*DM141/($K$5*1000))+$H$5*(DT141*DM141/($K$5*1000))*(DT141*DM141/($K$5*1000)))</f>
        <v>0</v>
      </c>
      <c r="T141">
        <f>K141*(1000-(1000*0.61365*exp(17.502*X141/(240.97+X141))/(DM141+DN141)+DH141)/2)/(1000*0.61365*exp(17.502*X141/(240.97+X141))/(DM141+DN141)-DH141)</f>
        <v>0</v>
      </c>
      <c r="U141">
        <f>1/((DB141+1)/(R141/1.6)+1/(S141/1.37)) + DB141/((DB141+1)/(R141/1.6) + DB141/(S141/1.37))</f>
        <v>0</v>
      </c>
      <c r="V141">
        <f>(CW141*CZ141)</f>
        <v>0</v>
      </c>
      <c r="W141">
        <f>(DO141+(V141+2*0.95*5.67E-8*(((DO141+$B$7)+273)^4-(DO141+273)^4)-44100*K141)/(1.84*29.3*S141+8*0.95*5.67E-8*(DO141+273)^3))</f>
        <v>0</v>
      </c>
      <c r="X141">
        <f>($C$7*DP141+$D$7*DQ141+$E$7*W141)</f>
        <v>0</v>
      </c>
      <c r="Y141">
        <f>0.61365*exp(17.502*X141/(240.97+X141))</f>
        <v>0</v>
      </c>
      <c r="Z141">
        <f>(AA141/AB141*100)</f>
        <v>0</v>
      </c>
      <c r="AA141">
        <f>DH141*(DM141+DN141)/1000</f>
        <v>0</v>
      </c>
      <c r="AB141">
        <f>0.61365*exp(17.502*DO141/(240.97+DO141))</f>
        <v>0</v>
      </c>
      <c r="AC141">
        <f>(Y141-DH141*(DM141+DN141)/1000)</f>
        <v>0</v>
      </c>
      <c r="AD141">
        <f>(-K141*44100)</f>
        <v>0</v>
      </c>
      <c r="AE141">
        <f>2*29.3*S141*0.92*(DO141-X141)</f>
        <v>0</v>
      </c>
      <c r="AF141">
        <f>2*0.95*5.67E-8*(((DO141+$B$7)+273)^4-(X141+273)^4)</f>
        <v>0</v>
      </c>
      <c r="AG141">
        <f>V141+AF141+AD141+AE141</f>
        <v>0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MAX(0,($B$13+$C$13*DT141)/(1+$D$13*DT141)*DM141/(DO141+273)*$E$13)</f>
        <v>0</v>
      </c>
      <c r="AM141" t="s">
        <v>422</v>
      </c>
      <c r="AN141" t="s">
        <v>422</v>
      </c>
      <c r="AO141">
        <v>0</v>
      </c>
      <c r="AP141">
        <v>0</v>
      </c>
      <c r="AQ141">
        <f>1-AO141/AP141</f>
        <v>0</v>
      </c>
      <c r="AR141">
        <v>0</v>
      </c>
      <c r="AS141" t="s">
        <v>422</v>
      </c>
      <c r="AT141" t="s">
        <v>422</v>
      </c>
      <c r="AU141">
        <v>0</v>
      </c>
      <c r="AV141">
        <v>0</v>
      </c>
      <c r="AW141">
        <f>1-AU141/AV141</f>
        <v>0</v>
      </c>
      <c r="AX141">
        <v>0.5</v>
      </c>
      <c r="AY141">
        <f>CX141</f>
        <v>0</v>
      </c>
      <c r="AZ141">
        <f>M141</f>
        <v>0</v>
      </c>
      <c r="BA141">
        <f>AW141*AX141*AY141</f>
        <v>0</v>
      </c>
      <c r="BB141">
        <f>(AZ141-AR141)/AY141</f>
        <v>0</v>
      </c>
      <c r="BC141">
        <f>(AP141-AV141)/AV141</f>
        <v>0</v>
      </c>
      <c r="BD141">
        <f>AO141/(AQ141+AO141/AV141)</f>
        <v>0</v>
      </c>
      <c r="BE141" t="s">
        <v>422</v>
      </c>
      <c r="BF141">
        <v>0</v>
      </c>
      <c r="BG141">
        <f>IF(BF141&lt;&gt;0, BF141, BD141)</f>
        <v>0</v>
      </c>
      <c r="BH141">
        <f>1-BG141/AV141</f>
        <v>0</v>
      </c>
      <c r="BI141">
        <f>(AV141-AU141)/(AV141-BG141)</f>
        <v>0</v>
      </c>
      <c r="BJ141">
        <f>(AP141-AV141)/(AP141-BG141)</f>
        <v>0</v>
      </c>
      <c r="BK141">
        <f>(AV141-AU141)/(AV141-AO141)</f>
        <v>0</v>
      </c>
      <c r="BL141">
        <f>(AP141-AV141)/(AP141-AO141)</f>
        <v>0</v>
      </c>
      <c r="BM141">
        <f>(BI141*BG141/AU141)</f>
        <v>0</v>
      </c>
      <c r="BN141">
        <f>(1-BM141)</f>
        <v>0</v>
      </c>
      <c r="CW141">
        <f>$B$11*DU141+$C$11*DV141+$F$11*EG141*(1-EJ141)</f>
        <v>0</v>
      </c>
      <c r="CX141">
        <f>CW141*CY141</f>
        <v>0</v>
      </c>
      <c r="CY141">
        <f>($B$11*$D$9+$C$11*$D$9+$F$11*((ET141+EL141)/MAX(ET141+EL141+EU141, 0.1)*$I$9+EU141/MAX(ET141+EL141+EU141, 0.1)*$J$9))/($B$11+$C$11+$F$11)</f>
        <v>0</v>
      </c>
      <c r="CZ141">
        <f>($B$11*$K$9+$C$11*$K$9+$F$11*((ET141+EL141)/MAX(ET141+EL141+EU141, 0.1)*$P$9+EU141/MAX(ET141+EL141+EU141, 0.1)*$Q$9))/($B$11+$C$11+$F$11)</f>
        <v>0</v>
      </c>
      <c r="DA141">
        <v>0.83</v>
      </c>
      <c r="DB141">
        <v>0.5</v>
      </c>
      <c r="DC141" t="s">
        <v>423</v>
      </c>
      <c r="DD141">
        <v>2</v>
      </c>
      <c r="DE141">
        <v>1758588121.35</v>
      </c>
      <c r="DF141">
        <v>420.61675</v>
      </c>
      <c r="DG141">
        <v>419.69</v>
      </c>
      <c r="DH141">
        <v>24.50995</v>
      </c>
      <c r="DI141">
        <v>24.352425</v>
      </c>
      <c r="DJ141">
        <v>414.72275</v>
      </c>
      <c r="DK141">
        <v>24.11815</v>
      </c>
      <c r="DL141">
        <v>499.98325</v>
      </c>
      <c r="DM141">
        <v>89.64575</v>
      </c>
      <c r="DN141">
        <v>0.034077</v>
      </c>
      <c r="DO141">
        <v>30.5261</v>
      </c>
      <c r="DP141">
        <v>30.015375</v>
      </c>
      <c r="DQ141">
        <v>999.9</v>
      </c>
      <c r="DR141">
        <v>0</v>
      </c>
      <c r="DS141">
        <v>0</v>
      </c>
      <c r="DT141">
        <v>10006.8625</v>
      </c>
      <c r="DU141">
        <v>0</v>
      </c>
      <c r="DV141">
        <v>0.667702</v>
      </c>
      <c r="DW141">
        <v>0.92685</v>
      </c>
      <c r="DX141">
        <v>431.18525</v>
      </c>
      <c r="DY141">
        <v>430.16575</v>
      </c>
      <c r="DZ141">
        <v>0.15753875</v>
      </c>
      <c r="EA141">
        <v>419.69</v>
      </c>
      <c r="EB141">
        <v>24.352425</v>
      </c>
      <c r="EC141">
        <v>2.1972125</v>
      </c>
      <c r="ED141">
        <v>2.18309</v>
      </c>
      <c r="EE141">
        <v>18.942025</v>
      </c>
      <c r="EF141">
        <v>18.838775</v>
      </c>
      <c r="EG141">
        <v>0.00500016</v>
      </c>
      <c r="EH141">
        <v>0</v>
      </c>
      <c r="EI141">
        <v>0</v>
      </c>
      <c r="EJ141">
        <v>0</v>
      </c>
      <c r="EK141">
        <v>90.425</v>
      </c>
      <c r="EL141">
        <v>0.00500016</v>
      </c>
      <c r="EM141">
        <v>-30.425</v>
      </c>
      <c r="EN141">
        <v>-1.675</v>
      </c>
      <c r="EO141">
        <v>36.82775</v>
      </c>
      <c r="EP141">
        <v>40.9685</v>
      </c>
      <c r="EQ141">
        <v>38.937</v>
      </c>
      <c r="ER141">
        <v>41.25</v>
      </c>
      <c r="ES141">
        <v>40.20275</v>
      </c>
      <c r="ET141">
        <v>0</v>
      </c>
      <c r="EU141">
        <v>0</v>
      </c>
      <c r="EV141">
        <v>0</v>
      </c>
      <c r="EW141">
        <v>1758588127.2</v>
      </c>
      <c r="EX141">
        <v>0</v>
      </c>
      <c r="EY141">
        <v>91.212</v>
      </c>
      <c r="EZ141">
        <v>19.1923077626107</v>
      </c>
      <c r="FA141">
        <v>-16.7076922563406</v>
      </c>
      <c r="FB141">
        <v>-30.888</v>
      </c>
      <c r="FC141">
        <v>15</v>
      </c>
      <c r="FD141">
        <v>0</v>
      </c>
      <c r="FE141" t="s">
        <v>424</v>
      </c>
      <c r="FF141">
        <v>1747249705.1</v>
      </c>
      <c r="FG141">
        <v>1747249711.1</v>
      </c>
      <c r="FH141">
        <v>0</v>
      </c>
      <c r="FI141">
        <v>0.871</v>
      </c>
      <c r="FJ141">
        <v>0.066</v>
      </c>
      <c r="FK141">
        <v>5.486</v>
      </c>
      <c r="FL141">
        <v>0.145</v>
      </c>
      <c r="FM141">
        <v>420</v>
      </c>
      <c r="FN141">
        <v>16</v>
      </c>
      <c r="FO141">
        <v>0.27</v>
      </c>
      <c r="FP141">
        <v>0.16</v>
      </c>
      <c r="FQ141">
        <v>0.472557842857143</v>
      </c>
      <c r="FR141">
        <v>1.40570036103896</v>
      </c>
      <c r="FS141">
        <v>0.433743402467874</v>
      </c>
      <c r="FT141">
        <v>0</v>
      </c>
      <c r="FU141">
        <v>89.8352941176471</v>
      </c>
      <c r="FV141">
        <v>10.4018335023556</v>
      </c>
      <c r="FW141">
        <v>5.53714103087936</v>
      </c>
      <c r="FX141">
        <v>-1</v>
      </c>
      <c r="FY141">
        <v>0.146241333333333</v>
      </c>
      <c r="FZ141">
        <v>0.0794375064935064</v>
      </c>
      <c r="GA141">
        <v>0.00954880617486183</v>
      </c>
      <c r="GB141">
        <v>1</v>
      </c>
      <c r="GC141">
        <v>1</v>
      </c>
      <c r="GD141">
        <v>2</v>
      </c>
      <c r="GE141" t="s">
        <v>433</v>
      </c>
      <c r="GF141">
        <v>3.12637</v>
      </c>
      <c r="GG141">
        <v>2.65982</v>
      </c>
      <c r="GH141">
        <v>0.0880431</v>
      </c>
      <c r="GI141">
        <v>0.0888826</v>
      </c>
      <c r="GJ141">
        <v>0.101971</v>
      </c>
      <c r="GK141">
        <v>0.102049</v>
      </c>
      <c r="GL141">
        <v>23464</v>
      </c>
      <c r="GM141">
        <v>22177.8</v>
      </c>
      <c r="GN141">
        <v>23012.4</v>
      </c>
      <c r="GO141">
        <v>23704.3</v>
      </c>
      <c r="GP141">
        <v>35222.6</v>
      </c>
      <c r="GQ141">
        <v>35228.5</v>
      </c>
      <c r="GR141">
        <v>41491.7</v>
      </c>
      <c r="GS141">
        <v>42268.1</v>
      </c>
      <c r="GT141">
        <v>1.89387</v>
      </c>
      <c r="GU141">
        <v>1.8071</v>
      </c>
      <c r="GV141">
        <v>0.100136</v>
      </c>
      <c r="GW141">
        <v>0</v>
      </c>
      <c r="GX141">
        <v>28.373</v>
      </c>
      <c r="GY141">
        <v>999.9</v>
      </c>
      <c r="GZ141">
        <v>60.756</v>
      </c>
      <c r="HA141">
        <v>29.608</v>
      </c>
      <c r="HB141">
        <v>28.23</v>
      </c>
      <c r="HC141">
        <v>54.415</v>
      </c>
      <c r="HD141">
        <v>39.1587</v>
      </c>
      <c r="HE141">
        <v>1</v>
      </c>
      <c r="HF141">
        <v>0.098689</v>
      </c>
      <c r="HG141">
        <v>-1.22373</v>
      </c>
      <c r="HH141">
        <v>20.2325</v>
      </c>
      <c r="HI141">
        <v>5.23421</v>
      </c>
      <c r="HJ141">
        <v>11.992</v>
      </c>
      <c r="HK141">
        <v>4.95585</v>
      </c>
      <c r="HL141">
        <v>3.304</v>
      </c>
      <c r="HM141">
        <v>9999</v>
      </c>
      <c r="HN141">
        <v>999.9</v>
      </c>
      <c r="HO141">
        <v>9999</v>
      </c>
      <c r="HP141">
        <v>9999</v>
      </c>
      <c r="HQ141">
        <v>1.86846</v>
      </c>
      <c r="HR141">
        <v>1.86417</v>
      </c>
      <c r="HS141">
        <v>1.8718</v>
      </c>
      <c r="HT141">
        <v>1.86264</v>
      </c>
      <c r="HU141">
        <v>1.86204</v>
      </c>
      <c r="HV141">
        <v>1.86857</v>
      </c>
      <c r="HW141">
        <v>1.85867</v>
      </c>
      <c r="HX141">
        <v>1.86508</v>
      </c>
      <c r="HY141">
        <v>5</v>
      </c>
      <c r="HZ141">
        <v>0</v>
      </c>
      <c r="IA141">
        <v>0</v>
      </c>
      <c r="IB141">
        <v>0</v>
      </c>
      <c r="IC141" t="s">
        <v>426</v>
      </c>
      <c r="ID141" t="s">
        <v>427</v>
      </c>
      <c r="IE141" t="s">
        <v>428</v>
      </c>
      <c r="IF141" t="s">
        <v>428</v>
      </c>
      <c r="IG141" t="s">
        <v>428</v>
      </c>
      <c r="IH141" t="s">
        <v>428</v>
      </c>
      <c r="II141">
        <v>0</v>
      </c>
      <c r="IJ141">
        <v>100</v>
      </c>
      <c r="IK141">
        <v>100</v>
      </c>
      <c r="IL141">
        <v>5.893</v>
      </c>
      <c r="IM141">
        <v>0.3917</v>
      </c>
      <c r="IN141">
        <v>4.31971622866321</v>
      </c>
      <c r="IO141">
        <v>0.00442796603476172</v>
      </c>
      <c r="IP141">
        <v>-1.66160884727162e-06</v>
      </c>
      <c r="IQ141">
        <v>3.32470810967871e-10</v>
      </c>
      <c r="IR141">
        <v>0.0482981980719239</v>
      </c>
      <c r="IS141">
        <v>0.00830027014242151</v>
      </c>
      <c r="IT141">
        <v>2.88519397997672e-05</v>
      </c>
      <c r="IU141">
        <v>9.02036601750474e-06</v>
      </c>
      <c r="IV141">
        <v>-1</v>
      </c>
      <c r="IW141">
        <v>2043</v>
      </c>
      <c r="IX141">
        <v>1</v>
      </c>
      <c r="IY141">
        <v>28</v>
      </c>
      <c r="IZ141">
        <v>188973.7</v>
      </c>
      <c r="JA141">
        <v>188973.6</v>
      </c>
      <c r="JB141">
        <v>0.893555</v>
      </c>
      <c r="JC141">
        <v>2.38647</v>
      </c>
      <c r="JD141">
        <v>1.49902</v>
      </c>
      <c r="JE141">
        <v>2.33276</v>
      </c>
      <c r="JF141">
        <v>1.54419</v>
      </c>
      <c r="JG141">
        <v>2.32422</v>
      </c>
      <c r="JH141">
        <v>34.9214</v>
      </c>
      <c r="JI141">
        <v>24.2714</v>
      </c>
      <c r="JJ141">
        <v>18</v>
      </c>
      <c r="JK141">
        <v>545.932</v>
      </c>
      <c r="JL141">
        <v>432.964</v>
      </c>
      <c r="JM141">
        <v>31.1475</v>
      </c>
      <c r="JN141">
        <v>28.9284</v>
      </c>
      <c r="JO141">
        <v>29.9998</v>
      </c>
      <c r="JP141">
        <v>28.7702</v>
      </c>
      <c r="JQ141">
        <v>28.7966</v>
      </c>
      <c r="JR141">
        <v>17.92</v>
      </c>
      <c r="JS141">
        <v>28.1383</v>
      </c>
      <c r="JT141">
        <v>100</v>
      </c>
      <c r="JU141">
        <v>31.1403</v>
      </c>
      <c r="JV141">
        <v>420</v>
      </c>
      <c r="JW141">
        <v>24.3927</v>
      </c>
      <c r="JX141">
        <v>92.9903</v>
      </c>
      <c r="JY141">
        <v>98.5115</v>
      </c>
    </row>
    <row r="142" spans="1:285">
      <c r="A142">
        <v>126</v>
      </c>
      <c r="B142">
        <v>1758588127.1</v>
      </c>
      <c r="C142">
        <v>4114.09999990463</v>
      </c>
      <c r="D142" t="s">
        <v>681</v>
      </c>
      <c r="E142" t="s">
        <v>682</v>
      </c>
      <c r="F142">
        <v>5</v>
      </c>
      <c r="G142" t="s">
        <v>419</v>
      </c>
      <c r="H142" t="s">
        <v>632</v>
      </c>
      <c r="I142" t="s">
        <v>421</v>
      </c>
      <c r="J142">
        <v>1758588124.1</v>
      </c>
      <c r="K142">
        <f>(L142)/1000</f>
        <v>0</v>
      </c>
      <c r="L142">
        <f>1000*DL142*AJ142*(DH142-DI142)/(100*DA142*(1000-AJ142*DH142))</f>
        <v>0</v>
      </c>
      <c r="M142">
        <f>DL142*AJ142*(DG142-DF142*(1000-AJ142*DI142)/(1000-AJ142*DH142))/(100*DA142)</f>
        <v>0</v>
      </c>
      <c r="N142">
        <f>DF142 - IF(AJ142&gt;1, M142*DA142*100.0/(AL142), 0)</f>
        <v>0</v>
      </c>
      <c r="O142">
        <f>((U142-K142/2)*N142-M142)/(U142+K142/2)</f>
        <v>0</v>
      </c>
      <c r="P142">
        <f>O142*(DM142+DN142)/1000.0</f>
        <v>0</v>
      </c>
      <c r="Q142">
        <f>(DF142 - IF(AJ142&gt;1, M142*DA142*100.0/(AL142), 0))*(DM142+DN142)/1000.0</f>
        <v>0</v>
      </c>
      <c r="R142">
        <f>2.0/((1/T142-1/S142)+SIGN(T142)*SQRT((1/T142-1/S142)*(1/T142-1/S142) + 4*DB142/((DB142+1)*(DB142+1))*(2*1/T142*1/S142-1/S142*1/S142)))</f>
        <v>0</v>
      </c>
      <c r="S142">
        <f>IF(LEFT(DC142,1)&lt;&gt;"0",IF(LEFT(DC142,1)="1",3.0,DD142),$D$5+$E$5*(DT142*DM142/($K$5*1000))+$F$5*(DT142*DM142/($K$5*1000))*MAX(MIN(DA142,$J$5),$I$5)*MAX(MIN(DA142,$J$5),$I$5)+$G$5*MAX(MIN(DA142,$J$5),$I$5)*(DT142*DM142/($K$5*1000))+$H$5*(DT142*DM142/($K$5*1000))*(DT142*DM142/($K$5*1000)))</f>
        <v>0</v>
      </c>
      <c r="T142">
        <f>K142*(1000-(1000*0.61365*exp(17.502*X142/(240.97+X142))/(DM142+DN142)+DH142)/2)/(1000*0.61365*exp(17.502*X142/(240.97+X142))/(DM142+DN142)-DH142)</f>
        <v>0</v>
      </c>
      <c r="U142">
        <f>1/((DB142+1)/(R142/1.6)+1/(S142/1.37)) + DB142/((DB142+1)/(R142/1.6) + DB142/(S142/1.37))</f>
        <v>0</v>
      </c>
      <c r="V142">
        <f>(CW142*CZ142)</f>
        <v>0</v>
      </c>
      <c r="W142">
        <f>(DO142+(V142+2*0.95*5.67E-8*(((DO142+$B$7)+273)^4-(DO142+273)^4)-44100*K142)/(1.84*29.3*S142+8*0.95*5.67E-8*(DO142+273)^3))</f>
        <v>0</v>
      </c>
      <c r="X142">
        <f>($C$7*DP142+$D$7*DQ142+$E$7*W142)</f>
        <v>0</v>
      </c>
      <c r="Y142">
        <f>0.61365*exp(17.502*X142/(240.97+X142))</f>
        <v>0</v>
      </c>
      <c r="Z142">
        <f>(AA142/AB142*100)</f>
        <v>0</v>
      </c>
      <c r="AA142">
        <f>DH142*(DM142+DN142)/1000</f>
        <v>0</v>
      </c>
      <c r="AB142">
        <f>0.61365*exp(17.502*DO142/(240.97+DO142))</f>
        <v>0</v>
      </c>
      <c r="AC142">
        <f>(Y142-DH142*(DM142+DN142)/1000)</f>
        <v>0</v>
      </c>
      <c r="AD142">
        <f>(-K142*44100)</f>
        <v>0</v>
      </c>
      <c r="AE142">
        <f>2*29.3*S142*0.92*(DO142-X142)</f>
        <v>0</v>
      </c>
      <c r="AF142">
        <f>2*0.95*5.67E-8*(((DO142+$B$7)+273)^4-(X142+273)^4)</f>
        <v>0</v>
      </c>
      <c r="AG142">
        <f>V142+AF142+AD142+AE142</f>
        <v>0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MAX(0,($B$13+$C$13*DT142)/(1+$D$13*DT142)*DM142/(DO142+273)*$E$13)</f>
        <v>0</v>
      </c>
      <c r="AM142" t="s">
        <v>422</v>
      </c>
      <c r="AN142" t="s">
        <v>422</v>
      </c>
      <c r="AO142">
        <v>0</v>
      </c>
      <c r="AP142">
        <v>0</v>
      </c>
      <c r="AQ142">
        <f>1-AO142/AP142</f>
        <v>0</v>
      </c>
      <c r="AR142">
        <v>0</v>
      </c>
      <c r="AS142" t="s">
        <v>422</v>
      </c>
      <c r="AT142" t="s">
        <v>422</v>
      </c>
      <c r="AU142">
        <v>0</v>
      </c>
      <c r="AV142">
        <v>0</v>
      </c>
      <c r="AW142">
        <f>1-AU142/AV142</f>
        <v>0</v>
      </c>
      <c r="AX142">
        <v>0.5</v>
      </c>
      <c r="AY142">
        <f>CX142</f>
        <v>0</v>
      </c>
      <c r="AZ142">
        <f>M142</f>
        <v>0</v>
      </c>
      <c r="BA142">
        <f>AW142*AX142*AY142</f>
        <v>0</v>
      </c>
      <c r="BB142">
        <f>(AZ142-AR142)/AY142</f>
        <v>0</v>
      </c>
      <c r="BC142">
        <f>(AP142-AV142)/AV142</f>
        <v>0</v>
      </c>
      <c r="BD142">
        <f>AO142/(AQ142+AO142/AV142)</f>
        <v>0</v>
      </c>
      <c r="BE142" t="s">
        <v>422</v>
      </c>
      <c r="BF142">
        <v>0</v>
      </c>
      <c r="BG142">
        <f>IF(BF142&lt;&gt;0, BF142, BD142)</f>
        <v>0</v>
      </c>
      <c r="BH142">
        <f>1-BG142/AV142</f>
        <v>0</v>
      </c>
      <c r="BI142">
        <f>(AV142-AU142)/(AV142-BG142)</f>
        <v>0</v>
      </c>
      <c r="BJ142">
        <f>(AP142-AV142)/(AP142-BG142)</f>
        <v>0</v>
      </c>
      <c r="BK142">
        <f>(AV142-AU142)/(AV142-AO142)</f>
        <v>0</v>
      </c>
      <c r="BL142">
        <f>(AP142-AV142)/(AP142-AO142)</f>
        <v>0</v>
      </c>
      <c r="BM142">
        <f>(BI142*BG142/AU142)</f>
        <v>0</v>
      </c>
      <c r="BN142">
        <f>(1-BM142)</f>
        <v>0</v>
      </c>
      <c r="CW142">
        <f>$B$11*DU142+$C$11*DV142+$F$11*EG142*(1-EJ142)</f>
        <v>0</v>
      </c>
      <c r="CX142">
        <f>CW142*CY142</f>
        <v>0</v>
      </c>
      <c r="CY142">
        <f>($B$11*$D$9+$C$11*$D$9+$F$11*((ET142+EL142)/MAX(ET142+EL142+EU142, 0.1)*$I$9+EU142/MAX(ET142+EL142+EU142, 0.1)*$J$9))/($B$11+$C$11+$F$11)</f>
        <v>0</v>
      </c>
      <c r="CZ142">
        <f>($B$11*$K$9+$C$11*$K$9+$F$11*((ET142+EL142)/MAX(ET142+EL142+EU142, 0.1)*$P$9+EU142/MAX(ET142+EL142+EU142, 0.1)*$Q$9))/($B$11+$C$11+$F$11)</f>
        <v>0</v>
      </c>
      <c r="DA142">
        <v>0.83</v>
      </c>
      <c r="DB142">
        <v>0.5</v>
      </c>
      <c r="DC142" t="s">
        <v>423</v>
      </c>
      <c r="DD142">
        <v>2</v>
      </c>
      <c r="DE142">
        <v>1758588124.1</v>
      </c>
      <c r="DF142">
        <v>420.448333333333</v>
      </c>
      <c r="DG142">
        <v>419.883</v>
      </c>
      <c r="DH142">
        <v>24.5072666666667</v>
      </c>
      <c r="DI142">
        <v>24.3488666666667</v>
      </c>
      <c r="DJ142">
        <v>414.555</v>
      </c>
      <c r="DK142">
        <v>24.1155</v>
      </c>
      <c r="DL142">
        <v>500.017</v>
      </c>
      <c r="DM142">
        <v>89.6461</v>
      </c>
      <c r="DN142">
        <v>0.0341113</v>
      </c>
      <c r="DO142">
        <v>30.5208</v>
      </c>
      <c r="DP142">
        <v>30.0072</v>
      </c>
      <c r="DQ142">
        <v>999.9</v>
      </c>
      <c r="DR142">
        <v>0</v>
      </c>
      <c r="DS142">
        <v>0</v>
      </c>
      <c r="DT142">
        <v>10010</v>
      </c>
      <c r="DU142">
        <v>0</v>
      </c>
      <c r="DV142">
        <v>0.667702</v>
      </c>
      <c r="DW142">
        <v>0.565134333333333</v>
      </c>
      <c r="DX142">
        <v>431.011333333333</v>
      </c>
      <c r="DY142">
        <v>430.362333333333</v>
      </c>
      <c r="DZ142">
        <v>0.158394333333333</v>
      </c>
      <c r="EA142">
        <v>419.883</v>
      </c>
      <c r="EB142">
        <v>24.3488666666667</v>
      </c>
      <c r="EC142">
        <v>2.19698</v>
      </c>
      <c r="ED142">
        <v>2.18278</v>
      </c>
      <c r="EE142">
        <v>18.9403333333333</v>
      </c>
      <c r="EF142">
        <v>18.8365</v>
      </c>
      <c r="EG142">
        <v>0.00500016</v>
      </c>
      <c r="EH142">
        <v>0</v>
      </c>
      <c r="EI142">
        <v>0</v>
      </c>
      <c r="EJ142">
        <v>0</v>
      </c>
      <c r="EK142">
        <v>89.8333333333333</v>
      </c>
      <c r="EL142">
        <v>0.00500016</v>
      </c>
      <c r="EM142">
        <v>-29.3666666666667</v>
      </c>
      <c r="EN142">
        <v>-1.83333333333333</v>
      </c>
      <c r="EO142">
        <v>36.833</v>
      </c>
      <c r="EP142">
        <v>40.979</v>
      </c>
      <c r="EQ142">
        <v>38.937</v>
      </c>
      <c r="ER142">
        <v>41.25</v>
      </c>
      <c r="ES142">
        <v>40.208</v>
      </c>
      <c r="ET142">
        <v>0</v>
      </c>
      <c r="EU142">
        <v>0</v>
      </c>
      <c r="EV142">
        <v>0</v>
      </c>
      <c r="EW142">
        <v>1758588129</v>
      </c>
      <c r="EX142">
        <v>0</v>
      </c>
      <c r="EY142">
        <v>91.4846153846154</v>
      </c>
      <c r="EZ142">
        <v>5.27863264687434</v>
      </c>
      <c r="FA142">
        <v>-5.02905978496525</v>
      </c>
      <c r="FB142">
        <v>-30.9423076923077</v>
      </c>
      <c r="FC142">
        <v>15</v>
      </c>
      <c r="FD142">
        <v>0</v>
      </c>
      <c r="FE142" t="s">
        <v>424</v>
      </c>
      <c r="FF142">
        <v>1747249705.1</v>
      </c>
      <c r="FG142">
        <v>1747249711.1</v>
      </c>
      <c r="FH142">
        <v>0</v>
      </c>
      <c r="FI142">
        <v>0.871</v>
      </c>
      <c r="FJ142">
        <v>0.066</v>
      </c>
      <c r="FK142">
        <v>5.486</v>
      </c>
      <c r="FL142">
        <v>0.145</v>
      </c>
      <c r="FM142">
        <v>420</v>
      </c>
      <c r="FN142">
        <v>16</v>
      </c>
      <c r="FO142">
        <v>0.27</v>
      </c>
      <c r="FP142">
        <v>0.16</v>
      </c>
      <c r="FQ142">
        <v>0.440392271428571</v>
      </c>
      <c r="FR142">
        <v>1.99288456363636</v>
      </c>
      <c r="FS142">
        <v>0.419557902326618</v>
      </c>
      <c r="FT142">
        <v>0</v>
      </c>
      <c r="FU142">
        <v>90.6676470588235</v>
      </c>
      <c r="FV142">
        <v>16.4385027247611</v>
      </c>
      <c r="FW142">
        <v>5.72639505675436</v>
      </c>
      <c r="FX142">
        <v>-1</v>
      </c>
      <c r="FY142">
        <v>0.147500714285714</v>
      </c>
      <c r="FZ142">
        <v>0.096407064935065</v>
      </c>
      <c r="GA142">
        <v>0.010040611763485</v>
      </c>
      <c r="GB142">
        <v>1</v>
      </c>
      <c r="GC142">
        <v>1</v>
      </c>
      <c r="GD142">
        <v>2</v>
      </c>
      <c r="GE142" t="s">
        <v>433</v>
      </c>
      <c r="GF142">
        <v>3.12637</v>
      </c>
      <c r="GG142">
        <v>2.65964</v>
      </c>
      <c r="GH142">
        <v>0.0880495</v>
      </c>
      <c r="GI142">
        <v>0.0888955</v>
      </c>
      <c r="GJ142">
        <v>0.101965</v>
      </c>
      <c r="GK142">
        <v>0.102042</v>
      </c>
      <c r="GL142">
        <v>23463.9</v>
      </c>
      <c r="GM142">
        <v>22177.7</v>
      </c>
      <c r="GN142">
        <v>23012.4</v>
      </c>
      <c r="GO142">
        <v>23704.6</v>
      </c>
      <c r="GP142">
        <v>35223.2</v>
      </c>
      <c r="GQ142">
        <v>35229.1</v>
      </c>
      <c r="GR142">
        <v>41492.1</v>
      </c>
      <c r="GS142">
        <v>42268.5</v>
      </c>
      <c r="GT142">
        <v>1.894</v>
      </c>
      <c r="GU142">
        <v>1.80722</v>
      </c>
      <c r="GV142">
        <v>0.0997148</v>
      </c>
      <c r="GW142">
        <v>0</v>
      </c>
      <c r="GX142">
        <v>28.373</v>
      </c>
      <c r="GY142">
        <v>999.9</v>
      </c>
      <c r="GZ142">
        <v>60.756</v>
      </c>
      <c r="HA142">
        <v>29.598</v>
      </c>
      <c r="HB142">
        <v>28.2165</v>
      </c>
      <c r="HC142">
        <v>54.185</v>
      </c>
      <c r="HD142">
        <v>39.0785</v>
      </c>
      <c r="HE142">
        <v>1</v>
      </c>
      <c r="HF142">
        <v>0.0986331</v>
      </c>
      <c r="HG142">
        <v>-1.25408</v>
      </c>
      <c r="HH142">
        <v>20.2323</v>
      </c>
      <c r="HI142">
        <v>5.23406</v>
      </c>
      <c r="HJ142">
        <v>11.992</v>
      </c>
      <c r="HK142">
        <v>4.9558</v>
      </c>
      <c r="HL142">
        <v>3.304</v>
      </c>
      <c r="HM142">
        <v>9999</v>
      </c>
      <c r="HN142">
        <v>999.9</v>
      </c>
      <c r="HO142">
        <v>9999</v>
      </c>
      <c r="HP142">
        <v>9999</v>
      </c>
      <c r="HQ142">
        <v>1.86846</v>
      </c>
      <c r="HR142">
        <v>1.86417</v>
      </c>
      <c r="HS142">
        <v>1.8718</v>
      </c>
      <c r="HT142">
        <v>1.86264</v>
      </c>
      <c r="HU142">
        <v>1.86205</v>
      </c>
      <c r="HV142">
        <v>1.86857</v>
      </c>
      <c r="HW142">
        <v>1.85867</v>
      </c>
      <c r="HX142">
        <v>1.86508</v>
      </c>
      <c r="HY142">
        <v>5</v>
      </c>
      <c r="HZ142">
        <v>0</v>
      </c>
      <c r="IA142">
        <v>0</v>
      </c>
      <c r="IB142">
        <v>0</v>
      </c>
      <c r="IC142" t="s">
        <v>426</v>
      </c>
      <c r="ID142" t="s">
        <v>427</v>
      </c>
      <c r="IE142" t="s">
        <v>428</v>
      </c>
      <c r="IF142" t="s">
        <v>428</v>
      </c>
      <c r="IG142" t="s">
        <v>428</v>
      </c>
      <c r="IH142" t="s">
        <v>428</v>
      </c>
      <c r="II142">
        <v>0</v>
      </c>
      <c r="IJ142">
        <v>100</v>
      </c>
      <c r="IK142">
        <v>100</v>
      </c>
      <c r="IL142">
        <v>5.893</v>
      </c>
      <c r="IM142">
        <v>0.3917</v>
      </c>
      <c r="IN142">
        <v>4.31971622866321</v>
      </c>
      <c r="IO142">
        <v>0.00442796603476172</v>
      </c>
      <c r="IP142">
        <v>-1.66160884727162e-06</v>
      </c>
      <c r="IQ142">
        <v>3.32470810967871e-10</v>
      </c>
      <c r="IR142">
        <v>0.0482981980719239</v>
      </c>
      <c r="IS142">
        <v>0.00830027014242151</v>
      </c>
      <c r="IT142">
        <v>2.88519397997672e-05</v>
      </c>
      <c r="IU142">
        <v>9.02036601750474e-06</v>
      </c>
      <c r="IV142">
        <v>-1</v>
      </c>
      <c r="IW142">
        <v>2043</v>
      </c>
      <c r="IX142">
        <v>1</v>
      </c>
      <c r="IY142">
        <v>28</v>
      </c>
      <c r="IZ142">
        <v>188973.7</v>
      </c>
      <c r="JA142">
        <v>188973.6</v>
      </c>
      <c r="JB142">
        <v>0.893555</v>
      </c>
      <c r="JC142">
        <v>2.3877</v>
      </c>
      <c r="JD142">
        <v>1.49902</v>
      </c>
      <c r="JE142">
        <v>2.33154</v>
      </c>
      <c r="JF142">
        <v>1.54419</v>
      </c>
      <c r="JG142">
        <v>2.31567</v>
      </c>
      <c r="JH142">
        <v>34.9214</v>
      </c>
      <c r="JI142">
        <v>24.2714</v>
      </c>
      <c r="JJ142">
        <v>18</v>
      </c>
      <c r="JK142">
        <v>546.004</v>
      </c>
      <c r="JL142">
        <v>433.03</v>
      </c>
      <c r="JM142">
        <v>31.138</v>
      </c>
      <c r="JN142">
        <v>28.9267</v>
      </c>
      <c r="JO142">
        <v>29.9998</v>
      </c>
      <c r="JP142">
        <v>28.769</v>
      </c>
      <c r="JQ142">
        <v>28.7954</v>
      </c>
      <c r="JR142">
        <v>17.9181</v>
      </c>
      <c r="JS142">
        <v>28.1383</v>
      </c>
      <c r="JT142">
        <v>100</v>
      </c>
      <c r="JU142">
        <v>31.1403</v>
      </c>
      <c r="JV142">
        <v>420</v>
      </c>
      <c r="JW142">
        <v>24.3927</v>
      </c>
      <c r="JX142">
        <v>92.991</v>
      </c>
      <c r="JY142">
        <v>98.5125</v>
      </c>
    </row>
    <row r="143" spans="1:285">
      <c r="A143">
        <v>127</v>
      </c>
      <c r="B143">
        <v>1758588129.1</v>
      </c>
      <c r="C143">
        <v>4116.09999990463</v>
      </c>
      <c r="D143" t="s">
        <v>683</v>
      </c>
      <c r="E143" t="s">
        <v>684</v>
      </c>
      <c r="F143">
        <v>5</v>
      </c>
      <c r="G143" t="s">
        <v>419</v>
      </c>
      <c r="H143" t="s">
        <v>632</v>
      </c>
      <c r="I143" t="s">
        <v>421</v>
      </c>
      <c r="J143">
        <v>1758588126.1</v>
      </c>
      <c r="K143">
        <f>(L143)/1000</f>
        <v>0</v>
      </c>
      <c r="L143">
        <f>1000*DL143*AJ143*(DH143-DI143)/(100*DA143*(1000-AJ143*DH143))</f>
        <v>0</v>
      </c>
      <c r="M143">
        <f>DL143*AJ143*(DG143-DF143*(1000-AJ143*DI143)/(1000-AJ143*DH143))/(100*DA143)</f>
        <v>0</v>
      </c>
      <c r="N143">
        <f>DF143 - IF(AJ143&gt;1, M143*DA143*100.0/(AL143), 0)</f>
        <v>0</v>
      </c>
      <c r="O143">
        <f>((U143-K143/2)*N143-M143)/(U143+K143/2)</f>
        <v>0</v>
      </c>
      <c r="P143">
        <f>O143*(DM143+DN143)/1000.0</f>
        <v>0</v>
      </c>
      <c r="Q143">
        <f>(DF143 - IF(AJ143&gt;1, M143*DA143*100.0/(AL143), 0))*(DM143+DN143)/1000.0</f>
        <v>0</v>
      </c>
      <c r="R143">
        <f>2.0/((1/T143-1/S143)+SIGN(T143)*SQRT((1/T143-1/S143)*(1/T143-1/S143) + 4*DB143/((DB143+1)*(DB143+1))*(2*1/T143*1/S143-1/S143*1/S143)))</f>
        <v>0</v>
      </c>
      <c r="S143">
        <f>IF(LEFT(DC143,1)&lt;&gt;"0",IF(LEFT(DC143,1)="1",3.0,DD143),$D$5+$E$5*(DT143*DM143/($K$5*1000))+$F$5*(DT143*DM143/($K$5*1000))*MAX(MIN(DA143,$J$5),$I$5)*MAX(MIN(DA143,$J$5),$I$5)+$G$5*MAX(MIN(DA143,$J$5),$I$5)*(DT143*DM143/($K$5*1000))+$H$5*(DT143*DM143/($K$5*1000))*(DT143*DM143/($K$5*1000)))</f>
        <v>0</v>
      </c>
      <c r="T143">
        <f>K143*(1000-(1000*0.61365*exp(17.502*X143/(240.97+X143))/(DM143+DN143)+DH143)/2)/(1000*0.61365*exp(17.502*X143/(240.97+X143))/(DM143+DN143)-DH143)</f>
        <v>0</v>
      </c>
      <c r="U143">
        <f>1/((DB143+1)/(R143/1.6)+1/(S143/1.37)) + DB143/((DB143+1)/(R143/1.6) + DB143/(S143/1.37))</f>
        <v>0</v>
      </c>
      <c r="V143">
        <f>(CW143*CZ143)</f>
        <v>0</v>
      </c>
      <c r="W143">
        <f>(DO143+(V143+2*0.95*5.67E-8*(((DO143+$B$7)+273)^4-(DO143+273)^4)-44100*K143)/(1.84*29.3*S143+8*0.95*5.67E-8*(DO143+273)^3))</f>
        <v>0</v>
      </c>
      <c r="X143">
        <f>($C$7*DP143+$D$7*DQ143+$E$7*W143)</f>
        <v>0</v>
      </c>
      <c r="Y143">
        <f>0.61365*exp(17.502*X143/(240.97+X143))</f>
        <v>0</v>
      </c>
      <c r="Z143">
        <f>(AA143/AB143*100)</f>
        <v>0</v>
      </c>
      <c r="AA143">
        <f>DH143*(DM143+DN143)/1000</f>
        <v>0</v>
      </c>
      <c r="AB143">
        <f>0.61365*exp(17.502*DO143/(240.97+DO143))</f>
        <v>0</v>
      </c>
      <c r="AC143">
        <f>(Y143-DH143*(DM143+DN143)/1000)</f>
        <v>0</v>
      </c>
      <c r="AD143">
        <f>(-K143*44100)</f>
        <v>0</v>
      </c>
      <c r="AE143">
        <f>2*29.3*S143*0.92*(DO143-X143)</f>
        <v>0</v>
      </c>
      <c r="AF143">
        <f>2*0.95*5.67E-8*(((DO143+$B$7)+273)^4-(X143+273)^4)</f>
        <v>0</v>
      </c>
      <c r="AG143">
        <f>V143+AF143+AD143+AE143</f>
        <v>0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MAX(0,($B$13+$C$13*DT143)/(1+$D$13*DT143)*DM143/(DO143+273)*$E$13)</f>
        <v>0</v>
      </c>
      <c r="AM143" t="s">
        <v>422</v>
      </c>
      <c r="AN143" t="s">
        <v>422</v>
      </c>
      <c r="AO143">
        <v>0</v>
      </c>
      <c r="AP143">
        <v>0</v>
      </c>
      <c r="AQ143">
        <f>1-AO143/AP143</f>
        <v>0</v>
      </c>
      <c r="AR143">
        <v>0</v>
      </c>
      <c r="AS143" t="s">
        <v>422</v>
      </c>
      <c r="AT143" t="s">
        <v>422</v>
      </c>
      <c r="AU143">
        <v>0</v>
      </c>
      <c r="AV143">
        <v>0</v>
      </c>
      <c r="AW143">
        <f>1-AU143/AV143</f>
        <v>0</v>
      </c>
      <c r="AX143">
        <v>0.5</v>
      </c>
      <c r="AY143">
        <f>CX143</f>
        <v>0</v>
      </c>
      <c r="AZ143">
        <f>M143</f>
        <v>0</v>
      </c>
      <c r="BA143">
        <f>AW143*AX143*AY143</f>
        <v>0</v>
      </c>
      <c r="BB143">
        <f>(AZ143-AR143)/AY143</f>
        <v>0</v>
      </c>
      <c r="BC143">
        <f>(AP143-AV143)/AV143</f>
        <v>0</v>
      </c>
      <c r="BD143">
        <f>AO143/(AQ143+AO143/AV143)</f>
        <v>0</v>
      </c>
      <c r="BE143" t="s">
        <v>422</v>
      </c>
      <c r="BF143">
        <v>0</v>
      </c>
      <c r="BG143">
        <f>IF(BF143&lt;&gt;0, BF143, BD143)</f>
        <v>0</v>
      </c>
      <c r="BH143">
        <f>1-BG143/AV143</f>
        <v>0</v>
      </c>
      <c r="BI143">
        <f>(AV143-AU143)/(AV143-BG143)</f>
        <v>0</v>
      </c>
      <c r="BJ143">
        <f>(AP143-AV143)/(AP143-BG143)</f>
        <v>0</v>
      </c>
      <c r="BK143">
        <f>(AV143-AU143)/(AV143-AO143)</f>
        <v>0</v>
      </c>
      <c r="BL143">
        <f>(AP143-AV143)/(AP143-AO143)</f>
        <v>0</v>
      </c>
      <c r="BM143">
        <f>(BI143*BG143/AU143)</f>
        <v>0</v>
      </c>
      <c r="BN143">
        <f>(1-BM143)</f>
        <v>0</v>
      </c>
      <c r="CW143">
        <f>$B$11*DU143+$C$11*DV143+$F$11*EG143*(1-EJ143)</f>
        <v>0</v>
      </c>
      <c r="CX143">
        <f>CW143*CY143</f>
        <v>0</v>
      </c>
      <c r="CY143">
        <f>($B$11*$D$9+$C$11*$D$9+$F$11*((ET143+EL143)/MAX(ET143+EL143+EU143, 0.1)*$I$9+EU143/MAX(ET143+EL143+EU143, 0.1)*$J$9))/($B$11+$C$11+$F$11)</f>
        <v>0</v>
      </c>
      <c r="CZ143">
        <f>($B$11*$K$9+$C$11*$K$9+$F$11*((ET143+EL143)/MAX(ET143+EL143+EU143, 0.1)*$P$9+EU143/MAX(ET143+EL143+EU143, 0.1)*$Q$9))/($B$11+$C$11+$F$11)</f>
        <v>0</v>
      </c>
      <c r="DA143">
        <v>0.83</v>
      </c>
      <c r="DB143">
        <v>0.5</v>
      </c>
      <c r="DC143" t="s">
        <v>423</v>
      </c>
      <c r="DD143">
        <v>2</v>
      </c>
      <c r="DE143">
        <v>1758588126.1</v>
      </c>
      <c r="DF143">
        <v>420.417333333333</v>
      </c>
      <c r="DG143">
        <v>420.015666666667</v>
      </c>
      <c r="DH143">
        <v>24.5043333333333</v>
      </c>
      <c r="DI143">
        <v>24.3462</v>
      </c>
      <c r="DJ143">
        <v>414.524333333333</v>
      </c>
      <c r="DK143">
        <v>24.1126333333333</v>
      </c>
      <c r="DL143">
        <v>500.039666666667</v>
      </c>
      <c r="DM143">
        <v>89.6459333333333</v>
      </c>
      <c r="DN143">
        <v>0.0340733</v>
      </c>
      <c r="DO143">
        <v>30.5178666666667</v>
      </c>
      <c r="DP143">
        <v>30.0017666666667</v>
      </c>
      <c r="DQ143">
        <v>999.9</v>
      </c>
      <c r="DR143">
        <v>0</v>
      </c>
      <c r="DS143">
        <v>0</v>
      </c>
      <c r="DT143">
        <v>10006.25</v>
      </c>
      <c r="DU143">
        <v>0</v>
      </c>
      <c r="DV143">
        <v>0.667702</v>
      </c>
      <c r="DW143">
        <v>0.401753333333333</v>
      </c>
      <c r="DX143">
        <v>430.978333333333</v>
      </c>
      <c r="DY143">
        <v>430.496666666667</v>
      </c>
      <c r="DZ143">
        <v>0.15814</v>
      </c>
      <c r="EA143">
        <v>420.015666666667</v>
      </c>
      <c r="EB143">
        <v>24.3462</v>
      </c>
      <c r="EC143">
        <v>2.19671</v>
      </c>
      <c r="ED143">
        <v>2.18253666666667</v>
      </c>
      <c r="EE143">
        <v>18.9383666666667</v>
      </c>
      <c r="EF143">
        <v>18.8347</v>
      </c>
      <c r="EG143">
        <v>0.00500016</v>
      </c>
      <c r="EH143">
        <v>0</v>
      </c>
      <c r="EI143">
        <v>0</v>
      </c>
      <c r="EJ143">
        <v>0</v>
      </c>
      <c r="EK143">
        <v>91.1333333333333</v>
      </c>
      <c r="EL143">
        <v>0.00500016</v>
      </c>
      <c r="EM143">
        <v>-33.3</v>
      </c>
      <c r="EN143">
        <v>-1.8</v>
      </c>
      <c r="EO143">
        <v>36.833</v>
      </c>
      <c r="EP143">
        <v>40.979</v>
      </c>
      <c r="EQ143">
        <v>38.937</v>
      </c>
      <c r="ER143">
        <v>41.25</v>
      </c>
      <c r="ES143">
        <v>40.208</v>
      </c>
      <c r="ET143">
        <v>0</v>
      </c>
      <c r="EU143">
        <v>0</v>
      </c>
      <c r="EV143">
        <v>0</v>
      </c>
      <c r="EW143">
        <v>1758588130.8</v>
      </c>
      <c r="EX143">
        <v>0</v>
      </c>
      <c r="EY143">
        <v>91.364</v>
      </c>
      <c r="EZ143">
        <v>-23.1076922829569</v>
      </c>
      <c r="FA143">
        <v>15.7384615963497</v>
      </c>
      <c r="FB143">
        <v>-31.576</v>
      </c>
      <c r="FC143">
        <v>15</v>
      </c>
      <c r="FD143">
        <v>0</v>
      </c>
      <c r="FE143" t="s">
        <v>424</v>
      </c>
      <c r="FF143">
        <v>1747249705.1</v>
      </c>
      <c r="FG143">
        <v>1747249711.1</v>
      </c>
      <c r="FH143">
        <v>0</v>
      </c>
      <c r="FI143">
        <v>0.871</v>
      </c>
      <c r="FJ143">
        <v>0.066</v>
      </c>
      <c r="FK143">
        <v>5.486</v>
      </c>
      <c r="FL143">
        <v>0.145</v>
      </c>
      <c r="FM143">
        <v>420</v>
      </c>
      <c r="FN143">
        <v>16</v>
      </c>
      <c r="FO143">
        <v>0.27</v>
      </c>
      <c r="FP143">
        <v>0.16</v>
      </c>
      <c r="FQ143">
        <v>0.437511985714286</v>
      </c>
      <c r="FR143">
        <v>1.84238006493507</v>
      </c>
      <c r="FS143">
        <v>0.4191838139377</v>
      </c>
      <c r="FT143">
        <v>0</v>
      </c>
      <c r="FU143">
        <v>91.1058823529412</v>
      </c>
      <c r="FV143">
        <v>6.61268149033823</v>
      </c>
      <c r="FW143">
        <v>5.88931940422513</v>
      </c>
      <c r="FX143">
        <v>-1</v>
      </c>
      <c r="FY143">
        <v>0.150190095238095</v>
      </c>
      <c r="FZ143">
        <v>0.0821834805194808</v>
      </c>
      <c r="GA143">
        <v>0.00878243631402912</v>
      </c>
      <c r="GB143">
        <v>1</v>
      </c>
      <c r="GC143">
        <v>1</v>
      </c>
      <c r="GD143">
        <v>2</v>
      </c>
      <c r="GE143" t="s">
        <v>433</v>
      </c>
      <c r="GF143">
        <v>3.12632</v>
      </c>
      <c r="GG143">
        <v>2.6595</v>
      </c>
      <c r="GH143">
        <v>0.0880581</v>
      </c>
      <c r="GI143">
        <v>0.0888988</v>
      </c>
      <c r="GJ143">
        <v>0.101955</v>
      </c>
      <c r="GK143">
        <v>0.102035</v>
      </c>
      <c r="GL143">
        <v>23463.8</v>
      </c>
      <c r="GM143">
        <v>22177.8</v>
      </c>
      <c r="GN143">
        <v>23012.5</v>
      </c>
      <c r="GO143">
        <v>23704.7</v>
      </c>
      <c r="GP143">
        <v>35223.4</v>
      </c>
      <c r="GQ143">
        <v>35229.9</v>
      </c>
      <c r="GR143">
        <v>41491.9</v>
      </c>
      <c r="GS143">
        <v>42269</v>
      </c>
      <c r="GT143">
        <v>1.89415</v>
      </c>
      <c r="GU143">
        <v>1.8073</v>
      </c>
      <c r="GV143">
        <v>0.099536</v>
      </c>
      <c r="GW143">
        <v>0</v>
      </c>
      <c r="GX143">
        <v>28.373</v>
      </c>
      <c r="GY143">
        <v>999.9</v>
      </c>
      <c r="GZ143">
        <v>60.756</v>
      </c>
      <c r="HA143">
        <v>29.598</v>
      </c>
      <c r="HB143">
        <v>28.2146</v>
      </c>
      <c r="HC143">
        <v>54.075</v>
      </c>
      <c r="HD143">
        <v>39.1026</v>
      </c>
      <c r="HE143">
        <v>1</v>
      </c>
      <c r="HF143">
        <v>0.0983105</v>
      </c>
      <c r="HG143">
        <v>-1.27325</v>
      </c>
      <c r="HH143">
        <v>20.2322</v>
      </c>
      <c r="HI143">
        <v>5.23421</v>
      </c>
      <c r="HJ143">
        <v>11.992</v>
      </c>
      <c r="HK143">
        <v>4.9558</v>
      </c>
      <c r="HL143">
        <v>3.304</v>
      </c>
      <c r="HM143">
        <v>9999</v>
      </c>
      <c r="HN143">
        <v>999.9</v>
      </c>
      <c r="HO143">
        <v>9999</v>
      </c>
      <c r="HP143">
        <v>9999</v>
      </c>
      <c r="HQ143">
        <v>1.86846</v>
      </c>
      <c r="HR143">
        <v>1.86417</v>
      </c>
      <c r="HS143">
        <v>1.8718</v>
      </c>
      <c r="HT143">
        <v>1.86265</v>
      </c>
      <c r="HU143">
        <v>1.86206</v>
      </c>
      <c r="HV143">
        <v>1.86858</v>
      </c>
      <c r="HW143">
        <v>1.85867</v>
      </c>
      <c r="HX143">
        <v>1.86508</v>
      </c>
      <c r="HY143">
        <v>5</v>
      </c>
      <c r="HZ143">
        <v>0</v>
      </c>
      <c r="IA143">
        <v>0</v>
      </c>
      <c r="IB143">
        <v>0</v>
      </c>
      <c r="IC143" t="s">
        <v>426</v>
      </c>
      <c r="ID143" t="s">
        <v>427</v>
      </c>
      <c r="IE143" t="s">
        <v>428</v>
      </c>
      <c r="IF143" t="s">
        <v>428</v>
      </c>
      <c r="IG143" t="s">
        <v>428</v>
      </c>
      <c r="IH143" t="s">
        <v>428</v>
      </c>
      <c r="II143">
        <v>0</v>
      </c>
      <c r="IJ143">
        <v>100</v>
      </c>
      <c r="IK143">
        <v>100</v>
      </c>
      <c r="IL143">
        <v>5.894</v>
      </c>
      <c r="IM143">
        <v>0.3916</v>
      </c>
      <c r="IN143">
        <v>4.31971622866321</v>
      </c>
      <c r="IO143">
        <v>0.00442796603476172</v>
      </c>
      <c r="IP143">
        <v>-1.66160884727162e-06</v>
      </c>
      <c r="IQ143">
        <v>3.32470810967871e-10</v>
      </c>
      <c r="IR143">
        <v>0.0482981980719239</v>
      </c>
      <c r="IS143">
        <v>0.00830027014242151</v>
      </c>
      <c r="IT143">
        <v>2.88519397997672e-05</v>
      </c>
      <c r="IU143">
        <v>9.02036601750474e-06</v>
      </c>
      <c r="IV143">
        <v>-1</v>
      </c>
      <c r="IW143">
        <v>2043</v>
      </c>
      <c r="IX143">
        <v>1</v>
      </c>
      <c r="IY143">
        <v>28</v>
      </c>
      <c r="IZ143">
        <v>188973.7</v>
      </c>
      <c r="JA143">
        <v>188973.6</v>
      </c>
      <c r="JB143">
        <v>0.893555</v>
      </c>
      <c r="JC143">
        <v>2.38525</v>
      </c>
      <c r="JD143">
        <v>1.4978</v>
      </c>
      <c r="JE143">
        <v>2.33154</v>
      </c>
      <c r="JF143">
        <v>1.54419</v>
      </c>
      <c r="JG143">
        <v>2.32544</v>
      </c>
      <c r="JH143">
        <v>34.9214</v>
      </c>
      <c r="JI143">
        <v>24.2714</v>
      </c>
      <c r="JJ143">
        <v>18</v>
      </c>
      <c r="JK143">
        <v>546.092</v>
      </c>
      <c r="JL143">
        <v>433.066</v>
      </c>
      <c r="JM143">
        <v>31.1319</v>
      </c>
      <c r="JN143">
        <v>28.9253</v>
      </c>
      <c r="JO143">
        <v>29.9997</v>
      </c>
      <c r="JP143">
        <v>28.7678</v>
      </c>
      <c r="JQ143">
        <v>28.7942</v>
      </c>
      <c r="JR143">
        <v>17.9177</v>
      </c>
      <c r="JS143">
        <v>28.1383</v>
      </c>
      <c r="JT143">
        <v>100</v>
      </c>
      <c r="JU143">
        <v>31.1403</v>
      </c>
      <c r="JV143">
        <v>420</v>
      </c>
      <c r="JW143">
        <v>24.3927</v>
      </c>
      <c r="JX143">
        <v>92.9909</v>
      </c>
      <c r="JY143">
        <v>98.5135</v>
      </c>
    </row>
    <row r="144" spans="1:285">
      <c r="A144">
        <v>128</v>
      </c>
      <c r="B144">
        <v>1758588727</v>
      </c>
      <c r="C144">
        <v>4714</v>
      </c>
      <c r="D144" t="s">
        <v>685</v>
      </c>
      <c r="E144" t="s">
        <v>686</v>
      </c>
      <c r="F144">
        <v>5</v>
      </c>
      <c r="G144" t="s">
        <v>419</v>
      </c>
      <c r="H144" t="s">
        <v>687</v>
      </c>
      <c r="I144" t="s">
        <v>421</v>
      </c>
      <c r="J144">
        <v>1758588724</v>
      </c>
      <c r="K144">
        <f>(L144)/1000</f>
        <v>0</v>
      </c>
      <c r="L144">
        <f>1000*DL144*AJ144*(DH144-DI144)/(100*DA144*(1000-AJ144*DH144))</f>
        <v>0</v>
      </c>
      <c r="M144">
        <f>DL144*AJ144*(DG144-DF144*(1000-AJ144*DI144)/(1000-AJ144*DH144))/(100*DA144)</f>
        <v>0</v>
      </c>
      <c r="N144">
        <f>DF144 - IF(AJ144&gt;1, M144*DA144*100.0/(AL144), 0)</f>
        <v>0</v>
      </c>
      <c r="O144">
        <f>((U144-K144/2)*N144-M144)/(U144+K144/2)</f>
        <v>0</v>
      </c>
      <c r="P144">
        <f>O144*(DM144+DN144)/1000.0</f>
        <v>0</v>
      </c>
      <c r="Q144">
        <f>(DF144 - IF(AJ144&gt;1, M144*DA144*100.0/(AL144), 0))*(DM144+DN144)/1000.0</f>
        <v>0</v>
      </c>
      <c r="R144">
        <f>2.0/((1/T144-1/S144)+SIGN(T144)*SQRT((1/T144-1/S144)*(1/T144-1/S144) + 4*DB144/((DB144+1)*(DB144+1))*(2*1/T144*1/S144-1/S144*1/S144)))</f>
        <v>0</v>
      </c>
      <c r="S144">
        <f>IF(LEFT(DC144,1)&lt;&gt;"0",IF(LEFT(DC144,1)="1",3.0,DD144),$D$5+$E$5*(DT144*DM144/($K$5*1000))+$F$5*(DT144*DM144/($K$5*1000))*MAX(MIN(DA144,$J$5),$I$5)*MAX(MIN(DA144,$J$5),$I$5)+$G$5*MAX(MIN(DA144,$J$5),$I$5)*(DT144*DM144/($K$5*1000))+$H$5*(DT144*DM144/($K$5*1000))*(DT144*DM144/($K$5*1000)))</f>
        <v>0</v>
      </c>
      <c r="T144">
        <f>K144*(1000-(1000*0.61365*exp(17.502*X144/(240.97+X144))/(DM144+DN144)+DH144)/2)/(1000*0.61365*exp(17.502*X144/(240.97+X144))/(DM144+DN144)-DH144)</f>
        <v>0</v>
      </c>
      <c r="U144">
        <f>1/((DB144+1)/(R144/1.6)+1/(S144/1.37)) + DB144/((DB144+1)/(R144/1.6) + DB144/(S144/1.37))</f>
        <v>0</v>
      </c>
      <c r="V144">
        <f>(CW144*CZ144)</f>
        <v>0</v>
      </c>
      <c r="W144">
        <f>(DO144+(V144+2*0.95*5.67E-8*(((DO144+$B$7)+273)^4-(DO144+273)^4)-44100*K144)/(1.84*29.3*S144+8*0.95*5.67E-8*(DO144+273)^3))</f>
        <v>0</v>
      </c>
      <c r="X144">
        <f>($C$7*DP144+$D$7*DQ144+$E$7*W144)</f>
        <v>0</v>
      </c>
      <c r="Y144">
        <f>0.61365*exp(17.502*X144/(240.97+X144))</f>
        <v>0</v>
      </c>
      <c r="Z144">
        <f>(AA144/AB144*100)</f>
        <v>0</v>
      </c>
      <c r="AA144">
        <f>DH144*(DM144+DN144)/1000</f>
        <v>0</v>
      </c>
      <c r="AB144">
        <f>0.61365*exp(17.502*DO144/(240.97+DO144))</f>
        <v>0</v>
      </c>
      <c r="AC144">
        <f>(Y144-DH144*(DM144+DN144)/1000)</f>
        <v>0</v>
      </c>
      <c r="AD144">
        <f>(-K144*44100)</f>
        <v>0</v>
      </c>
      <c r="AE144">
        <f>2*29.3*S144*0.92*(DO144-X144)</f>
        <v>0</v>
      </c>
      <c r="AF144">
        <f>2*0.95*5.67E-8*(((DO144+$B$7)+273)^4-(X144+273)^4)</f>
        <v>0</v>
      </c>
      <c r="AG144">
        <f>V144+AF144+AD144+AE144</f>
        <v>0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MAX(0,($B$13+$C$13*DT144)/(1+$D$13*DT144)*DM144/(DO144+273)*$E$13)</f>
        <v>0</v>
      </c>
      <c r="AM144" t="s">
        <v>422</v>
      </c>
      <c r="AN144" t="s">
        <v>422</v>
      </c>
      <c r="AO144">
        <v>0</v>
      </c>
      <c r="AP144">
        <v>0</v>
      </c>
      <c r="AQ144">
        <f>1-AO144/AP144</f>
        <v>0</v>
      </c>
      <c r="AR144">
        <v>0</v>
      </c>
      <c r="AS144" t="s">
        <v>422</v>
      </c>
      <c r="AT144" t="s">
        <v>422</v>
      </c>
      <c r="AU144">
        <v>0</v>
      </c>
      <c r="AV144">
        <v>0</v>
      </c>
      <c r="AW144">
        <f>1-AU144/AV144</f>
        <v>0</v>
      </c>
      <c r="AX144">
        <v>0.5</v>
      </c>
      <c r="AY144">
        <f>CX144</f>
        <v>0</v>
      </c>
      <c r="AZ144">
        <f>M144</f>
        <v>0</v>
      </c>
      <c r="BA144">
        <f>AW144*AX144*AY144</f>
        <v>0</v>
      </c>
      <c r="BB144">
        <f>(AZ144-AR144)/AY144</f>
        <v>0</v>
      </c>
      <c r="BC144">
        <f>(AP144-AV144)/AV144</f>
        <v>0</v>
      </c>
      <c r="BD144">
        <f>AO144/(AQ144+AO144/AV144)</f>
        <v>0</v>
      </c>
      <c r="BE144" t="s">
        <v>422</v>
      </c>
      <c r="BF144">
        <v>0</v>
      </c>
      <c r="BG144">
        <f>IF(BF144&lt;&gt;0, BF144, BD144)</f>
        <v>0</v>
      </c>
      <c r="BH144">
        <f>1-BG144/AV144</f>
        <v>0</v>
      </c>
      <c r="BI144">
        <f>(AV144-AU144)/(AV144-BG144)</f>
        <v>0</v>
      </c>
      <c r="BJ144">
        <f>(AP144-AV144)/(AP144-BG144)</f>
        <v>0</v>
      </c>
      <c r="BK144">
        <f>(AV144-AU144)/(AV144-AO144)</f>
        <v>0</v>
      </c>
      <c r="BL144">
        <f>(AP144-AV144)/(AP144-AO144)</f>
        <v>0</v>
      </c>
      <c r="BM144">
        <f>(BI144*BG144/AU144)</f>
        <v>0</v>
      </c>
      <c r="BN144">
        <f>(1-BM144)</f>
        <v>0</v>
      </c>
      <c r="CW144">
        <f>$B$11*DU144+$C$11*DV144+$F$11*EG144*(1-EJ144)</f>
        <v>0</v>
      </c>
      <c r="CX144">
        <f>CW144*CY144</f>
        <v>0</v>
      </c>
      <c r="CY144">
        <f>($B$11*$D$9+$C$11*$D$9+$F$11*((ET144+EL144)/MAX(ET144+EL144+EU144, 0.1)*$I$9+EU144/MAX(ET144+EL144+EU144, 0.1)*$J$9))/($B$11+$C$11+$F$11)</f>
        <v>0</v>
      </c>
      <c r="CZ144">
        <f>($B$11*$K$9+$C$11*$K$9+$F$11*((ET144+EL144)/MAX(ET144+EL144+EU144, 0.1)*$P$9+EU144/MAX(ET144+EL144+EU144, 0.1)*$Q$9))/($B$11+$C$11+$F$11)</f>
        <v>0</v>
      </c>
      <c r="DA144">
        <v>5.18</v>
      </c>
      <c r="DB144">
        <v>0.5</v>
      </c>
      <c r="DC144" t="s">
        <v>423</v>
      </c>
      <c r="DD144">
        <v>2</v>
      </c>
      <c r="DE144">
        <v>1758588724</v>
      </c>
      <c r="DF144">
        <v>421.049</v>
      </c>
      <c r="DG144">
        <v>420.168</v>
      </c>
      <c r="DH144">
        <v>24.82884</v>
      </c>
      <c r="DI144">
        <v>24.80042</v>
      </c>
      <c r="DJ144">
        <v>415.1536</v>
      </c>
      <c r="DK144">
        <v>24.42906</v>
      </c>
      <c r="DL144">
        <v>500.015</v>
      </c>
      <c r="DM144">
        <v>89.62692</v>
      </c>
      <c r="DN144">
        <v>0.03414432</v>
      </c>
      <c r="DO144">
        <v>30.72928</v>
      </c>
      <c r="DP144">
        <v>30.00376</v>
      </c>
      <c r="DQ144">
        <v>999.9</v>
      </c>
      <c r="DR144">
        <v>0</v>
      </c>
      <c r="DS144">
        <v>0</v>
      </c>
      <c r="DT144">
        <v>10005.74</v>
      </c>
      <c r="DU144">
        <v>0</v>
      </c>
      <c r="DV144">
        <v>0.667702</v>
      </c>
      <c r="DW144">
        <v>0.880896</v>
      </c>
      <c r="DX144">
        <v>431.7696</v>
      </c>
      <c r="DY144">
        <v>430.8536</v>
      </c>
      <c r="DZ144">
        <v>0.02841146</v>
      </c>
      <c r="EA144">
        <v>420.168</v>
      </c>
      <c r="EB144">
        <v>24.80042</v>
      </c>
      <c r="EC144">
        <v>2.225334</v>
      </c>
      <c r="ED144">
        <v>2.222784</v>
      </c>
      <c r="EE144">
        <v>19.14588</v>
      </c>
      <c r="EF144">
        <v>19.12748</v>
      </c>
      <c r="EG144">
        <v>0.00500016</v>
      </c>
      <c r="EH144">
        <v>0</v>
      </c>
      <c r="EI144">
        <v>0</v>
      </c>
      <c r="EJ144">
        <v>0</v>
      </c>
      <c r="EK144">
        <v>418.22</v>
      </c>
      <c r="EL144">
        <v>0.00500016</v>
      </c>
      <c r="EM144">
        <v>-29.48</v>
      </c>
      <c r="EN144">
        <v>-1.78</v>
      </c>
      <c r="EO144">
        <v>37.437</v>
      </c>
      <c r="EP144">
        <v>41.5</v>
      </c>
      <c r="EQ144">
        <v>39.5</v>
      </c>
      <c r="ER144">
        <v>41.7624</v>
      </c>
      <c r="ES144">
        <v>40.75</v>
      </c>
      <c r="ET144">
        <v>0</v>
      </c>
      <c r="EU144">
        <v>0</v>
      </c>
      <c r="EV144">
        <v>0</v>
      </c>
      <c r="EW144">
        <v>1758588729</v>
      </c>
      <c r="EX144">
        <v>0</v>
      </c>
      <c r="EY144">
        <v>418.938461538462</v>
      </c>
      <c r="EZ144">
        <v>-0.0888889750480286</v>
      </c>
      <c r="FA144">
        <v>-7.40512819261608</v>
      </c>
      <c r="FB144">
        <v>-28.6615384615385</v>
      </c>
      <c r="FC144">
        <v>15</v>
      </c>
      <c r="FD144">
        <v>0</v>
      </c>
      <c r="FE144" t="s">
        <v>424</v>
      </c>
      <c r="FF144">
        <v>1747249705.1</v>
      </c>
      <c r="FG144">
        <v>1747249711.1</v>
      </c>
      <c r="FH144">
        <v>0</v>
      </c>
      <c r="FI144">
        <v>0.871</v>
      </c>
      <c r="FJ144">
        <v>0.066</v>
      </c>
      <c r="FK144">
        <v>5.486</v>
      </c>
      <c r="FL144">
        <v>0.145</v>
      </c>
      <c r="FM144">
        <v>420</v>
      </c>
      <c r="FN144">
        <v>16</v>
      </c>
      <c r="FO144">
        <v>0.27</v>
      </c>
      <c r="FP144">
        <v>0.16</v>
      </c>
      <c r="FQ144">
        <v>0.981545238095238</v>
      </c>
      <c r="FR144">
        <v>-0.902094467532467</v>
      </c>
      <c r="FS144">
        <v>0.213704783923525</v>
      </c>
      <c r="FT144">
        <v>0</v>
      </c>
      <c r="FU144">
        <v>418.367647058823</v>
      </c>
      <c r="FV144">
        <v>10.073338456478</v>
      </c>
      <c r="FW144">
        <v>5.06973259465575</v>
      </c>
      <c r="FX144">
        <v>-1</v>
      </c>
      <c r="FY144">
        <v>0.028958</v>
      </c>
      <c r="FZ144">
        <v>-0.00875104675324674</v>
      </c>
      <c r="GA144">
        <v>0.00128263638688148</v>
      </c>
      <c r="GB144">
        <v>1</v>
      </c>
      <c r="GC144">
        <v>1</v>
      </c>
      <c r="GD144">
        <v>2</v>
      </c>
      <c r="GE144" t="s">
        <v>433</v>
      </c>
      <c r="GF144">
        <v>3.12642</v>
      </c>
      <c r="GG144">
        <v>2.65958</v>
      </c>
      <c r="GH144">
        <v>0.088211</v>
      </c>
      <c r="GI144">
        <v>0.0889687</v>
      </c>
      <c r="GJ144">
        <v>0.102975</v>
      </c>
      <c r="GK144">
        <v>0.103437</v>
      </c>
      <c r="GL144">
        <v>23475.2</v>
      </c>
      <c r="GM144">
        <v>22199</v>
      </c>
      <c r="GN144">
        <v>23026</v>
      </c>
      <c r="GO144">
        <v>23727.6</v>
      </c>
      <c r="GP144">
        <v>35201.5</v>
      </c>
      <c r="GQ144">
        <v>35208.3</v>
      </c>
      <c r="GR144">
        <v>41513.8</v>
      </c>
      <c r="GS144">
        <v>42308.8</v>
      </c>
      <c r="GT144">
        <v>1.8981</v>
      </c>
      <c r="GU144">
        <v>1.81145</v>
      </c>
      <c r="GV144">
        <v>0.0990331</v>
      </c>
      <c r="GW144">
        <v>0</v>
      </c>
      <c r="GX144">
        <v>28.389</v>
      </c>
      <c r="GY144">
        <v>999.9</v>
      </c>
      <c r="GZ144">
        <v>60.396</v>
      </c>
      <c r="HA144">
        <v>29.406</v>
      </c>
      <c r="HB144">
        <v>27.7454</v>
      </c>
      <c r="HC144">
        <v>54.185</v>
      </c>
      <c r="HD144">
        <v>39.2027</v>
      </c>
      <c r="HE144">
        <v>1</v>
      </c>
      <c r="HF144">
        <v>0.071405</v>
      </c>
      <c r="HG144">
        <v>-1.53311</v>
      </c>
      <c r="HH144">
        <v>20.2306</v>
      </c>
      <c r="HI144">
        <v>5.23496</v>
      </c>
      <c r="HJ144">
        <v>11.992</v>
      </c>
      <c r="HK144">
        <v>4.9561</v>
      </c>
      <c r="HL144">
        <v>3.304</v>
      </c>
      <c r="HM144">
        <v>9999</v>
      </c>
      <c r="HN144">
        <v>999.9</v>
      </c>
      <c r="HO144">
        <v>9999</v>
      </c>
      <c r="HP144">
        <v>9999</v>
      </c>
      <c r="HQ144">
        <v>1.86845</v>
      </c>
      <c r="HR144">
        <v>1.86418</v>
      </c>
      <c r="HS144">
        <v>1.8718</v>
      </c>
      <c r="HT144">
        <v>1.86265</v>
      </c>
      <c r="HU144">
        <v>1.86203</v>
      </c>
      <c r="HV144">
        <v>1.86857</v>
      </c>
      <c r="HW144">
        <v>1.85867</v>
      </c>
      <c r="HX144">
        <v>1.86508</v>
      </c>
      <c r="HY144">
        <v>5</v>
      </c>
      <c r="HZ144">
        <v>0</v>
      </c>
      <c r="IA144">
        <v>0</v>
      </c>
      <c r="IB144">
        <v>0</v>
      </c>
      <c r="IC144" t="s">
        <v>426</v>
      </c>
      <c r="ID144" t="s">
        <v>427</v>
      </c>
      <c r="IE144" t="s">
        <v>428</v>
      </c>
      <c r="IF144" t="s">
        <v>428</v>
      </c>
      <c r="IG144" t="s">
        <v>428</v>
      </c>
      <c r="IH144" t="s">
        <v>428</v>
      </c>
      <c r="II144">
        <v>0</v>
      </c>
      <c r="IJ144">
        <v>100</v>
      </c>
      <c r="IK144">
        <v>100</v>
      </c>
      <c r="IL144">
        <v>5.895</v>
      </c>
      <c r="IM144">
        <v>0.3998</v>
      </c>
      <c r="IN144">
        <v>4.31971622866321</v>
      </c>
      <c r="IO144">
        <v>0.00442796603476172</v>
      </c>
      <c r="IP144">
        <v>-1.66160884727162e-06</v>
      </c>
      <c r="IQ144">
        <v>3.32470810967871e-10</v>
      </c>
      <c r="IR144">
        <v>0.0482981980719239</v>
      </c>
      <c r="IS144">
        <v>0.00830027014242151</v>
      </c>
      <c r="IT144">
        <v>2.88519397997672e-05</v>
      </c>
      <c r="IU144">
        <v>9.02036601750474e-06</v>
      </c>
      <c r="IV144">
        <v>-1</v>
      </c>
      <c r="IW144">
        <v>2043</v>
      </c>
      <c r="IX144">
        <v>1</v>
      </c>
      <c r="IY144">
        <v>28</v>
      </c>
      <c r="IZ144">
        <v>188983.7</v>
      </c>
      <c r="JA144">
        <v>188983.6</v>
      </c>
      <c r="JB144">
        <v>0.865479</v>
      </c>
      <c r="JC144">
        <v>2.38037</v>
      </c>
      <c r="JD144">
        <v>1.4978</v>
      </c>
      <c r="JE144">
        <v>2.33276</v>
      </c>
      <c r="JF144">
        <v>1.54419</v>
      </c>
      <c r="JG144">
        <v>2.3645</v>
      </c>
      <c r="JH144">
        <v>35.1978</v>
      </c>
      <c r="JI144">
        <v>24.2801</v>
      </c>
      <c r="JJ144">
        <v>18</v>
      </c>
      <c r="JK144">
        <v>545.781</v>
      </c>
      <c r="JL144">
        <v>433.012</v>
      </c>
      <c r="JM144">
        <v>31.3679</v>
      </c>
      <c r="JN144">
        <v>28.551</v>
      </c>
      <c r="JO144">
        <v>30</v>
      </c>
      <c r="JP144">
        <v>28.4255</v>
      </c>
      <c r="JQ144">
        <v>28.4521</v>
      </c>
      <c r="JR144">
        <v>17.3825</v>
      </c>
      <c r="JS144">
        <v>23.3908</v>
      </c>
      <c r="JT144">
        <v>100</v>
      </c>
      <c r="JU144">
        <v>31.3664</v>
      </c>
      <c r="JV144">
        <v>420</v>
      </c>
      <c r="JW144">
        <v>24.8104</v>
      </c>
      <c r="JX144">
        <v>93.0419</v>
      </c>
      <c r="JY144">
        <v>98.6071</v>
      </c>
    </row>
    <row r="145" spans="1:285">
      <c r="A145">
        <v>129</v>
      </c>
      <c r="B145">
        <v>1758588730</v>
      </c>
      <c r="C145">
        <v>4717</v>
      </c>
      <c r="D145" t="s">
        <v>688</v>
      </c>
      <c r="E145" t="s">
        <v>689</v>
      </c>
      <c r="F145">
        <v>5</v>
      </c>
      <c r="G145" t="s">
        <v>419</v>
      </c>
      <c r="H145" t="s">
        <v>687</v>
      </c>
      <c r="I145" t="s">
        <v>421</v>
      </c>
      <c r="J145">
        <v>1758588726.4</v>
      </c>
      <c r="K145">
        <f>(L145)/1000</f>
        <v>0</v>
      </c>
      <c r="L145">
        <f>1000*DL145*AJ145*(DH145-DI145)/(100*DA145*(1000-AJ145*DH145))</f>
        <v>0</v>
      </c>
      <c r="M145">
        <f>DL145*AJ145*(DG145-DF145*(1000-AJ145*DI145)/(1000-AJ145*DH145))/(100*DA145)</f>
        <v>0</v>
      </c>
      <c r="N145">
        <f>DF145 - IF(AJ145&gt;1, M145*DA145*100.0/(AL145), 0)</f>
        <v>0</v>
      </c>
      <c r="O145">
        <f>((U145-K145/2)*N145-M145)/(U145+K145/2)</f>
        <v>0</v>
      </c>
      <c r="P145">
        <f>O145*(DM145+DN145)/1000.0</f>
        <v>0</v>
      </c>
      <c r="Q145">
        <f>(DF145 - IF(AJ145&gt;1, M145*DA145*100.0/(AL145), 0))*(DM145+DN145)/1000.0</f>
        <v>0</v>
      </c>
      <c r="R145">
        <f>2.0/((1/T145-1/S145)+SIGN(T145)*SQRT((1/T145-1/S145)*(1/T145-1/S145) + 4*DB145/((DB145+1)*(DB145+1))*(2*1/T145*1/S145-1/S145*1/S145)))</f>
        <v>0</v>
      </c>
      <c r="S145">
        <f>IF(LEFT(DC145,1)&lt;&gt;"0",IF(LEFT(DC145,1)="1",3.0,DD145),$D$5+$E$5*(DT145*DM145/($K$5*1000))+$F$5*(DT145*DM145/($K$5*1000))*MAX(MIN(DA145,$J$5),$I$5)*MAX(MIN(DA145,$J$5),$I$5)+$G$5*MAX(MIN(DA145,$J$5),$I$5)*(DT145*DM145/($K$5*1000))+$H$5*(DT145*DM145/($K$5*1000))*(DT145*DM145/($K$5*1000)))</f>
        <v>0</v>
      </c>
      <c r="T145">
        <f>K145*(1000-(1000*0.61365*exp(17.502*X145/(240.97+X145))/(DM145+DN145)+DH145)/2)/(1000*0.61365*exp(17.502*X145/(240.97+X145))/(DM145+DN145)-DH145)</f>
        <v>0</v>
      </c>
      <c r="U145">
        <f>1/((DB145+1)/(R145/1.6)+1/(S145/1.37)) + DB145/((DB145+1)/(R145/1.6) + DB145/(S145/1.37))</f>
        <v>0</v>
      </c>
      <c r="V145">
        <f>(CW145*CZ145)</f>
        <v>0</v>
      </c>
      <c r="W145">
        <f>(DO145+(V145+2*0.95*5.67E-8*(((DO145+$B$7)+273)^4-(DO145+273)^4)-44100*K145)/(1.84*29.3*S145+8*0.95*5.67E-8*(DO145+273)^3))</f>
        <v>0</v>
      </c>
      <c r="X145">
        <f>($C$7*DP145+$D$7*DQ145+$E$7*W145)</f>
        <v>0</v>
      </c>
      <c r="Y145">
        <f>0.61365*exp(17.502*X145/(240.97+X145))</f>
        <v>0</v>
      </c>
      <c r="Z145">
        <f>(AA145/AB145*100)</f>
        <v>0</v>
      </c>
      <c r="AA145">
        <f>DH145*(DM145+DN145)/1000</f>
        <v>0</v>
      </c>
      <c r="AB145">
        <f>0.61365*exp(17.502*DO145/(240.97+DO145))</f>
        <v>0</v>
      </c>
      <c r="AC145">
        <f>(Y145-DH145*(DM145+DN145)/1000)</f>
        <v>0</v>
      </c>
      <c r="AD145">
        <f>(-K145*44100)</f>
        <v>0</v>
      </c>
      <c r="AE145">
        <f>2*29.3*S145*0.92*(DO145-X145)</f>
        <v>0</v>
      </c>
      <c r="AF145">
        <f>2*0.95*5.67E-8*(((DO145+$B$7)+273)^4-(X145+273)^4)</f>
        <v>0</v>
      </c>
      <c r="AG145">
        <f>V145+AF145+AD145+AE145</f>
        <v>0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MAX(0,($B$13+$C$13*DT145)/(1+$D$13*DT145)*DM145/(DO145+273)*$E$13)</f>
        <v>0</v>
      </c>
      <c r="AM145" t="s">
        <v>422</v>
      </c>
      <c r="AN145" t="s">
        <v>422</v>
      </c>
      <c r="AO145">
        <v>0</v>
      </c>
      <c r="AP145">
        <v>0</v>
      </c>
      <c r="AQ145">
        <f>1-AO145/AP145</f>
        <v>0</v>
      </c>
      <c r="AR145">
        <v>0</v>
      </c>
      <c r="AS145" t="s">
        <v>422</v>
      </c>
      <c r="AT145" t="s">
        <v>422</v>
      </c>
      <c r="AU145">
        <v>0</v>
      </c>
      <c r="AV145">
        <v>0</v>
      </c>
      <c r="AW145">
        <f>1-AU145/AV145</f>
        <v>0</v>
      </c>
      <c r="AX145">
        <v>0.5</v>
      </c>
      <c r="AY145">
        <f>CX145</f>
        <v>0</v>
      </c>
      <c r="AZ145">
        <f>M145</f>
        <v>0</v>
      </c>
      <c r="BA145">
        <f>AW145*AX145*AY145</f>
        <v>0</v>
      </c>
      <c r="BB145">
        <f>(AZ145-AR145)/AY145</f>
        <v>0</v>
      </c>
      <c r="BC145">
        <f>(AP145-AV145)/AV145</f>
        <v>0</v>
      </c>
      <c r="BD145">
        <f>AO145/(AQ145+AO145/AV145)</f>
        <v>0</v>
      </c>
      <c r="BE145" t="s">
        <v>422</v>
      </c>
      <c r="BF145">
        <v>0</v>
      </c>
      <c r="BG145">
        <f>IF(BF145&lt;&gt;0, BF145, BD145)</f>
        <v>0</v>
      </c>
      <c r="BH145">
        <f>1-BG145/AV145</f>
        <v>0</v>
      </c>
      <c r="BI145">
        <f>(AV145-AU145)/(AV145-BG145)</f>
        <v>0</v>
      </c>
      <c r="BJ145">
        <f>(AP145-AV145)/(AP145-BG145)</f>
        <v>0</v>
      </c>
      <c r="BK145">
        <f>(AV145-AU145)/(AV145-AO145)</f>
        <v>0</v>
      </c>
      <c r="BL145">
        <f>(AP145-AV145)/(AP145-AO145)</f>
        <v>0</v>
      </c>
      <c r="BM145">
        <f>(BI145*BG145/AU145)</f>
        <v>0</v>
      </c>
      <c r="BN145">
        <f>(1-BM145)</f>
        <v>0</v>
      </c>
      <c r="CW145">
        <f>$B$11*DU145+$C$11*DV145+$F$11*EG145*(1-EJ145)</f>
        <v>0</v>
      </c>
      <c r="CX145">
        <f>CW145*CY145</f>
        <v>0</v>
      </c>
      <c r="CY145">
        <f>($B$11*$D$9+$C$11*$D$9+$F$11*((ET145+EL145)/MAX(ET145+EL145+EU145, 0.1)*$I$9+EU145/MAX(ET145+EL145+EU145, 0.1)*$J$9))/($B$11+$C$11+$F$11)</f>
        <v>0</v>
      </c>
      <c r="CZ145">
        <f>($B$11*$K$9+$C$11*$K$9+$F$11*((ET145+EL145)/MAX(ET145+EL145+EU145, 0.1)*$P$9+EU145/MAX(ET145+EL145+EU145, 0.1)*$Q$9))/($B$11+$C$11+$F$11)</f>
        <v>0</v>
      </c>
      <c r="DA145">
        <v>5.18</v>
      </c>
      <c r="DB145">
        <v>0.5</v>
      </c>
      <c r="DC145" t="s">
        <v>423</v>
      </c>
      <c r="DD145">
        <v>2</v>
      </c>
      <c r="DE145">
        <v>1758588726.4</v>
      </c>
      <c r="DF145">
        <v>421.0734</v>
      </c>
      <c r="DG145">
        <v>420.1374</v>
      </c>
      <c r="DH145">
        <v>24.82748</v>
      </c>
      <c r="DI145">
        <v>24.79832</v>
      </c>
      <c r="DJ145">
        <v>415.1778</v>
      </c>
      <c r="DK145">
        <v>24.42772</v>
      </c>
      <c r="DL145">
        <v>500.0226</v>
      </c>
      <c r="DM145">
        <v>89.62766</v>
      </c>
      <c r="DN145">
        <v>0.03373936</v>
      </c>
      <c r="DO145">
        <v>30.72772</v>
      </c>
      <c r="DP145">
        <v>29.99984</v>
      </c>
      <c r="DQ145">
        <v>999.9</v>
      </c>
      <c r="DR145">
        <v>0</v>
      </c>
      <c r="DS145">
        <v>0</v>
      </c>
      <c r="DT145">
        <v>10026.74</v>
      </c>
      <c r="DU145">
        <v>0</v>
      </c>
      <c r="DV145">
        <v>0.667702</v>
      </c>
      <c r="DW145">
        <v>0.9359794</v>
      </c>
      <c r="DX145">
        <v>431.794</v>
      </c>
      <c r="DY145">
        <v>430.8212</v>
      </c>
      <c r="DZ145">
        <v>0.02914274</v>
      </c>
      <c r="EA145">
        <v>420.1374</v>
      </c>
      <c r="EB145">
        <v>24.79832</v>
      </c>
      <c r="EC145">
        <v>2.225228</v>
      </c>
      <c r="ED145">
        <v>2.222614</v>
      </c>
      <c r="EE145">
        <v>19.14512</v>
      </c>
      <c r="EF145">
        <v>19.12626</v>
      </c>
      <c r="EG145">
        <v>0.00500016</v>
      </c>
      <c r="EH145">
        <v>0</v>
      </c>
      <c r="EI145">
        <v>0</v>
      </c>
      <c r="EJ145">
        <v>0</v>
      </c>
      <c r="EK145">
        <v>419.68</v>
      </c>
      <c r="EL145">
        <v>0.00500016</v>
      </c>
      <c r="EM145">
        <v>-31.74</v>
      </c>
      <c r="EN145">
        <v>-2.22</v>
      </c>
      <c r="EO145">
        <v>37.437</v>
      </c>
      <c r="EP145">
        <v>41.5</v>
      </c>
      <c r="EQ145">
        <v>39.5</v>
      </c>
      <c r="ER145">
        <v>41.7624</v>
      </c>
      <c r="ES145">
        <v>40.75</v>
      </c>
      <c r="ET145">
        <v>0</v>
      </c>
      <c r="EU145">
        <v>0</v>
      </c>
      <c r="EV145">
        <v>0</v>
      </c>
      <c r="EW145">
        <v>1758588732</v>
      </c>
      <c r="EX145">
        <v>0</v>
      </c>
      <c r="EY145">
        <v>419.484</v>
      </c>
      <c r="EZ145">
        <v>4.94615381147024</v>
      </c>
      <c r="FA145">
        <v>-20.2923077073087</v>
      </c>
      <c r="FB145">
        <v>-29.332</v>
      </c>
      <c r="FC145">
        <v>15</v>
      </c>
      <c r="FD145">
        <v>0</v>
      </c>
      <c r="FE145" t="s">
        <v>424</v>
      </c>
      <c r="FF145">
        <v>1747249705.1</v>
      </c>
      <c r="FG145">
        <v>1747249711.1</v>
      </c>
      <c r="FH145">
        <v>0</v>
      </c>
      <c r="FI145">
        <v>0.871</v>
      </c>
      <c r="FJ145">
        <v>0.066</v>
      </c>
      <c r="FK145">
        <v>5.486</v>
      </c>
      <c r="FL145">
        <v>0.145</v>
      </c>
      <c r="FM145">
        <v>420</v>
      </c>
      <c r="FN145">
        <v>16</v>
      </c>
      <c r="FO145">
        <v>0.27</v>
      </c>
      <c r="FP145">
        <v>0.16</v>
      </c>
      <c r="FQ145">
        <v>0.9254132</v>
      </c>
      <c r="FR145">
        <v>-0.0209035488721802</v>
      </c>
      <c r="FS145">
        <v>0.122179245912553</v>
      </c>
      <c r="FT145">
        <v>1</v>
      </c>
      <c r="FU145">
        <v>418.835294117647</v>
      </c>
      <c r="FV145">
        <v>2.33766236444659</v>
      </c>
      <c r="FW145">
        <v>4.85809708285415</v>
      </c>
      <c r="FX145">
        <v>-1</v>
      </c>
      <c r="FY145">
        <v>0.0288145</v>
      </c>
      <c r="FZ145">
        <v>-0.0055002586466166</v>
      </c>
      <c r="GA145">
        <v>0.00117247627182813</v>
      </c>
      <c r="GB145">
        <v>1</v>
      </c>
      <c r="GC145">
        <v>2</v>
      </c>
      <c r="GD145">
        <v>2</v>
      </c>
      <c r="GE145" t="s">
        <v>476</v>
      </c>
      <c r="GF145">
        <v>3.12656</v>
      </c>
      <c r="GG145">
        <v>2.65915</v>
      </c>
      <c r="GH145">
        <v>0.0882311</v>
      </c>
      <c r="GI145">
        <v>0.0889751</v>
      </c>
      <c r="GJ145">
        <v>0.102966</v>
      </c>
      <c r="GK145">
        <v>0.103438</v>
      </c>
      <c r="GL145">
        <v>23474.9</v>
      </c>
      <c r="GM145">
        <v>22199</v>
      </c>
      <c r="GN145">
        <v>23026.2</v>
      </c>
      <c r="GO145">
        <v>23727.7</v>
      </c>
      <c r="GP145">
        <v>35201.6</v>
      </c>
      <c r="GQ145">
        <v>35208.5</v>
      </c>
      <c r="GR145">
        <v>41513.5</v>
      </c>
      <c r="GS145">
        <v>42309.1</v>
      </c>
      <c r="GT145">
        <v>1.89823</v>
      </c>
      <c r="GU145">
        <v>1.81122</v>
      </c>
      <c r="GV145">
        <v>0.09856</v>
      </c>
      <c r="GW145">
        <v>0</v>
      </c>
      <c r="GX145">
        <v>28.3851</v>
      </c>
      <c r="GY145">
        <v>999.9</v>
      </c>
      <c r="GZ145">
        <v>60.396</v>
      </c>
      <c r="HA145">
        <v>29.386</v>
      </c>
      <c r="HB145">
        <v>27.7131</v>
      </c>
      <c r="HC145">
        <v>53.945</v>
      </c>
      <c r="HD145">
        <v>39.1546</v>
      </c>
      <c r="HE145">
        <v>1</v>
      </c>
      <c r="HF145">
        <v>0.0713974</v>
      </c>
      <c r="HG145">
        <v>-1.53504</v>
      </c>
      <c r="HH145">
        <v>20.2305</v>
      </c>
      <c r="HI145">
        <v>5.23511</v>
      </c>
      <c r="HJ145">
        <v>11.992</v>
      </c>
      <c r="HK145">
        <v>4.95625</v>
      </c>
      <c r="HL145">
        <v>3.304</v>
      </c>
      <c r="HM145">
        <v>9999</v>
      </c>
      <c r="HN145">
        <v>999.9</v>
      </c>
      <c r="HO145">
        <v>9999</v>
      </c>
      <c r="HP145">
        <v>9999</v>
      </c>
      <c r="HQ145">
        <v>1.86848</v>
      </c>
      <c r="HR145">
        <v>1.86418</v>
      </c>
      <c r="HS145">
        <v>1.87181</v>
      </c>
      <c r="HT145">
        <v>1.86266</v>
      </c>
      <c r="HU145">
        <v>1.86204</v>
      </c>
      <c r="HV145">
        <v>1.86858</v>
      </c>
      <c r="HW145">
        <v>1.85867</v>
      </c>
      <c r="HX145">
        <v>1.86508</v>
      </c>
      <c r="HY145">
        <v>5</v>
      </c>
      <c r="HZ145">
        <v>0</v>
      </c>
      <c r="IA145">
        <v>0</v>
      </c>
      <c r="IB145">
        <v>0</v>
      </c>
      <c r="IC145" t="s">
        <v>426</v>
      </c>
      <c r="ID145" t="s">
        <v>427</v>
      </c>
      <c r="IE145" t="s">
        <v>428</v>
      </c>
      <c r="IF145" t="s">
        <v>428</v>
      </c>
      <c r="IG145" t="s">
        <v>428</v>
      </c>
      <c r="IH145" t="s">
        <v>428</v>
      </c>
      <c r="II145">
        <v>0</v>
      </c>
      <c r="IJ145">
        <v>100</v>
      </c>
      <c r="IK145">
        <v>100</v>
      </c>
      <c r="IL145">
        <v>5.895</v>
      </c>
      <c r="IM145">
        <v>0.3996</v>
      </c>
      <c r="IN145">
        <v>4.31971622866321</v>
      </c>
      <c r="IO145">
        <v>0.00442796603476172</v>
      </c>
      <c r="IP145">
        <v>-1.66160884727162e-06</v>
      </c>
      <c r="IQ145">
        <v>3.32470810967871e-10</v>
      </c>
      <c r="IR145">
        <v>0.0482981980719239</v>
      </c>
      <c r="IS145">
        <v>0.00830027014242151</v>
      </c>
      <c r="IT145">
        <v>2.88519397997672e-05</v>
      </c>
      <c r="IU145">
        <v>9.02036601750474e-06</v>
      </c>
      <c r="IV145">
        <v>-1</v>
      </c>
      <c r="IW145">
        <v>2043</v>
      </c>
      <c r="IX145">
        <v>1</v>
      </c>
      <c r="IY145">
        <v>28</v>
      </c>
      <c r="IZ145">
        <v>188983.7</v>
      </c>
      <c r="JA145">
        <v>188983.6</v>
      </c>
      <c r="JB145">
        <v>0.865479</v>
      </c>
      <c r="JC145">
        <v>2.37671</v>
      </c>
      <c r="JD145">
        <v>1.4978</v>
      </c>
      <c r="JE145">
        <v>2.33276</v>
      </c>
      <c r="JF145">
        <v>1.54419</v>
      </c>
      <c r="JG145">
        <v>2.36328</v>
      </c>
      <c r="JH145">
        <v>35.1978</v>
      </c>
      <c r="JI145">
        <v>24.2801</v>
      </c>
      <c r="JJ145">
        <v>18</v>
      </c>
      <c r="JK145">
        <v>545.851</v>
      </c>
      <c r="JL145">
        <v>432.865</v>
      </c>
      <c r="JM145">
        <v>31.3654</v>
      </c>
      <c r="JN145">
        <v>28.5498</v>
      </c>
      <c r="JO145">
        <v>30</v>
      </c>
      <c r="JP145">
        <v>28.4241</v>
      </c>
      <c r="JQ145">
        <v>28.4503</v>
      </c>
      <c r="JR145">
        <v>17.3747</v>
      </c>
      <c r="JS145">
        <v>23.3908</v>
      </c>
      <c r="JT145">
        <v>100</v>
      </c>
      <c r="JU145">
        <v>31.3867</v>
      </c>
      <c r="JV145">
        <v>420</v>
      </c>
      <c r="JW145">
        <v>24.8104</v>
      </c>
      <c r="JX145">
        <v>93.0418</v>
      </c>
      <c r="JY145">
        <v>98.6077</v>
      </c>
    </row>
    <row r="146" spans="1:285">
      <c r="A146">
        <v>130</v>
      </c>
      <c r="B146">
        <v>1758588732</v>
      </c>
      <c r="C146">
        <v>4719</v>
      </c>
      <c r="D146" t="s">
        <v>690</v>
      </c>
      <c r="E146" t="s">
        <v>691</v>
      </c>
      <c r="F146">
        <v>5</v>
      </c>
      <c r="G146" t="s">
        <v>419</v>
      </c>
      <c r="H146" t="s">
        <v>687</v>
      </c>
      <c r="I146" t="s">
        <v>421</v>
      </c>
      <c r="J146">
        <v>1758588729.33333</v>
      </c>
      <c r="K146">
        <f>(L146)/1000</f>
        <v>0</v>
      </c>
      <c r="L146">
        <f>1000*DL146*AJ146*(DH146-DI146)/(100*DA146*(1000-AJ146*DH146))</f>
        <v>0</v>
      </c>
      <c r="M146">
        <f>DL146*AJ146*(DG146-DF146*(1000-AJ146*DI146)/(1000-AJ146*DH146))/(100*DA146)</f>
        <v>0</v>
      </c>
      <c r="N146">
        <f>DF146 - IF(AJ146&gt;1, M146*DA146*100.0/(AL146), 0)</f>
        <v>0</v>
      </c>
      <c r="O146">
        <f>((U146-K146/2)*N146-M146)/(U146+K146/2)</f>
        <v>0</v>
      </c>
      <c r="P146">
        <f>O146*(DM146+DN146)/1000.0</f>
        <v>0</v>
      </c>
      <c r="Q146">
        <f>(DF146 - IF(AJ146&gt;1, M146*DA146*100.0/(AL146), 0))*(DM146+DN146)/1000.0</f>
        <v>0</v>
      </c>
      <c r="R146">
        <f>2.0/((1/T146-1/S146)+SIGN(T146)*SQRT((1/T146-1/S146)*(1/T146-1/S146) + 4*DB146/((DB146+1)*(DB146+1))*(2*1/T146*1/S146-1/S146*1/S146)))</f>
        <v>0</v>
      </c>
      <c r="S146">
        <f>IF(LEFT(DC146,1)&lt;&gt;"0",IF(LEFT(DC146,1)="1",3.0,DD146),$D$5+$E$5*(DT146*DM146/($K$5*1000))+$F$5*(DT146*DM146/($K$5*1000))*MAX(MIN(DA146,$J$5),$I$5)*MAX(MIN(DA146,$J$5),$I$5)+$G$5*MAX(MIN(DA146,$J$5),$I$5)*(DT146*DM146/($K$5*1000))+$H$5*(DT146*DM146/($K$5*1000))*(DT146*DM146/($K$5*1000)))</f>
        <v>0</v>
      </c>
      <c r="T146">
        <f>K146*(1000-(1000*0.61365*exp(17.502*X146/(240.97+X146))/(DM146+DN146)+DH146)/2)/(1000*0.61365*exp(17.502*X146/(240.97+X146))/(DM146+DN146)-DH146)</f>
        <v>0</v>
      </c>
      <c r="U146">
        <f>1/((DB146+1)/(R146/1.6)+1/(S146/1.37)) + DB146/((DB146+1)/(R146/1.6) + DB146/(S146/1.37))</f>
        <v>0</v>
      </c>
      <c r="V146">
        <f>(CW146*CZ146)</f>
        <v>0</v>
      </c>
      <c r="W146">
        <f>(DO146+(V146+2*0.95*5.67E-8*(((DO146+$B$7)+273)^4-(DO146+273)^4)-44100*K146)/(1.84*29.3*S146+8*0.95*5.67E-8*(DO146+273)^3))</f>
        <v>0</v>
      </c>
      <c r="X146">
        <f>($C$7*DP146+$D$7*DQ146+$E$7*W146)</f>
        <v>0</v>
      </c>
      <c r="Y146">
        <f>0.61365*exp(17.502*X146/(240.97+X146))</f>
        <v>0</v>
      </c>
      <c r="Z146">
        <f>(AA146/AB146*100)</f>
        <v>0</v>
      </c>
      <c r="AA146">
        <f>DH146*(DM146+DN146)/1000</f>
        <v>0</v>
      </c>
      <c r="AB146">
        <f>0.61365*exp(17.502*DO146/(240.97+DO146))</f>
        <v>0</v>
      </c>
      <c r="AC146">
        <f>(Y146-DH146*(DM146+DN146)/1000)</f>
        <v>0</v>
      </c>
      <c r="AD146">
        <f>(-K146*44100)</f>
        <v>0</v>
      </c>
      <c r="AE146">
        <f>2*29.3*S146*0.92*(DO146-X146)</f>
        <v>0</v>
      </c>
      <c r="AF146">
        <f>2*0.95*5.67E-8*(((DO146+$B$7)+273)^4-(X146+273)^4)</f>
        <v>0</v>
      </c>
      <c r="AG146">
        <f>V146+AF146+AD146+AE146</f>
        <v>0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MAX(0,($B$13+$C$13*DT146)/(1+$D$13*DT146)*DM146/(DO146+273)*$E$13)</f>
        <v>0</v>
      </c>
      <c r="AM146" t="s">
        <v>422</v>
      </c>
      <c r="AN146" t="s">
        <v>422</v>
      </c>
      <c r="AO146">
        <v>0</v>
      </c>
      <c r="AP146">
        <v>0</v>
      </c>
      <c r="AQ146">
        <f>1-AO146/AP146</f>
        <v>0</v>
      </c>
      <c r="AR146">
        <v>0</v>
      </c>
      <c r="AS146" t="s">
        <v>422</v>
      </c>
      <c r="AT146" t="s">
        <v>422</v>
      </c>
      <c r="AU146">
        <v>0</v>
      </c>
      <c r="AV146">
        <v>0</v>
      </c>
      <c r="AW146">
        <f>1-AU146/AV146</f>
        <v>0</v>
      </c>
      <c r="AX146">
        <v>0.5</v>
      </c>
      <c r="AY146">
        <f>CX146</f>
        <v>0</v>
      </c>
      <c r="AZ146">
        <f>M146</f>
        <v>0</v>
      </c>
      <c r="BA146">
        <f>AW146*AX146*AY146</f>
        <v>0</v>
      </c>
      <c r="BB146">
        <f>(AZ146-AR146)/AY146</f>
        <v>0</v>
      </c>
      <c r="BC146">
        <f>(AP146-AV146)/AV146</f>
        <v>0</v>
      </c>
      <c r="BD146">
        <f>AO146/(AQ146+AO146/AV146)</f>
        <v>0</v>
      </c>
      <c r="BE146" t="s">
        <v>422</v>
      </c>
      <c r="BF146">
        <v>0</v>
      </c>
      <c r="BG146">
        <f>IF(BF146&lt;&gt;0, BF146, BD146)</f>
        <v>0</v>
      </c>
      <c r="BH146">
        <f>1-BG146/AV146</f>
        <v>0</v>
      </c>
      <c r="BI146">
        <f>(AV146-AU146)/(AV146-BG146)</f>
        <v>0</v>
      </c>
      <c r="BJ146">
        <f>(AP146-AV146)/(AP146-BG146)</f>
        <v>0</v>
      </c>
      <c r="BK146">
        <f>(AV146-AU146)/(AV146-AO146)</f>
        <v>0</v>
      </c>
      <c r="BL146">
        <f>(AP146-AV146)/(AP146-AO146)</f>
        <v>0</v>
      </c>
      <c r="BM146">
        <f>(BI146*BG146/AU146)</f>
        <v>0</v>
      </c>
      <c r="BN146">
        <f>(1-BM146)</f>
        <v>0</v>
      </c>
      <c r="CW146">
        <f>$B$11*DU146+$C$11*DV146+$F$11*EG146*(1-EJ146)</f>
        <v>0</v>
      </c>
      <c r="CX146">
        <f>CW146*CY146</f>
        <v>0</v>
      </c>
      <c r="CY146">
        <f>($B$11*$D$9+$C$11*$D$9+$F$11*((ET146+EL146)/MAX(ET146+EL146+EU146, 0.1)*$I$9+EU146/MAX(ET146+EL146+EU146, 0.1)*$J$9))/($B$11+$C$11+$F$11)</f>
        <v>0</v>
      </c>
      <c r="CZ146">
        <f>($B$11*$K$9+$C$11*$K$9+$F$11*((ET146+EL146)/MAX(ET146+EL146+EU146, 0.1)*$P$9+EU146/MAX(ET146+EL146+EU146, 0.1)*$Q$9))/($B$11+$C$11+$F$11)</f>
        <v>0</v>
      </c>
      <c r="DA146">
        <v>5.18</v>
      </c>
      <c r="DB146">
        <v>0.5</v>
      </c>
      <c r="DC146" t="s">
        <v>423</v>
      </c>
      <c r="DD146">
        <v>2</v>
      </c>
      <c r="DE146">
        <v>1758588729.33333</v>
      </c>
      <c r="DF146">
        <v>421.121333333333</v>
      </c>
      <c r="DG146">
        <v>420.149666666667</v>
      </c>
      <c r="DH146">
        <v>24.8262666666667</v>
      </c>
      <c r="DI146">
        <v>24.7966</v>
      </c>
      <c r="DJ146">
        <v>415.225333333333</v>
      </c>
      <c r="DK146">
        <v>24.4265333333333</v>
      </c>
      <c r="DL146">
        <v>500.024666666667</v>
      </c>
      <c r="DM146">
        <v>89.629</v>
      </c>
      <c r="DN146">
        <v>0.0333940333333333</v>
      </c>
      <c r="DO146">
        <v>30.7260333333333</v>
      </c>
      <c r="DP146">
        <v>29.9945333333333</v>
      </c>
      <c r="DQ146">
        <v>999.9</v>
      </c>
      <c r="DR146">
        <v>0</v>
      </c>
      <c r="DS146">
        <v>0</v>
      </c>
      <c r="DT146">
        <v>10035</v>
      </c>
      <c r="DU146">
        <v>0</v>
      </c>
      <c r="DV146">
        <v>0.667702</v>
      </c>
      <c r="DW146">
        <v>0.97177</v>
      </c>
      <c r="DX146">
        <v>431.842333333333</v>
      </c>
      <c r="DY146">
        <v>430.832666666667</v>
      </c>
      <c r="DZ146">
        <v>0.0296554333333333</v>
      </c>
      <c r="EA146">
        <v>420.149666666667</v>
      </c>
      <c r="EB146">
        <v>24.7966</v>
      </c>
      <c r="EC146">
        <v>2.22515333333333</v>
      </c>
      <c r="ED146">
        <v>2.22249333333333</v>
      </c>
      <c r="EE146">
        <v>19.1445666666667</v>
      </c>
      <c r="EF146">
        <v>19.1254</v>
      </c>
      <c r="EG146">
        <v>0.00500016</v>
      </c>
      <c r="EH146">
        <v>0</v>
      </c>
      <c r="EI146">
        <v>0</v>
      </c>
      <c r="EJ146">
        <v>0</v>
      </c>
      <c r="EK146">
        <v>419.033333333333</v>
      </c>
      <c r="EL146">
        <v>0.00500016</v>
      </c>
      <c r="EM146">
        <v>-29.4333333333333</v>
      </c>
      <c r="EN146">
        <v>-1.93333333333333</v>
      </c>
      <c r="EO146">
        <v>37.437</v>
      </c>
      <c r="EP146">
        <v>41.5</v>
      </c>
      <c r="EQ146">
        <v>39.5</v>
      </c>
      <c r="ER146">
        <v>41.7706666666667</v>
      </c>
      <c r="ES146">
        <v>40.75</v>
      </c>
      <c r="ET146">
        <v>0</v>
      </c>
      <c r="EU146">
        <v>0</v>
      </c>
      <c r="EV146">
        <v>0</v>
      </c>
      <c r="EW146">
        <v>1758588733.8</v>
      </c>
      <c r="EX146">
        <v>0</v>
      </c>
      <c r="EY146">
        <v>419.053846153846</v>
      </c>
      <c r="EZ146">
        <v>-3.15897426244573</v>
      </c>
      <c r="FA146">
        <v>-0.0854701901913979</v>
      </c>
      <c r="FB146">
        <v>-29.05</v>
      </c>
      <c r="FC146">
        <v>15</v>
      </c>
      <c r="FD146">
        <v>0</v>
      </c>
      <c r="FE146" t="s">
        <v>424</v>
      </c>
      <c r="FF146">
        <v>1747249705.1</v>
      </c>
      <c r="FG146">
        <v>1747249711.1</v>
      </c>
      <c r="FH146">
        <v>0</v>
      </c>
      <c r="FI146">
        <v>0.871</v>
      </c>
      <c r="FJ146">
        <v>0.066</v>
      </c>
      <c r="FK146">
        <v>5.486</v>
      </c>
      <c r="FL146">
        <v>0.145</v>
      </c>
      <c r="FM146">
        <v>420</v>
      </c>
      <c r="FN146">
        <v>16</v>
      </c>
      <c r="FO146">
        <v>0.27</v>
      </c>
      <c r="FP146">
        <v>0.16</v>
      </c>
      <c r="FQ146">
        <v>0.929721904761905</v>
      </c>
      <c r="FR146">
        <v>0.411779454545455</v>
      </c>
      <c r="FS146">
        <v>0.114841801777968</v>
      </c>
      <c r="FT146">
        <v>1</v>
      </c>
      <c r="FU146">
        <v>419.164705882353</v>
      </c>
      <c r="FV146">
        <v>5.15202447108508</v>
      </c>
      <c r="FW146">
        <v>4.597818047275</v>
      </c>
      <c r="FX146">
        <v>-1</v>
      </c>
      <c r="FY146">
        <v>0.0286659904761905</v>
      </c>
      <c r="FZ146">
        <v>-0.00179971948051948</v>
      </c>
      <c r="GA146">
        <v>0.00123226632940122</v>
      </c>
      <c r="GB146">
        <v>1</v>
      </c>
      <c r="GC146">
        <v>2</v>
      </c>
      <c r="GD146">
        <v>2</v>
      </c>
      <c r="GE146" t="s">
        <v>476</v>
      </c>
      <c r="GF146">
        <v>3.12636</v>
      </c>
      <c r="GG146">
        <v>2.65931</v>
      </c>
      <c r="GH146">
        <v>0.0882247</v>
      </c>
      <c r="GI146">
        <v>0.089037</v>
      </c>
      <c r="GJ146">
        <v>0.102968</v>
      </c>
      <c r="GK146">
        <v>0.103432</v>
      </c>
      <c r="GL146">
        <v>23475</v>
      </c>
      <c r="GM146">
        <v>22197.5</v>
      </c>
      <c r="GN146">
        <v>23026.1</v>
      </c>
      <c r="GO146">
        <v>23727.7</v>
      </c>
      <c r="GP146">
        <v>35201.6</v>
      </c>
      <c r="GQ146">
        <v>35208.9</v>
      </c>
      <c r="GR146">
        <v>41513.7</v>
      </c>
      <c r="GS146">
        <v>42309.3</v>
      </c>
      <c r="GT146">
        <v>1.8981</v>
      </c>
      <c r="GU146">
        <v>1.81133</v>
      </c>
      <c r="GV146">
        <v>0.0985861</v>
      </c>
      <c r="GW146">
        <v>0</v>
      </c>
      <c r="GX146">
        <v>28.3836</v>
      </c>
      <c r="GY146">
        <v>999.9</v>
      </c>
      <c r="GZ146">
        <v>60.396</v>
      </c>
      <c r="HA146">
        <v>29.386</v>
      </c>
      <c r="HB146">
        <v>27.7123</v>
      </c>
      <c r="HC146">
        <v>54.525</v>
      </c>
      <c r="HD146">
        <v>39.2027</v>
      </c>
      <c r="HE146">
        <v>1</v>
      </c>
      <c r="HF146">
        <v>0.071405</v>
      </c>
      <c r="HG146">
        <v>-1.59111</v>
      </c>
      <c r="HH146">
        <v>20.2299</v>
      </c>
      <c r="HI146">
        <v>5.23481</v>
      </c>
      <c r="HJ146">
        <v>11.992</v>
      </c>
      <c r="HK146">
        <v>4.9561</v>
      </c>
      <c r="HL146">
        <v>3.304</v>
      </c>
      <c r="HM146">
        <v>9999</v>
      </c>
      <c r="HN146">
        <v>999.9</v>
      </c>
      <c r="HO146">
        <v>9999</v>
      </c>
      <c r="HP146">
        <v>9999</v>
      </c>
      <c r="HQ146">
        <v>1.8685</v>
      </c>
      <c r="HR146">
        <v>1.86419</v>
      </c>
      <c r="HS146">
        <v>1.8718</v>
      </c>
      <c r="HT146">
        <v>1.86265</v>
      </c>
      <c r="HU146">
        <v>1.86205</v>
      </c>
      <c r="HV146">
        <v>1.86858</v>
      </c>
      <c r="HW146">
        <v>1.85867</v>
      </c>
      <c r="HX146">
        <v>1.86508</v>
      </c>
      <c r="HY146">
        <v>5</v>
      </c>
      <c r="HZ146">
        <v>0</v>
      </c>
      <c r="IA146">
        <v>0</v>
      </c>
      <c r="IB146">
        <v>0</v>
      </c>
      <c r="IC146" t="s">
        <v>426</v>
      </c>
      <c r="ID146" t="s">
        <v>427</v>
      </c>
      <c r="IE146" t="s">
        <v>428</v>
      </c>
      <c r="IF146" t="s">
        <v>428</v>
      </c>
      <c r="IG146" t="s">
        <v>428</v>
      </c>
      <c r="IH146" t="s">
        <v>428</v>
      </c>
      <c r="II146">
        <v>0</v>
      </c>
      <c r="IJ146">
        <v>100</v>
      </c>
      <c r="IK146">
        <v>100</v>
      </c>
      <c r="IL146">
        <v>5.896</v>
      </c>
      <c r="IM146">
        <v>0.3997</v>
      </c>
      <c r="IN146">
        <v>4.31971622866321</v>
      </c>
      <c r="IO146">
        <v>0.00442796603476172</v>
      </c>
      <c r="IP146">
        <v>-1.66160884727162e-06</v>
      </c>
      <c r="IQ146">
        <v>3.32470810967871e-10</v>
      </c>
      <c r="IR146">
        <v>0.0482981980719239</v>
      </c>
      <c r="IS146">
        <v>0.00830027014242151</v>
      </c>
      <c r="IT146">
        <v>2.88519397997672e-05</v>
      </c>
      <c r="IU146">
        <v>9.02036601750474e-06</v>
      </c>
      <c r="IV146">
        <v>-1</v>
      </c>
      <c r="IW146">
        <v>2043</v>
      </c>
      <c r="IX146">
        <v>1</v>
      </c>
      <c r="IY146">
        <v>28</v>
      </c>
      <c r="IZ146">
        <v>188983.8</v>
      </c>
      <c r="JA146">
        <v>188983.7</v>
      </c>
      <c r="JB146">
        <v>0.864258</v>
      </c>
      <c r="JC146">
        <v>2.37915</v>
      </c>
      <c r="JD146">
        <v>1.4978</v>
      </c>
      <c r="JE146">
        <v>2.33276</v>
      </c>
      <c r="JF146">
        <v>1.54419</v>
      </c>
      <c r="JG146">
        <v>2.37915</v>
      </c>
      <c r="JH146">
        <v>35.1978</v>
      </c>
      <c r="JI146">
        <v>24.2801</v>
      </c>
      <c r="JJ146">
        <v>18</v>
      </c>
      <c r="JK146">
        <v>545.761</v>
      </c>
      <c r="JL146">
        <v>432.92</v>
      </c>
      <c r="JM146">
        <v>31.3653</v>
      </c>
      <c r="JN146">
        <v>28.5486</v>
      </c>
      <c r="JO146">
        <v>30</v>
      </c>
      <c r="JP146">
        <v>28.4231</v>
      </c>
      <c r="JQ146">
        <v>28.4497</v>
      </c>
      <c r="JR146">
        <v>17.3576</v>
      </c>
      <c r="JS146">
        <v>23.3908</v>
      </c>
      <c r="JT146">
        <v>100</v>
      </c>
      <c r="JU146">
        <v>31.3867</v>
      </c>
      <c r="JV146">
        <v>420</v>
      </c>
      <c r="JW146">
        <v>24.8104</v>
      </c>
      <c r="JX146">
        <v>93.0419</v>
      </c>
      <c r="JY146">
        <v>98.608</v>
      </c>
    </row>
    <row r="147" spans="1:285">
      <c r="A147">
        <v>131</v>
      </c>
      <c r="B147">
        <v>1758588734</v>
      </c>
      <c r="C147">
        <v>4721</v>
      </c>
      <c r="D147" t="s">
        <v>692</v>
      </c>
      <c r="E147" t="s">
        <v>693</v>
      </c>
      <c r="F147">
        <v>5</v>
      </c>
      <c r="G147" t="s">
        <v>419</v>
      </c>
      <c r="H147" t="s">
        <v>687</v>
      </c>
      <c r="I147" t="s">
        <v>421</v>
      </c>
      <c r="J147">
        <v>1758588730.25</v>
      </c>
      <c r="K147">
        <f>(L147)/1000</f>
        <v>0</v>
      </c>
      <c r="L147">
        <f>1000*DL147*AJ147*(DH147-DI147)/(100*DA147*(1000-AJ147*DH147))</f>
        <v>0</v>
      </c>
      <c r="M147">
        <f>DL147*AJ147*(DG147-DF147*(1000-AJ147*DI147)/(1000-AJ147*DH147))/(100*DA147)</f>
        <v>0</v>
      </c>
      <c r="N147">
        <f>DF147 - IF(AJ147&gt;1, M147*DA147*100.0/(AL147), 0)</f>
        <v>0</v>
      </c>
      <c r="O147">
        <f>((U147-K147/2)*N147-M147)/(U147+K147/2)</f>
        <v>0</v>
      </c>
      <c r="P147">
        <f>O147*(DM147+DN147)/1000.0</f>
        <v>0</v>
      </c>
      <c r="Q147">
        <f>(DF147 - IF(AJ147&gt;1, M147*DA147*100.0/(AL147), 0))*(DM147+DN147)/1000.0</f>
        <v>0</v>
      </c>
      <c r="R147">
        <f>2.0/((1/T147-1/S147)+SIGN(T147)*SQRT((1/T147-1/S147)*(1/T147-1/S147) + 4*DB147/((DB147+1)*(DB147+1))*(2*1/T147*1/S147-1/S147*1/S147)))</f>
        <v>0</v>
      </c>
      <c r="S147">
        <f>IF(LEFT(DC147,1)&lt;&gt;"0",IF(LEFT(DC147,1)="1",3.0,DD147),$D$5+$E$5*(DT147*DM147/($K$5*1000))+$F$5*(DT147*DM147/($K$5*1000))*MAX(MIN(DA147,$J$5),$I$5)*MAX(MIN(DA147,$J$5),$I$5)+$G$5*MAX(MIN(DA147,$J$5),$I$5)*(DT147*DM147/($K$5*1000))+$H$5*(DT147*DM147/($K$5*1000))*(DT147*DM147/($K$5*1000)))</f>
        <v>0</v>
      </c>
      <c r="T147">
        <f>K147*(1000-(1000*0.61365*exp(17.502*X147/(240.97+X147))/(DM147+DN147)+DH147)/2)/(1000*0.61365*exp(17.502*X147/(240.97+X147))/(DM147+DN147)-DH147)</f>
        <v>0</v>
      </c>
      <c r="U147">
        <f>1/((DB147+1)/(R147/1.6)+1/(S147/1.37)) + DB147/((DB147+1)/(R147/1.6) + DB147/(S147/1.37))</f>
        <v>0</v>
      </c>
      <c r="V147">
        <f>(CW147*CZ147)</f>
        <v>0</v>
      </c>
      <c r="W147">
        <f>(DO147+(V147+2*0.95*5.67E-8*(((DO147+$B$7)+273)^4-(DO147+273)^4)-44100*K147)/(1.84*29.3*S147+8*0.95*5.67E-8*(DO147+273)^3))</f>
        <v>0</v>
      </c>
      <c r="X147">
        <f>($C$7*DP147+$D$7*DQ147+$E$7*W147)</f>
        <v>0</v>
      </c>
      <c r="Y147">
        <f>0.61365*exp(17.502*X147/(240.97+X147))</f>
        <v>0</v>
      </c>
      <c r="Z147">
        <f>(AA147/AB147*100)</f>
        <v>0</v>
      </c>
      <c r="AA147">
        <f>DH147*(DM147+DN147)/1000</f>
        <v>0</v>
      </c>
      <c r="AB147">
        <f>0.61365*exp(17.502*DO147/(240.97+DO147))</f>
        <v>0</v>
      </c>
      <c r="AC147">
        <f>(Y147-DH147*(DM147+DN147)/1000)</f>
        <v>0</v>
      </c>
      <c r="AD147">
        <f>(-K147*44100)</f>
        <v>0</v>
      </c>
      <c r="AE147">
        <f>2*29.3*S147*0.92*(DO147-X147)</f>
        <v>0</v>
      </c>
      <c r="AF147">
        <f>2*0.95*5.67E-8*(((DO147+$B$7)+273)^4-(X147+273)^4)</f>
        <v>0</v>
      </c>
      <c r="AG147">
        <f>V147+AF147+AD147+AE147</f>
        <v>0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MAX(0,($B$13+$C$13*DT147)/(1+$D$13*DT147)*DM147/(DO147+273)*$E$13)</f>
        <v>0</v>
      </c>
      <c r="AM147" t="s">
        <v>422</v>
      </c>
      <c r="AN147" t="s">
        <v>422</v>
      </c>
      <c r="AO147">
        <v>0</v>
      </c>
      <c r="AP147">
        <v>0</v>
      </c>
      <c r="AQ147">
        <f>1-AO147/AP147</f>
        <v>0</v>
      </c>
      <c r="AR147">
        <v>0</v>
      </c>
      <c r="AS147" t="s">
        <v>422</v>
      </c>
      <c r="AT147" t="s">
        <v>422</v>
      </c>
      <c r="AU147">
        <v>0</v>
      </c>
      <c r="AV147">
        <v>0</v>
      </c>
      <c r="AW147">
        <f>1-AU147/AV147</f>
        <v>0</v>
      </c>
      <c r="AX147">
        <v>0.5</v>
      </c>
      <c r="AY147">
        <f>CX147</f>
        <v>0</v>
      </c>
      <c r="AZ147">
        <f>M147</f>
        <v>0</v>
      </c>
      <c r="BA147">
        <f>AW147*AX147*AY147</f>
        <v>0</v>
      </c>
      <c r="BB147">
        <f>(AZ147-AR147)/AY147</f>
        <v>0</v>
      </c>
      <c r="BC147">
        <f>(AP147-AV147)/AV147</f>
        <v>0</v>
      </c>
      <c r="BD147">
        <f>AO147/(AQ147+AO147/AV147)</f>
        <v>0</v>
      </c>
      <c r="BE147" t="s">
        <v>422</v>
      </c>
      <c r="BF147">
        <v>0</v>
      </c>
      <c r="BG147">
        <f>IF(BF147&lt;&gt;0, BF147, BD147)</f>
        <v>0</v>
      </c>
      <c r="BH147">
        <f>1-BG147/AV147</f>
        <v>0</v>
      </c>
      <c r="BI147">
        <f>(AV147-AU147)/(AV147-BG147)</f>
        <v>0</v>
      </c>
      <c r="BJ147">
        <f>(AP147-AV147)/(AP147-BG147)</f>
        <v>0</v>
      </c>
      <c r="BK147">
        <f>(AV147-AU147)/(AV147-AO147)</f>
        <v>0</v>
      </c>
      <c r="BL147">
        <f>(AP147-AV147)/(AP147-AO147)</f>
        <v>0</v>
      </c>
      <c r="BM147">
        <f>(BI147*BG147/AU147)</f>
        <v>0</v>
      </c>
      <c r="BN147">
        <f>(1-BM147)</f>
        <v>0</v>
      </c>
      <c r="CW147">
        <f>$B$11*DU147+$C$11*DV147+$F$11*EG147*(1-EJ147)</f>
        <v>0</v>
      </c>
      <c r="CX147">
        <f>CW147*CY147</f>
        <v>0</v>
      </c>
      <c r="CY147">
        <f>($B$11*$D$9+$C$11*$D$9+$F$11*((ET147+EL147)/MAX(ET147+EL147+EU147, 0.1)*$I$9+EU147/MAX(ET147+EL147+EU147, 0.1)*$J$9))/($B$11+$C$11+$F$11)</f>
        <v>0</v>
      </c>
      <c r="CZ147">
        <f>($B$11*$K$9+$C$11*$K$9+$F$11*((ET147+EL147)/MAX(ET147+EL147+EU147, 0.1)*$P$9+EU147/MAX(ET147+EL147+EU147, 0.1)*$Q$9))/($B$11+$C$11+$F$11)</f>
        <v>0</v>
      </c>
      <c r="DA147">
        <v>5.18</v>
      </c>
      <c r="DB147">
        <v>0.5</v>
      </c>
      <c r="DC147" t="s">
        <v>423</v>
      </c>
      <c r="DD147">
        <v>2</v>
      </c>
      <c r="DE147">
        <v>1758588730.25</v>
      </c>
      <c r="DF147">
        <v>421.12675</v>
      </c>
      <c r="DG147">
        <v>420.297</v>
      </c>
      <c r="DH147">
        <v>24.8257</v>
      </c>
      <c r="DI147">
        <v>24.7962</v>
      </c>
      <c r="DJ147">
        <v>415.23075</v>
      </c>
      <c r="DK147">
        <v>24.426</v>
      </c>
      <c r="DL147">
        <v>499.99375</v>
      </c>
      <c r="DM147">
        <v>89.628825</v>
      </c>
      <c r="DN147">
        <v>0.033557025</v>
      </c>
      <c r="DO147">
        <v>30.72555</v>
      </c>
      <c r="DP147">
        <v>29.9943</v>
      </c>
      <c r="DQ147">
        <v>999.9</v>
      </c>
      <c r="DR147">
        <v>0</v>
      </c>
      <c r="DS147">
        <v>0</v>
      </c>
      <c r="DT147">
        <v>10018.125</v>
      </c>
      <c r="DU147">
        <v>0</v>
      </c>
      <c r="DV147">
        <v>0.667702</v>
      </c>
      <c r="DW147">
        <v>0.8298255</v>
      </c>
      <c r="DX147">
        <v>431.8475</v>
      </c>
      <c r="DY147">
        <v>430.9835</v>
      </c>
      <c r="DZ147">
        <v>0.02951</v>
      </c>
      <c r="EA147">
        <v>420.297</v>
      </c>
      <c r="EB147">
        <v>24.7962</v>
      </c>
      <c r="EC147">
        <v>2.2251</v>
      </c>
      <c r="ED147">
        <v>2.2224525</v>
      </c>
      <c r="EE147">
        <v>19.144175</v>
      </c>
      <c r="EF147">
        <v>19.1251</v>
      </c>
      <c r="EG147">
        <v>0.00500016</v>
      </c>
      <c r="EH147">
        <v>0</v>
      </c>
      <c r="EI147">
        <v>0</v>
      </c>
      <c r="EJ147">
        <v>0</v>
      </c>
      <c r="EK147">
        <v>419.55</v>
      </c>
      <c r="EL147">
        <v>0.00500016</v>
      </c>
      <c r="EM147">
        <v>-30.725</v>
      </c>
      <c r="EN147">
        <v>-2.35</v>
      </c>
      <c r="EO147">
        <v>37.437</v>
      </c>
      <c r="EP147">
        <v>41.5</v>
      </c>
      <c r="EQ147">
        <v>39.5</v>
      </c>
      <c r="ER147">
        <v>41.7655</v>
      </c>
      <c r="ES147">
        <v>40.75</v>
      </c>
      <c r="ET147">
        <v>0</v>
      </c>
      <c r="EU147">
        <v>0</v>
      </c>
      <c r="EV147">
        <v>0</v>
      </c>
      <c r="EW147">
        <v>1758588736.2</v>
      </c>
      <c r="EX147">
        <v>0</v>
      </c>
      <c r="EY147">
        <v>419.638461538462</v>
      </c>
      <c r="EZ147">
        <v>2.46837631768302</v>
      </c>
      <c r="FA147">
        <v>12.5846152357435</v>
      </c>
      <c r="FB147">
        <v>-29.5576923076923</v>
      </c>
      <c r="FC147">
        <v>15</v>
      </c>
      <c r="FD147">
        <v>0</v>
      </c>
      <c r="FE147" t="s">
        <v>424</v>
      </c>
      <c r="FF147">
        <v>1747249705.1</v>
      </c>
      <c r="FG147">
        <v>1747249711.1</v>
      </c>
      <c r="FH147">
        <v>0</v>
      </c>
      <c r="FI147">
        <v>0.871</v>
      </c>
      <c r="FJ147">
        <v>0.066</v>
      </c>
      <c r="FK147">
        <v>5.486</v>
      </c>
      <c r="FL147">
        <v>0.145</v>
      </c>
      <c r="FM147">
        <v>420</v>
      </c>
      <c r="FN147">
        <v>16</v>
      </c>
      <c r="FO147">
        <v>0.27</v>
      </c>
      <c r="FP147">
        <v>0.16</v>
      </c>
      <c r="FQ147">
        <v>0.929174047619047</v>
      </c>
      <c r="FR147">
        <v>-0.297712207792208</v>
      </c>
      <c r="FS147">
        <v>0.121768346139974</v>
      </c>
      <c r="FT147">
        <v>1</v>
      </c>
      <c r="FU147">
        <v>418.938235294118</v>
      </c>
      <c r="FV147">
        <v>-0.899923604406309</v>
      </c>
      <c r="FW147">
        <v>5.09082304139068</v>
      </c>
      <c r="FX147">
        <v>-1</v>
      </c>
      <c r="FY147">
        <v>0.0285302047619048</v>
      </c>
      <c r="FZ147">
        <v>0.00130832727272728</v>
      </c>
      <c r="GA147">
        <v>0.00112789469175611</v>
      </c>
      <c r="GB147">
        <v>1</v>
      </c>
      <c r="GC147">
        <v>2</v>
      </c>
      <c r="GD147">
        <v>2</v>
      </c>
      <c r="GE147" t="s">
        <v>476</v>
      </c>
      <c r="GF147">
        <v>3.1263</v>
      </c>
      <c r="GG147">
        <v>2.65938</v>
      </c>
      <c r="GH147">
        <v>0.0882366</v>
      </c>
      <c r="GI147">
        <v>0.0890858</v>
      </c>
      <c r="GJ147">
        <v>0.102967</v>
      </c>
      <c r="GK147">
        <v>0.103424</v>
      </c>
      <c r="GL147">
        <v>23474.6</v>
      </c>
      <c r="GM147">
        <v>22196.4</v>
      </c>
      <c r="GN147">
        <v>23026.1</v>
      </c>
      <c r="GO147">
        <v>23727.8</v>
      </c>
      <c r="GP147">
        <v>35201.8</v>
      </c>
      <c r="GQ147">
        <v>35209.2</v>
      </c>
      <c r="GR147">
        <v>41513.8</v>
      </c>
      <c r="GS147">
        <v>42309.3</v>
      </c>
      <c r="GT147">
        <v>1.89807</v>
      </c>
      <c r="GU147">
        <v>1.81145</v>
      </c>
      <c r="GV147">
        <v>0.0986829</v>
      </c>
      <c r="GW147">
        <v>0</v>
      </c>
      <c r="GX147">
        <v>28.3824</v>
      </c>
      <c r="GY147">
        <v>999.9</v>
      </c>
      <c r="GZ147">
        <v>60.396</v>
      </c>
      <c r="HA147">
        <v>29.386</v>
      </c>
      <c r="HB147">
        <v>27.7121</v>
      </c>
      <c r="HC147">
        <v>54.385</v>
      </c>
      <c r="HD147">
        <v>39.2107</v>
      </c>
      <c r="HE147">
        <v>1</v>
      </c>
      <c r="HF147">
        <v>0.0713415</v>
      </c>
      <c r="HG147">
        <v>-1.63008</v>
      </c>
      <c r="HH147">
        <v>20.2296</v>
      </c>
      <c r="HI147">
        <v>5.23481</v>
      </c>
      <c r="HJ147">
        <v>11.992</v>
      </c>
      <c r="HK147">
        <v>4.956</v>
      </c>
      <c r="HL147">
        <v>3.304</v>
      </c>
      <c r="HM147">
        <v>9999</v>
      </c>
      <c r="HN147">
        <v>999.9</v>
      </c>
      <c r="HO147">
        <v>9999</v>
      </c>
      <c r="HP147">
        <v>9999</v>
      </c>
      <c r="HQ147">
        <v>1.8685</v>
      </c>
      <c r="HR147">
        <v>1.86419</v>
      </c>
      <c r="HS147">
        <v>1.8718</v>
      </c>
      <c r="HT147">
        <v>1.86264</v>
      </c>
      <c r="HU147">
        <v>1.86205</v>
      </c>
      <c r="HV147">
        <v>1.86858</v>
      </c>
      <c r="HW147">
        <v>1.85867</v>
      </c>
      <c r="HX147">
        <v>1.86508</v>
      </c>
      <c r="HY147">
        <v>5</v>
      </c>
      <c r="HZ147">
        <v>0</v>
      </c>
      <c r="IA147">
        <v>0</v>
      </c>
      <c r="IB147">
        <v>0</v>
      </c>
      <c r="IC147" t="s">
        <v>426</v>
      </c>
      <c r="ID147" t="s">
        <v>427</v>
      </c>
      <c r="IE147" t="s">
        <v>428</v>
      </c>
      <c r="IF147" t="s">
        <v>428</v>
      </c>
      <c r="IG147" t="s">
        <v>428</v>
      </c>
      <c r="IH147" t="s">
        <v>428</v>
      </c>
      <c r="II147">
        <v>0</v>
      </c>
      <c r="IJ147">
        <v>100</v>
      </c>
      <c r="IK147">
        <v>100</v>
      </c>
      <c r="IL147">
        <v>5.895</v>
      </c>
      <c r="IM147">
        <v>0.3996</v>
      </c>
      <c r="IN147">
        <v>4.31971622866321</v>
      </c>
      <c r="IO147">
        <v>0.00442796603476172</v>
      </c>
      <c r="IP147">
        <v>-1.66160884727162e-06</v>
      </c>
      <c r="IQ147">
        <v>3.32470810967871e-10</v>
      </c>
      <c r="IR147">
        <v>0.0482981980719239</v>
      </c>
      <c r="IS147">
        <v>0.00830027014242151</v>
      </c>
      <c r="IT147">
        <v>2.88519397997672e-05</v>
      </c>
      <c r="IU147">
        <v>9.02036601750474e-06</v>
      </c>
      <c r="IV147">
        <v>-1</v>
      </c>
      <c r="IW147">
        <v>2043</v>
      </c>
      <c r="IX147">
        <v>1</v>
      </c>
      <c r="IY147">
        <v>28</v>
      </c>
      <c r="IZ147">
        <v>188983.8</v>
      </c>
      <c r="JA147">
        <v>188983.7</v>
      </c>
      <c r="JB147">
        <v>0.864258</v>
      </c>
      <c r="JC147">
        <v>2.38159</v>
      </c>
      <c r="JD147">
        <v>1.4978</v>
      </c>
      <c r="JE147">
        <v>2.33276</v>
      </c>
      <c r="JF147">
        <v>1.54419</v>
      </c>
      <c r="JG147">
        <v>2.36572</v>
      </c>
      <c r="JH147">
        <v>35.1978</v>
      </c>
      <c r="JI147">
        <v>24.2801</v>
      </c>
      <c r="JJ147">
        <v>18</v>
      </c>
      <c r="JK147">
        <v>545.735</v>
      </c>
      <c r="JL147">
        <v>432.985</v>
      </c>
      <c r="JM147">
        <v>31.372</v>
      </c>
      <c r="JN147">
        <v>28.548</v>
      </c>
      <c r="JO147">
        <v>29.9999</v>
      </c>
      <c r="JP147">
        <v>28.4219</v>
      </c>
      <c r="JQ147">
        <v>28.4485</v>
      </c>
      <c r="JR147">
        <v>17.3463</v>
      </c>
      <c r="JS147">
        <v>23.3908</v>
      </c>
      <c r="JT147">
        <v>100</v>
      </c>
      <c r="JU147">
        <v>31.3867</v>
      </c>
      <c r="JV147">
        <v>420</v>
      </c>
      <c r="JW147">
        <v>24.8104</v>
      </c>
      <c r="JX147">
        <v>93.042</v>
      </c>
      <c r="JY147">
        <v>98.6082</v>
      </c>
    </row>
    <row r="148" spans="1:285">
      <c r="A148">
        <v>132</v>
      </c>
      <c r="B148">
        <v>1758588737</v>
      </c>
      <c r="C148">
        <v>4724</v>
      </c>
      <c r="D148" t="s">
        <v>694</v>
      </c>
      <c r="E148" t="s">
        <v>695</v>
      </c>
      <c r="F148">
        <v>5</v>
      </c>
      <c r="G148" t="s">
        <v>419</v>
      </c>
      <c r="H148" t="s">
        <v>687</v>
      </c>
      <c r="I148" t="s">
        <v>421</v>
      </c>
      <c r="J148">
        <v>1758588733.75</v>
      </c>
      <c r="K148">
        <f>(L148)/1000</f>
        <v>0</v>
      </c>
      <c r="L148">
        <f>1000*DL148*AJ148*(DH148-DI148)/(100*DA148*(1000-AJ148*DH148))</f>
        <v>0</v>
      </c>
      <c r="M148">
        <f>DL148*AJ148*(DG148-DF148*(1000-AJ148*DI148)/(1000-AJ148*DH148))/(100*DA148)</f>
        <v>0</v>
      </c>
      <c r="N148">
        <f>DF148 - IF(AJ148&gt;1, M148*DA148*100.0/(AL148), 0)</f>
        <v>0</v>
      </c>
      <c r="O148">
        <f>((U148-K148/2)*N148-M148)/(U148+K148/2)</f>
        <v>0</v>
      </c>
      <c r="P148">
        <f>O148*(DM148+DN148)/1000.0</f>
        <v>0</v>
      </c>
      <c r="Q148">
        <f>(DF148 - IF(AJ148&gt;1, M148*DA148*100.0/(AL148), 0))*(DM148+DN148)/1000.0</f>
        <v>0</v>
      </c>
      <c r="R148">
        <f>2.0/((1/T148-1/S148)+SIGN(T148)*SQRT((1/T148-1/S148)*(1/T148-1/S148) + 4*DB148/((DB148+1)*(DB148+1))*(2*1/T148*1/S148-1/S148*1/S148)))</f>
        <v>0</v>
      </c>
      <c r="S148">
        <f>IF(LEFT(DC148,1)&lt;&gt;"0",IF(LEFT(DC148,1)="1",3.0,DD148),$D$5+$E$5*(DT148*DM148/($K$5*1000))+$F$5*(DT148*DM148/($K$5*1000))*MAX(MIN(DA148,$J$5),$I$5)*MAX(MIN(DA148,$J$5),$I$5)+$G$5*MAX(MIN(DA148,$J$5),$I$5)*(DT148*DM148/($K$5*1000))+$H$5*(DT148*DM148/($K$5*1000))*(DT148*DM148/($K$5*1000)))</f>
        <v>0</v>
      </c>
      <c r="T148">
        <f>K148*(1000-(1000*0.61365*exp(17.502*X148/(240.97+X148))/(DM148+DN148)+DH148)/2)/(1000*0.61365*exp(17.502*X148/(240.97+X148))/(DM148+DN148)-DH148)</f>
        <v>0</v>
      </c>
      <c r="U148">
        <f>1/((DB148+1)/(R148/1.6)+1/(S148/1.37)) + DB148/((DB148+1)/(R148/1.6) + DB148/(S148/1.37))</f>
        <v>0</v>
      </c>
      <c r="V148">
        <f>(CW148*CZ148)</f>
        <v>0</v>
      </c>
      <c r="W148">
        <f>(DO148+(V148+2*0.95*5.67E-8*(((DO148+$B$7)+273)^4-(DO148+273)^4)-44100*K148)/(1.84*29.3*S148+8*0.95*5.67E-8*(DO148+273)^3))</f>
        <v>0</v>
      </c>
      <c r="X148">
        <f>($C$7*DP148+$D$7*DQ148+$E$7*W148)</f>
        <v>0</v>
      </c>
      <c r="Y148">
        <f>0.61365*exp(17.502*X148/(240.97+X148))</f>
        <v>0</v>
      </c>
      <c r="Z148">
        <f>(AA148/AB148*100)</f>
        <v>0</v>
      </c>
      <c r="AA148">
        <f>DH148*(DM148+DN148)/1000</f>
        <v>0</v>
      </c>
      <c r="AB148">
        <f>0.61365*exp(17.502*DO148/(240.97+DO148))</f>
        <v>0</v>
      </c>
      <c r="AC148">
        <f>(Y148-DH148*(DM148+DN148)/1000)</f>
        <v>0</v>
      </c>
      <c r="AD148">
        <f>(-K148*44100)</f>
        <v>0</v>
      </c>
      <c r="AE148">
        <f>2*29.3*S148*0.92*(DO148-X148)</f>
        <v>0</v>
      </c>
      <c r="AF148">
        <f>2*0.95*5.67E-8*(((DO148+$B$7)+273)^4-(X148+273)^4)</f>
        <v>0</v>
      </c>
      <c r="AG148">
        <f>V148+AF148+AD148+AE148</f>
        <v>0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MAX(0,($B$13+$C$13*DT148)/(1+$D$13*DT148)*DM148/(DO148+273)*$E$13)</f>
        <v>0</v>
      </c>
      <c r="AM148" t="s">
        <v>422</v>
      </c>
      <c r="AN148" t="s">
        <v>422</v>
      </c>
      <c r="AO148">
        <v>0</v>
      </c>
      <c r="AP148">
        <v>0</v>
      </c>
      <c r="AQ148">
        <f>1-AO148/AP148</f>
        <v>0</v>
      </c>
      <c r="AR148">
        <v>0</v>
      </c>
      <c r="AS148" t="s">
        <v>422</v>
      </c>
      <c r="AT148" t="s">
        <v>422</v>
      </c>
      <c r="AU148">
        <v>0</v>
      </c>
      <c r="AV148">
        <v>0</v>
      </c>
      <c r="AW148">
        <f>1-AU148/AV148</f>
        <v>0</v>
      </c>
      <c r="AX148">
        <v>0.5</v>
      </c>
      <c r="AY148">
        <f>CX148</f>
        <v>0</v>
      </c>
      <c r="AZ148">
        <f>M148</f>
        <v>0</v>
      </c>
      <c r="BA148">
        <f>AW148*AX148*AY148</f>
        <v>0</v>
      </c>
      <c r="BB148">
        <f>(AZ148-AR148)/AY148</f>
        <v>0</v>
      </c>
      <c r="BC148">
        <f>(AP148-AV148)/AV148</f>
        <v>0</v>
      </c>
      <c r="BD148">
        <f>AO148/(AQ148+AO148/AV148)</f>
        <v>0</v>
      </c>
      <c r="BE148" t="s">
        <v>422</v>
      </c>
      <c r="BF148">
        <v>0</v>
      </c>
      <c r="BG148">
        <f>IF(BF148&lt;&gt;0, BF148, BD148)</f>
        <v>0</v>
      </c>
      <c r="BH148">
        <f>1-BG148/AV148</f>
        <v>0</v>
      </c>
      <c r="BI148">
        <f>(AV148-AU148)/(AV148-BG148)</f>
        <v>0</v>
      </c>
      <c r="BJ148">
        <f>(AP148-AV148)/(AP148-BG148)</f>
        <v>0</v>
      </c>
      <c r="BK148">
        <f>(AV148-AU148)/(AV148-AO148)</f>
        <v>0</v>
      </c>
      <c r="BL148">
        <f>(AP148-AV148)/(AP148-AO148)</f>
        <v>0</v>
      </c>
      <c r="BM148">
        <f>(BI148*BG148/AU148)</f>
        <v>0</v>
      </c>
      <c r="BN148">
        <f>(1-BM148)</f>
        <v>0</v>
      </c>
      <c r="CW148">
        <f>$B$11*DU148+$C$11*DV148+$F$11*EG148*(1-EJ148)</f>
        <v>0</v>
      </c>
      <c r="CX148">
        <f>CW148*CY148</f>
        <v>0</v>
      </c>
      <c r="CY148">
        <f>($B$11*$D$9+$C$11*$D$9+$F$11*((ET148+EL148)/MAX(ET148+EL148+EU148, 0.1)*$I$9+EU148/MAX(ET148+EL148+EU148, 0.1)*$J$9))/($B$11+$C$11+$F$11)</f>
        <v>0</v>
      </c>
      <c r="CZ148">
        <f>($B$11*$K$9+$C$11*$K$9+$F$11*((ET148+EL148)/MAX(ET148+EL148+EU148, 0.1)*$P$9+EU148/MAX(ET148+EL148+EU148, 0.1)*$Q$9))/($B$11+$C$11+$F$11)</f>
        <v>0</v>
      </c>
      <c r="DA148">
        <v>5.18</v>
      </c>
      <c r="DB148">
        <v>0.5</v>
      </c>
      <c r="DC148" t="s">
        <v>423</v>
      </c>
      <c r="DD148">
        <v>2</v>
      </c>
      <c r="DE148">
        <v>1758588733.75</v>
      </c>
      <c r="DF148">
        <v>421.2275</v>
      </c>
      <c r="DG148">
        <v>420.58075</v>
      </c>
      <c r="DH148">
        <v>24.82325</v>
      </c>
      <c r="DI148">
        <v>24.793975</v>
      </c>
      <c r="DJ148">
        <v>415.3315</v>
      </c>
      <c r="DK148">
        <v>24.4236</v>
      </c>
      <c r="DL148">
        <v>499.94525</v>
      </c>
      <c r="DM148">
        <v>89.6286</v>
      </c>
      <c r="DN148">
        <v>0.033731225</v>
      </c>
      <c r="DO148">
        <v>30.72315</v>
      </c>
      <c r="DP148">
        <v>29.989825</v>
      </c>
      <c r="DQ148">
        <v>999.9</v>
      </c>
      <c r="DR148">
        <v>0</v>
      </c>
      <c r="DS148">
        <v>0</v>
      </c>
      <c r="DT148">
        <v>10000.3</v>
      </c>
      <c r="DU148">
        <v>0</v>
      </c>
      <c r="DV148">
        <v>0.667702</v>
      </c>
      <c r="DW148">
        <v>0.64658375</v>
      </c>
      <c r="DX148">
        <v>431.94975</v>
      </c>
      <c r="DY148">
        <v>431.2735</v>
      </c>
      <c r="DZ148">
        <v>0.0292902</v>
      </c>
      <c r="EA148">
        <v>420.58075</v>
      </c>
      <c r="EB148">
        <v>24.793975</v>
      </c>
      <c r="EC148">
        <v>2.224875</v>
      </c>
      <c r="ED148">
        <v>2.2222475</v>
      </c>
      <c r="EE148">
        <v>19.14255</v>
      </c>
      <c r="EF148">
        <v>19.123625</v>
      </c>
      <c r="EG148">
        <v>0.00500016</v>
      </c>
      <c r="EH148">
        <v>0</v>
      </c>
      <c r="EI148">
        <v>0</v>
      </c>
      <c r="EJ148">
        <v>0</v>
      </c>
      <c r="EK148">
        <v>415.375</v>
      </c>
      <c r="EL148">
        <v>0.00500016</v>
      </c>
      <c r="EM148">
        <v>-26.875</v>
      </c>
      <c r="EN148">
        <v>-2.325</v>
      </c>
      <c r="EO148">
        <v>37.437</v>
      </c>
      <c r="EP148">
        <v>41.5</v>
      </c>
      <c r="EQ148">
        <v>39.5</v>
      </c>
      <c r="ER148">
        <v>41.75</v>
      </c>
      <c r="ES148">
        <v>40.75</v>
      </c>
      <c r="ET148">
        <v>0</v>
      </c>
      <c r="EU148">
        <v>0</v>
      </c>
      <c r="EV148">
        <v>0</v>
      </c>
      <c r="EW148">
        <v>1758588739.2</v>
      </c>
      <c r="EX148">
        <v>0</v>
      </c>
      <c r="EY148">
        <v>418.928</v>
      </c>
      <c r="EZ148">
        <v>0.907692407950656</v>
      </c>
      <c r="FA148">
        <v>-14.0153846771289</v>
      </c>
      <c r="FB148">
        <v>-28.836</v>
      </c>
      <c r="FC148">
        <v>15</v>
      </c>
      <c r="FD148">
        <v>0</v>
      </c>
      <c r="FE148" t="s">
        <v>424</v>
      </c>
      <c r="FF148">
        <v>1747249705.1</v>
      </c>
      <c r="FG148">
        <v>1747249711.1</v>
      </c>
      <c r="FH148">
        <v>0</v>
      </c>
      <c r="FI148">
        <v>0.871</v>
      </c>
      <c r="FJ148">
        <v>0.066</v>
      </c>
      <c r="FK148">
        <v>5.486</v>
      </c>
      <c r="FL148">
        <v>0.145</v>
      </c>
      <c r="FM148">
        <v>420</v>
      </c>
      <c r="FN148">
        <v>16</v>
      </c>
      <c r="FO148">
        <v>0.27</v>
      </c>
      <c r="FP148">
        <v>0.16</v>
      </c>
      <c r="FQ148">
        <v>0.890798952380952</v>
      </c>
      <c r="FR148">
        <v>-1.37265857142857</v>
      </c>
      <c r="FS148">
        <v>0.199530912802879</v>
      </c>
      <c r="FT148">
        <v>0</v>
      </c>
      <c r="FU148">
        <v>419.079411764706</v>
      </c>
      <c r="FV148">
        <v>9.94499622594859</v>
      </c>
      <c r="FW148">
        <v>5.20902945751638</v>
      </c>
      <c r="FX148">
        <v>-1</v>
      </c>
      <c r="FY148">
        <v>0.0286075</v>
      </c>
      <c r="FZ148">
        <v>0.00568059740259743</v>
      </c>
      <c r="GA148">
        <v>0.00126963502254632</v>
      </c>
      <c r="GB148">
        <v>1</v>
      </c>
      <c r="GC148">
        <v>1</v>
      </c>
      <c r="GD148">
        <v>2</v>
      </c>
      <c r="GE148" t="s">
        <v>433</v>
      </c>
      <c r="GF148">
        <v>3.12647</v>
      </c>
      <c r="GG148">
        <v>2.65938</v>
      </c>
      <c r="GH148">
        <v>0.0882628</v>
      </c>
      <c r="GI148">
        <v>0.0889952</v>
      </c>
      <c r="GJ148">
        <v>0.10296</v>
      </c>
      <c r="GK148">
        <v>0.103419</v>
      </c>
      <c r="GL148">
        <v>23474</v>
      </c>
      <c r="GM148">
        <v>22199</v>
      </c>
      <c r="GN148">
        <v>23026.1</v>
      </c>
      <c r="GO148">
        <v>23728.2</v>
      </c>
      <c r="GP148">
        <v>35202.2</v>
      </c>
      <c r="GQ148">
        <v>35209.8</v>
      </c>
      <c r="GR148">
        <v>41514</v>
      </c>
      <c r="GS148">
        <v>42309.7</v>
      </c>
      <c r="GT148">
        <v>1.8985</v>
      </c>
      <c r="GU148">
        <v>1.81125</v>
      </c>
      <c r="GV148">
        <v>0.0988282</v>
      </c>
      <c r="GW148">
        <v>0</v>
      </c>
      <c r="GX148">
        <v>28.3805</v>
      </c>
      <c r="GY148">
        <v>999.9</v>
      </c>
      <c r="GZ148">
        <v>60.396</v>
      </c>
      <c r="HA148">
        <v>29.406</v>
      </c>
      <c r="HB148">
        <v>27.745</v>
      </c>
      <c r="HC148">
        <v>54.055</v>
      </c>
      <c r="HD148">
        <v>39.2147</v>
      </c>
      <c r="HE148">
        <v>1</v>
      </c>
      <c r="HF148">
        <v>0.0713364</v>
      </c>
      <c r="HG148">
        <v>-1.61798</v>
      </c>
      <c r="HH148">
        <v>20.2297</v>
      </c>
      <c r="HI148">
        <v>5.23511</v>
      </c>
      <c r="HJ148">
        <v>11.992</v>
      </c>
      <c r="HK148">
        <v>4.9561</v>
      </c>
      <c r="HL148">
        <v>3.304</v>
      </c>
      <c r="HM148">
        <v>9999</v>
      </c>
      <c r="HN148">
        <v>999.9</v>
      </c>
      <c r="HO148">
        <v>9999</v>
      </c>
      <c r="HP148">
        <v>9999</v>
      </c>
      <c r="HQ148">
        <v>1.86849</v>
      </c>
      <c r="HR148">
        <v>1.86419</v>
      </c>
      <c r="HS148">
        <v>1.8718</v>
      </c>
      <c r="HT148">
        <v>1.86264</v>
      </c>
      <c r="HU148">
        <v>1.86204</v>
      </c>
      <c r="HV148">
        <v>1.86858</v>
      </c>
      <c r="HW148">
        <v>1.85867</v>
      </c>
      <c r="HX148">
        <v>1.86508</v>
      </c>
      <c r="HY148">
        <v>5</v>
      </c>
      <c r="HZ148">
        <v>0</v>
      </c>
      <c r="IA148">
        <v>0</v>
      </c>
      <c r="IB148">
        <v>0</v>
      </c>
      <c r="IC148" t="s">
        <v>426</v>
      </c>
      <c r="ID148" t="s">
        <v>427</v>
      </c>
      <c r="IE148" t="s">
        <v>428</v>
      </c>
      <c r="IF148" t="s">
        <v>428</v>
      </c>
      <c r="IG148" t="s">
        <v>428</v>
      </c>
      <c r="IH148" t="s">
        <v>428</v>
      </c>
      <c r="II148">
        <v>0</v>
      </c>
      <c r="IJ148">
        <v>100</v>
      </c>
      <c r="IK148">
        <v>100</v>
      </c>
      <c r="IL148">
        <v>5.896</v>
      </c>
      <c r="IM148">
        <v>0.3996</v>
      </c>
      <c r="IN148">
        <v>4.31971622866321</v>
      </c>
      <c r="IO148">
        <v>0.00442796603476172</v>
      </c>
      <c r="IP148">
        <v>-1.66160884727162e-06</v>
      </c>
      <c r="IQ148">
        <v>3.32470810967871e-10</v>
      </c>
      <c r="IR148">
        <v>0.0482981980719239</v>
      </c>
      <c r="IS148">
        <v>0.00830027014242151</v>
      </c>
      <c r="IT148">
        <v>2.88519397997672e-05</v>
      </c>
      <c r="IU148">
        <v>9.02036601750474e-06</v>
      </c>
      <c r="IV148">
        <v>-1</v>
      </c>
      <c r="IW148">
        <v>2043</v>
      </c>
      <c r="IX148">
        <v>1</v>
      </c>
      <c r="IY148">
        <v>28</v>
      </c>
      <c r="IZ148">
        <v>188983.9</v>
      </c>
      <c r="JA148">
        <v>188983.8</v>
      </c>
      <c r="JB148">
        <v>0.864258</v>
      </c>
      <c r="JC148">
        <v>2.38037</v>
      </c>
      <c r="JD148">
        <v>1.4978</v>
      </c>
      <c r="JE148">
        <v>2.33276</v>
      </c>
      <c r="JF148">
        <v>1.54419</v>
      </c>
      <c r="JG148">
        <v>2.36084</v>
      </c>
      <c r="JH148">
        <v>35.1978</v>
      </c>
      <c r="JI148">
        <v>24.2801</v>
      </c>
      <c r="JJ148">
        <v>18</v>
      </c>
      <c r="JK148">
        <v>545.996</v>
      </c>
      <c r="JL148">
        <v>432.857</v>
      </c>
      <c r="JM148">
        <v>31.3837</v>
      </c>
      <c r="JN148">
        <v>28.5462</v>
      </c>
      <c r="JO148">
        <v>29.9999</v>
      </c>
      <c r="JP148">
        <v>28.4201</v>
      </c>
      <c r="JQ148">
        <v>28.4472</v>
      </c>
      <c r="JR148">
        <v>17.3498</v>
      </c>
      <c r="JS148">
        <v>23.3908</v>
      </c>
      <c r="JT148">
        <v>100</v>
      </c>
      <c r="JU148">
        <v>31.3934</v>
      </c>
      <c r="JV148">
        <v>420</v>
      </c>
      <c r="JW148">
        <v>24.8104</v>
      </c>
      <c r="JX148">
        <v>93.0423</v>
      </c>
      <c r="JY148">
        <v>98.6094</v>
      </c>
    </row>
    <row r="149" spans="1:285">
      <c r="A149">
        <v>133</v>
      </c>
      <c r="B149">
        <v>1758588739</v>
      </c>
      <c r="C149">
        <v>4726</v>
      </c>
      <c r="D149" t="s">
        <v>696</v>
      </c>
      <c r="E149" t="s">
        <v>697</v>
      </c>
      <c r="F149">
        <v>5</v>
      </c>
      <c r="G149" t="s">
        <v>419</v>
      </c>
      <c r="H149" t="s">
        <v>687</v>
      </c>
      <c r="I149" t="s">
        <v>421</v>
      </c>
      <c r="J149">
        <v>1758588736.33333</v>
      </c>
      <c r="K149">
        <f>(L149)/1000</f>
        <v>0</v>
      </c>
      <c r="L149">
        <f>1000*DL149*AJ149*(DH149-DI149)/(100*DA149*(1000-AJ149*DH149))</f>
        <v>0</v>
      </c>
      <c r="M149">
        <f>DL149*AJ149*(DG149-DF149*(1000-AJ149*DI149)/(1000-AJ149*DH149))/(100*DA149)</f>
        <v>0</v>
      </c>
      <c r="N149">
        <f>DF149 - IF(AJ149&gt;1, M149*DA149*100.0/(AL149), 0)</f>
        <v>0</v>
      </c>
      <c r="O149">
        <f>((U149-K149/2)*N149-M149)/(U149+K149/2)</f>
        <v>0</v>
      </c>
      <c r="P149">
        <f>O149*(DM149+DN149)/1000.0</f>
        <v>0</v>
      </c>
      <c r="Q149">
        <f>(DF149 - IF(AJ149&gt;1, M149*DA149*100.0/(AL149), 0))*(DM149+DN149)/1000.0</f>
        <v>0</v>
      </c>
      <c r="R149">
        <f>2.0/((1/T149-1/S149)+SIGN(T149)*SQRT((1/T149-1/S149)*(1/T149-1/S149) + 4*DB149/((DB149+1)*(DB149+1))*(2*1/T149*1/S149-1/S149*1/S149)))</f>
        <v>0</v>
      </c>
      <c r="S149">
        <f>IF(LEFT(DC149,1)&lt;&gt;"0",IF(LEFT(DC149,1)="1",3.0,DD149),$D$5+$E$5*(DT149*DM149/($K$5*1000))+$F$5*(DT149*DM149/($K$5*1000))*MAX(MIN(DA149,$J$5),$I$5)*MAX(MIN(DA149,$J$5),$I$5)+$G$5*MAX(MIN(DA149,$J$5),$I$5)*(DT149*DM149/($K$5*1000))+$H$5*(DT149*DM149/($K$5*1000))*(DT149*DM149/($K$5*1000)))</f>
        <v>0</v>
      </c>
      <c r="T149">
        <f>K149*(1000-(1000*0.61365*exp(17.502*X149/(240.97+X149))/(DM149+DN149)+DH149)/2)/(1000*0.61365*exp(17.502*X149/(240.97+X149))/(DM149+DN149)-DH149)</f>
        <v>0</v>
      </c>
      <c r="U149">
        <f>1/((DB149+1)/(R149/1.6)+1/(S149/1.37)) + DB149/((DB149+1)/(R149/1.6) + DB149/(S149/1.37))</f>
        <v>0</v>
      </c>
      <c r="V149">
        <f>(CW149*CZ149)</f>
        <v>0</v>
      </c>
      <c r="W149">
        <f>(DO149+(V149+2*0.95*5.67E-8*(((DO149+$B$7)+273)^4-(DO149+273)^4)-44100*K149)/(1.84*29.3*S149+8*0.95*5.67E-8*(DO149+273)^3))</f>
        <v>0</v>
      </c>
      <c r="X149">
        <f>($C$7*DP149+$D$7*DQ149+$E$7*W149)</f>
        <v>0</v>
      </c>
      <c r="Y149">
        <f>0.61365*exp(17.502*X149/(240.97+X149))</f>
        <v>0</v>
      </c>
      <c r="Z149">
        <f>(AA149/AB149*100)</f>
        <v>0</v>
      </c>
      <c r="AA149">
        <f>DH149*(DM149+DN149)/1000</f>
        <v>0</v>
      </c>
      <c r="AB149">
        <f>0.61365*exp(17.502*DO149/(240.97+DO149))</f>
        <v>0</v>
      </c>
      <c r="AC149">
        <f>(Y149-DH149*(DM149+DN149)/1000)</f>
        <v>0</v>
      </c>
      <c r="AD149">
        <f>(-K149*44100)</f>
        <v>0</v>
      </c>
      <c r="AE149">
        <f>2*29.3*S149*0.92*(DO149-X149)</f>
        <v>0</v>
      </c>
      <c r="AF149">
        <f>2*0.95*5.67E-8*(((DO149+$B$7)+273)^4-(X149+273)^4)</f>
        <v>0</v>
      </c>
      <c r="AG149">
        <f>V149+AF149+AD149+AE149</f>
        <v>0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MAX(0,($B$13+$C$13*DT149)/(1+$D$13*DT149)*DM149/(DO149+273)*$E$13)</f>
        <v>0</v>
      </c>
      <c r="AM149" t="s">
        <v>422</v>
      </c>
      <c r="AN149" t="s">
        <v>422</v>
      </c>
      <c r="AO149">
        <v>0</v>
      </c>
      <c r="AP149">
        <v>0</v>
      </c>
      <c r="AQ149">
        <f>1-AO149/AP149</f>
        <v>0</v>
      </c>
      <c r="AR149">
        <v>0</v>
      </c>
      <c r="AS149" t="s">
        <v>422</v>
      </c>
      <c r="AT149" t="s">
        <v>422</v>
      </c>
      <c r="AU149">
        <v>0</v>
      </c>
      <c r="AV149">
        <v>0</v>
      </c>
      <c r="AW149">
        <f>1-AU149/AV149</f>
        <v>0</v>
      </c>
      <c r="AX149">
        <v>0.5</v>
      </c>
      <c r="AY149">
        <f>CX149</f>
        <v>0</v>
      </c>
      <c r="AZ149">
        <f>M149</f>
        <v>0</v>
      </c>
      <c r="BA149">
        <f>AW149*AX149*AY149</f>
        <v>0</v>
      </c>
      <c r="BB149">
        <f>(AZ149-AR149)/AY149</f>
        <v>0</v>
      </c>
      <c r="BC149">
        <f>(AP149-AV149)/AV149</f>
        <v>0</v>
      </c>
      <c r="BD149">
        <f>AO149/(AQ149+AO149/AV149)</f>
        <v>0</v>
      </c>
      <c r="BE149" t="s">
        <v>422</v>
      </c>
      <c r="BF149">
        <v>0</v>
      </c>
      <c r="BG149">
        <f>IF(BF149&lt;&gt;0, BF149, BD149)</f>
        <v>0</v>
      </c>
      <c r="BH149">
        <f>1-BG149/AV149</f>
        <v>0</v>
      </c>
      <c r="BI149">
        <f>(AV149-AU149)/(AV149-BG149)</f>
        <v>0</v>
      </c>
      <c r="BJ149">
        <f>(AP149-AV149)/(AP149-BG149)</f>
        <v>0</v>
      </c>
      <c r="BK149">
        <f>(AV149-AU149)/(AV149-AO149)</f>
        <v>0</v>
      </c>
      <c r="BL149">
        <f>(AP149-AV149)/(AP149-AO149)</f>
        <v>0</v>
      </c>
      <c r="BM149">
        <f>(BI149*BG149/AU149)</f>
        <v>0</v>
      </c>
      <c r="BN149">
        <f>(1-BM149)</f>
        <v>0</v>
      </c>
      <c r="CW149">
        <f>$B$11*DU149+$C$11*DV149+$F$11*EG149*(1-EJ149)</f>
        <v>0</v>
      </c>
      <c r="CX149">
        <f>CW149*CY149</f>
        <v>0</v>
      </c>
      <c r="CY149">
        <f>($B$11*$D$9+$C$11*$D$9+$F$11*((ET149+EL149)/MAX(ET149+EL149+EU149, 0.1)*$I$9+EU149/MAX(ET149+EL149+EU149, 0.1)*$J$9))/($B$11+$C$11+$F$11)</f>
        <v>0</v>
      </c>
      <c r="CZ149">
        <f>($B$11*$K$9+$C$11*$K$9+$F$11*((ET149+EL149)/MAX(ET149+EL149+EU149, 0.1)*$P$9+EU149/MAX(ET149+EL149+EU149, 0.1)*$Q$9))/($B$11+$C$11+$F$11)</f>
        <v>0</v>
      </c>
      <c r="DA149">
        <v>5.18</v>
      </c>
      <c r="DB149">
        <v>0.5</v>
      </c>
      <c r="DC149" t="s">
        <v>423</v>
      </c>
      <c r="DD149">
        <v>2</v>
      </c>
      <c r="DE149">
        <v>1758588736.33333</v>
      </c>
      <c r="DF149">
        <v>421.336333333333</v>
      </c>
      <c r="DG149">
        <v>420.448333333333</v>
      </c>
      <c r="DH149">
        <v>24.8219333333333</v>
      </c>
      <c r="DI149">
        <v>24.7921</v>
      </c>
      <c r="DJ149">
        <v>415.440333333333</v>
      </c>
      <c r="DK149">
        <v>24.4223</v>
      </c>
      <c r="DL149">
        <v>499.946333333333</v>
      </c>
      <c r="DM149">
        <v>89.6284666666667</v>
      </c>
      <c r="DN149">
        <v>0.033519</v>
      </c>
      <c r="DO149">
        <v>30.7222666666667</v>
      </c>
      <c r="DP149">
        <v>29.9907666666667</v>
      </c>
      <c r="DQ149">
        <v>999.9</v>
      </c>
      <c r="DR149">
        <v>0</v>
      </c>
      <c r="DS149">
        <v>0</v>
      </c>
      <c r="DT149">
        <v>10030</v>
      </c>
      <c r="DU149">
        <v>0</v>
      </c>
      <c r="DV149">
        <v>0.667702</v>
      </c>
      <c r="DW149">
        <v>0.887777666666667</v>
      </c>
      <c r="DX149">
        <v>432.061</v>
      </c>
      <c r="DY149">
        <v>431.137</v>
      </c>
      <c r="DZ149">
        <v>0.0298373</v>
      </c>
      <c r="EA149">
        <v>420.448333333333</v>
      </c>
      <c r="EB149">
        <v>24.7921</v>
      </c>
      <c r="EC149">
        <v>2.22475</v>
      </c>
      <c r="ED149">
        <v>2.22207666666667</v>
      </c>
      <c r="EE149">
        <v>19.1416666666667</v>
      </c>
      <c r="EF149">
        <v>19.1223666666667</v>
      </c>
      <c r="EG149">
        <v>0.00500016</v>
      </c>
      <c r="EH149">
        <v>0</v>
      </c>
      <c r="EI149">
        <v>0</v>
      </c>
      <c r="EJ149">
        <v>0</v>
      </c>
      <c r="EK149">
        <v>413.966666666667</v>
      </c>
      <c r="EL149">
        <v>0.00500016</v>
      </c>
      <c r="EM149">
        <v>-28.6333333333333</v>
      </c>
      <c r="EN149">
        <v>-2.93333333333333</v>
      </c>
      <c r="EO149">
        <v>37.437</v>
      </c>
      <c r="EP149">
        <v>41.5</v>
      </c>
      <c r="EQ149">
        <v>39.5</v>
      </c>
      <c r="ER149">
        <v>41.75</v>
      </c>
      <c r="ES149">
        <v>40.7706666666667</v>
      </c>
      <c r="ET149">
        <v>0</v>
      </c>
      <c r="EU149">
        <v>0</v>
      </c>
      <c r="EV149">
        <v>0</v>
      </c>
      <c r="EW149">
        <v>1758588741</v>
      </c>
      <c r="EX149">
        <v>0</v>
      </c>
      <c r="EY149">
        <v>418.607692307692</v>
      </c>
      <c r="EZ149">
        <v>-9.32649564790073</v>
      </c>
      <c r="FA149">
        <v>-1.39487184650923</v>
      </c>
      <c r="FB149">
        <v>-29.5153846153846</v>
      </c>
      <c r="FC149">
        <v>15</v>
      </c>
      <c r="FD149">
        <v>0</v>
      </c>
      <c r="FE149" t="s">
        <v>424</v>
      </c>
      <c r="FF149">
        <v>1747249705.1</v>
      </c>
      <c r="FG149">
        <v>1747249711.1</v>
      </c>
      <c r="FH149">
        <v>0</v>
      </c>
      <c r="FI149">
        <v>0.871</v>
      </c>
      <c r="FJ149">
        <v>0.066</v>
      </c>
      <c r="FK149">
        <v>5.486</v>
      </c>
      <c r="FL149">
        <v>0.145</v>
      </c>
      <c r="FM149">
        <v>420</v>
      </c>
      <c r="FN149">
        <v>16</v>
      </c>
      <c r="FO149">
        <v>0.27</v>
      </c>
      <c r="FP149">
        <v>0.16</v>
      </c>
      <c r="FQ149">
        <v>0.84336975</v>
      </c>
      <c r="FR149">
        <v>-0.985042150375942</v>
      </c>
      <c r="FS149">
        <v>0.203454717036218</v>
      </c>
      <c r="FT149">
        <v>0</v>
      </c>
      <c r="FU149">
        <v>419.252941176471</v>
      </c>
      <c r="FV149">
        <v>-3.71886937383182</v>
      </c>
      <c r="FW149">
        <v>5.64166408982511</v>
      </c>
      <c r="FX149">
        <v>-1</v>
      </c>
      <c r="FY149">
        <v>0.02891636</v>
      </c>
      <c r="FZ149">
        <v>0.00839307969924812</v>
      </c>
      <c r="GA149">
        <v>0.00133189310659677</v>
      </c>
      <c r="GB149">
        <v>1</v>
      </c>
      <c r="GC149">
        <v>1</v>
      </c>
      <c r="GD149">
        <v>2</v>
      </c>
      <c r="GE149" t="s">
        <v>433</v>
      </c>
      <c r="GF149">
        <v>3.12655</v>
      </c>
      <c r="GG149">
        <v>2.65938</v>
      </c>
      <c r="GH149">
        <v>0.0882602</v>
      </c>
      <c r="GI149">
        <v>0.088933</v>
      </c>
      <c r="GJ149">
        <v>0.10296</v>
      </c>
      <c r="GK149">
        <v>0.103419</v>
      </c>
      <c r="GL149">
        <v>23474.2</v>
      </c>
      <c r="GM149">
        <v>22200.5</v>
      </c>
      <c r="GN149">
        <v>23026.3</v>
      </c>
      <c r="GO149">
        <v>23728.2</v>
      </c>
      <c r="GP149">
        <v>35202.4</v>
      </c>
      <c r="GQ149">
        <v>35209.9</v>
      </c>
      <c r="GR149">
        <v>41514.2</v>
      </c>
      <c r="GS149">
        <v>42309.9</v>
      </c>
      <c r="GT149">
        <v>1.89837</v>
      </c>
      <c r="GU149">
        <v>1.81125</v>
      </c>
      <c r="GV149">
        <v>0.0996031</v>
      </c>
      <c r="GW149">
        <v>0</v>
      </c>
      <c r="GX149">
        <v>28.3799</v>
      </c>
      <c r="GY149">
        <v>999.9</v>
      </c>
      <c r="GZ149">
        <v>60.396</v>
      </c>
      <c r="HA149">
        <v>29.386</v>
      </c>
      <c r="HB149">
        <v>27.7151</v>
      </c>
      <c r="HC149">
        <v>54.365</v>
      </c>
      <c r="HD149">
        <v>39.1827</v>
      </c>
      <c r="HE149">
        <v>1</v>
      </c>
      <c r="HF149">
        <v>0.0711179</v>
      </c>
      <c r="HG149">
        <v>-1.6226</v>
      </c>
      <c r="HH149">
        <v>20.2295</v>
      </c>
      <c r="HI149">
        <v>5.23526</v>
      </c>
      <c r="HJ149">
        <v>11.992</v>
      </c>
      <c r="HK149">
        <v>4.9561</v>
      </c>
      <c r="HL149">
        <v>3.304</v>
      </c>
      <c r="HM149">
        <v>9999</v>
      </c>
      <c r="HN149">
        <v>999.9</v>
      </c>
      <c r="HO149">
        <v>9999</v>
      </c>
      <c r="HP149">
        <v>9999</v>
      </c>
      <c r="HQ149">
        <v>1.86849</v>
      </c>
      <c r="HR149">
        <v>1.86419</v>
      </c>
      <c r="HS149">
        <v>1.8718</v>
      </c>
      <c r="HT149">
        <v>1.86264</v>
      </c>
      <c r="HU149">
        <v>1.86205</v>
      </c>
      <c r="HV149">
        <v>1.86857</v>
      </c>
      <c r="HW149">
        <v>1.85867</v>
      </c>
      <c r="HX149">
        <v>1.86508</v>
      </c>
      <c r="HY149">
        <v>5</v>
      </c>
      <c r="HZ149">
        <v>0</v>
      </c>
      <c r="IA149">
        <v>0</v>
      </c>
      <c r="IB149">
        <v>0</v>
      </c>
      <c r="IC149" t="s">
        <v>426</v>
      </c>
      <c r="ID149" t="s">
        <v>427</v>
      </c>
      <c r="IE149" t="s">
        <v>428</v>
      </c>
      <c r="IF149" t="s">
        <v>428</v>
      </c>
      <c r="IG149" t="s">
        <v>428</v>
      </c>
      <c r="IH149" t="s">
        <v>428</v>
      </c>
      <c r="II149">
        <v>0</v>
      </c>
      <c r="IJ149">
        <v>100</v>
      </c>
      <c r="IK149">
        <v>100</v>
      </c>
      <c r="IL149">
        <v>5.896</v>
      </c>
      <c r="IM149">
        <v>0.3996</v>
      </c>
      <c r="IN149">
        <v>4.31971622866321</v>
      </c>
      <c r="IO149">
        <v>0.00442796603476172</v>
      </c>
      <c r="IP149">
        <v>-1.66160884727162e-06</v>
      </c>
      <c r="IQ149">
        <v>3.32470810967871e-10</v>
      </c>
      <c r="IR149">
        <v>0.0482981980719239</v>
      </c>
      <c r="IS149">
        <v>0.00830027014242151</v>
      </c>
      <c r="IT149">
        <v>2.88519397997672e-05</v>
      </c>
      <c r="IU149">
        <v>9.02036601750474e-06</v>
      </c>
      <c r="IV149">
        <v>-1</v>
      </c>
      <c r="IW149">
        <v>2043</v>
      </c>
      <c r="IX149">
        <v>1</v>
      </c>
      <c r="IY149">
        <v>28</v>
      </c>
      <c r="IZ149">
        <v>188983.9</v>
      </c>
      <c r="JA149">
        <v>188983.8</v>
      </c>
      <c r="JB149">
        <v>0.864258</v>
      </c>
      <c r="JC149">
        <v>2.38159</v>
      </c>
      <c r="JD149">
        <v>1.4978</v>
      </c>
      <c r="JE149">
        <v>2.33276</v>
      </c>
      <c r="JF149">
        <v>1.54419</v>
      </c>
      <c r="JG149">
        <v>2.36572</v>
      </c>
      <c r="JH149">
        <v>35.2209</v>
      </c>
      <c r="JI149">
        <v>24.2801</v>
      </c>
      <c r="JJ149">
        <v>18</v>
      </c>
      <c r="JK149">
        <v>545.908</v>
      </c>
      <c r="JL149">
        <v>432.848</v>
      </c>
      <c r="JM149">
        <v>31.3883</v>
      </c>
      <c r="JN149">
        <v>28.545</v>
      </c>
      <c r="JO149">
        <v>29.9999</v>
      </c>
      <c r="JP149">
        <v>28.4194</v>
      </c>
      <c r="JQ149">
        <v>28.4461</v>
      </c>
      <c r="JR149">
        <v>17.355</v>
      </c>
      <c r="JS149">
        <v>23.3908</v>
      </c>
      <c r="JT149">
        <v>100</v>
      </c>
      <c r="JU149">
        <v>31.3934</v>
      </c>
      <c r="JV149">
        <v>420</v>
      </c>
      <c r="JW149">
        <v>24.8104</v>
      </c>
      <c r="JX149">
        <v>93.043</v>
      </c>
      <c r="JY149">
        <v>98.6097</v>
      </c>
    </row>
    <row r="150" spans="1:285">
      <c r="A150">
        <v>134</v>
      </c>
      <c r="B150">
        <v>1758588742</v>
      </c>
      <c r="C150">
        <v>4729</v>
      </c>
      <c r="D150" t="s">
        <v>698</v>
      </c>
      <c r="E150" t="s">
        <v>699</v>
      </c>
      <c r="F150">
        <v>5</v>
      </c>
      <c r="G150" t="s">
        <v>419</v>
      </c>
      <c r="H150" t="s">
        <v>687</v>
      </c>
      <c r="I150" t="s">
        <v>421</v>
      </c>
      <c r="J150">
        <v>1758588739.66667</v>
      </c>
      <c r="K150">
        <f>(L150)/1000</f>
        <v>0</v>
      </c>
      <c r="L150">
        <f>1000*DL150*AJ150*(DH150-DI150)/(100*DA150*(1000-AJ150*DH150))</f>
        <v>0</v>
      </c>
      <c r="M150">
        <f>DL150*AJ150*(DG150-DF150*(1000-AJ150*DI150)/(1000-AJ150*DH150))/(100*DA150)</f>
        <v>0</v>
      </c>
      <c r="N150">
        <f>DF150 - IF(AJ150&gt;1, M150*DA150*100.0/(AL150), 0)</f>
        <v>0</v>
      </c>
      <c r="O150">
        <f>((U150-K150/2)*N150-M150)/(U150+K150/2)</f>
        <v>0</v>
      </c>
      <c r="P150">
        <f>O150*(DM150+DN150)/1000.0</f>
        <v>0</v>
      </c>
      <c r="Q150">
        <f>(DF150 - IF(AJ150&gt;1, M150*DA150*100.0/(AL150), 0))*(DM150+DN150)/1000.0</f>
        <v>0</v>
      </c>
      <c r="R150">
        <f>2.0/((1/T150-1/S150)+SIGN(T150)*SQRT((1/T150-1/S150)*(1/T150-1/S150) + 4*DB150/((DB150+1)*(DB150+1))*(2*1/T150*1/S150-1/S150*1/S150)))</f>
        <v>0</v>
      </c>
      <c r="S150">
        <f>IF(LEFT(DC150,1)&lt;&gt;"0",IF(LEFT(DC150,1)="1",3.0,DD150),$D$5+$E$5*(DT150*DM150/($K$5*1000))+$F$5*(DT150*DM150/($K$5*1000))*MAX(MIN(DA150,$J$5),$I$5)*MAX(MIN(DA150,$J$5),$I$5)+$G$5*MAX(MIN(DA150,$J$5),$I$5)*(DT150*DM150/($K$5*1000))+$H$5*(DT150*DM150/($K$5*1000))*(DT150*DM150/($K$5*1000)))</f>
        <v>0</v>
      </c>
      <c r="T150">
        <f>K150*(1000-(1000*0.61365*exp(17.502*X150/(240.97+X150))/(DM150+DN150)+DH150)/2)/(1000*0.61365*exp(17.502*X150/(240.97+X150))/(DM150+DN150)-DH150)</f>
        <v>0</v>
      </c>
      <c r="U150">
        <f>1/((DB150+1)/(R150/1.6)+1/(S150/1.37)) + DB150/((DB150+1)/(R150/1.6) + DB150/(S150/1.37))</f>
        <v>0</v>
      </c>
      <c r="V150">
        <f>(CW150*CZ150)</f>
        <v>0</v>
      </c>
      <c r="W150">
        <f>(DO150+(V150+2*0.95*5.67E-8*(((DO150+$B$7)+273)^4-(DO150+273)^4)-44100*K150)/(1.84*29.3*S150+8*0.95*5.67E-8*(DO150+273)^3))</f>
        <v>0</v>
      </c>
      <c r="X150">
        <f>($C$7*DP150+$D$7*DQ150+$E$7*W150)</f>
        <v>0</v>
      </c>
      <c r="Y150">
        <f>0.61365*exp(17.502*X150/(240.97+X150))</f>
        <v>0</v>
      </c>
      <c r="Z150">
        <f>(AA150/AB150*100)</f>
        <v>0</v>
      </c>
      <c r="AA150">
        <f>DH150*(DM150+DN150)/1000</f>
        <v>0</v>
      </c>
      <c r="AB150">
        <f>0.61365*exp(17.502*DO150/(240.97+DO150))</f>
        <v>0</v>
      </c>
      <c r="AC150">
        <f>(Y150-DH150*(DM150+DN150)/1000)</f>
        <v>0</v>
      </c>
      <c r="AD150">
        <f>(-K150*44100)</f>
        <v>0</v>
      </c>
      <c r="AE150">
        <f>2*29.3*S150*0.92*(DO150-X150)</f>
        <v>0</v>
      </c>
      <c r="AF150">
        <f>2*0.95*5.67E-8*(((DO150+$B$7)+273)^4-(X150+273)^4)</f>
        <v>0</v>
      </c>
      <c r="AG150">
        <f>V150+AF150+AD150+AE150</f>
        <v>0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MAX(0,($B$13+$C$13*DT150)/(1+$D$13*DT150)*DM150/(DO150+273)*$E$13)</f>
        <v>0</v>
      </c>
      <c r="AM150" t="s">
        <v>422</v>
      </c>
      <c r="AN150" t="s">
        <v>422</v>
      </c>
      <c r="AO150">
        <v>0</v>
      </c>
      <c r="AP150">
        <v>0</v>
      </c>
      <c r="AQ150">
        <f>1-AO150/AP150</f>
        <v>0</v>
      </c>
      <c r="AR150">
        <v>0</v>
      </c>
      <c r="AS150" t="s">
        <v>422</v>
      </c>
      <c r="AT150" t="s">
        <v>422</v>
      </c>
      <c r="AU150">
        <v>0</v>
      </c>
      <c r="AV150">
        <v>0</v>
      </c>
      <c r="AW150">
        <f>1-AU150/AV150</f>
        <v>0</v>
      </c>
      <c r="AX150">
        <v>0.5</v>
      </c>
      <c r="AY150">
        <f>CX150</f>
        <v>0</v>
      </c>
      <c r="AZ150">
        <f>M150</f>
        <v>0</v>
      </c>
      <c r="BA150">
        <f>AW150*AX150*AY150</f>
        <v>0</v>
      </c>
      <c r="BB150">
        <f>(AZ150-AR150)/AY150</f>
        <v>0</v>
      </c>
      <c r="BC150">
        <f>(AP150-AV150)/AV150</f>
        <v>0</v>
      </c>
      <c r="BD150">
        <f>AO150/(AQ150+AO150/AV150)</f>
        <v>0</v>
      </c>
      <c r="BE150" t="s">
        <v>422</v>
      </c>
      <c r="BF150">
        <v>0</v>
      </c>
      <c r="BG150">
        <f>IF(BF150&lt;&gt;0, BF150, BD150)</f>
        <v>0</v>
      </c>
      <c r="BH150">
        <f>1-BG150/AV150</f>
        <v>0</v>
      </c>
      <c r="BI150">
        <f>(AV150-AU150)/(AV150-BG150)</f>
        <v>0</v>
      </c>
      <c r="BJ150">
        <f>(AP150-AV150)/(AP150-BG150)</f>
        <v>0</v>
      </c>
      <c r="BK150">
        <f>(AV150-AU150)/(AV150-AO150)</f>
        <v>0</v>
      </c>
      <c r="BL150">
        <f>(AP150-AV150)/(AP150-AO150)</f>
        <v>0</v>
      </c>
      <c r="BM150">
        <f>(BI150*BG150/AU150)</f>
        <v>0</v>
      </c>
      <c r="BN150">
        <f>(1-BM150)</f>
        <v>0</v>
      </c>
      <c r="CW150">
        <f>$B$11*DU150+$C$11*DV150+$F$11*EG150*(1-EJ150)</f>
        <v>0</v>
      </c>
      <c r="CX150">
        <f>CW150*CY150</f>
        <v>0</v>
      </c>
      <c r="CY150">
        <f>($B$11*$D$9+$C$11*$D$9+$F$11*((ET150+EL150)/MAX(ET150+EL150+EU150, 0.1)*$I$9+EU150/MAX(ET150+EL150+EU150, 0.1)*$J$9))/($B$11+$C$11+$F$11)</f>
        <v>0</v>
      </c>
      <c r="CZ150">
        <f>($B$11*$K$9+$C$11*$K$9+$F$11*((ET150+EL150)/MAX(ET150+EL150+EU150, 0.1)*$P$9+EU150/MAX(ET150+EL150+EU150, 0.1)*$Q$9))/($B$11+$C$11+$F$11)</f>
        <v>0</v>
      </c>
      <c r="DA150">
        <v>5.18</v>
      </c>
      <c r="DB150">
        <v>0.5</v>
      </c>
      <c r="DC150" t="s">
        <v>423</v>
      </c>
      <c r="DD150">
        <v>2</v>
      </c>
      <c r="DE150">
        <v>1758588739.66667</v>
      </c>
      <c r="DF150">
        <v>421.281</v>
      </c>
      <c r="DG150">
        <v>419.986</v>
      </c>
      <c r="DH150">
        <v>24.8219</v>
      </c>
      <c r="DI150">
        <v>24.7915</v>
      </c>
      <c r="DJ150">
        <v>415.385</v>
      </c>
      <c r="DK150">
        <v>24.4223</v>
      </c>
      <c r="DL150">
        <v>499.997666666667</v>
      </c>
      <c r="DM150">
        <v>89.6267333333333</v>
      </c>
      <c r="DN150">
        <v>0.0336954333333333</v>
      </c>
      <c r="DO150">
        <v>30.7243333333333</v>
      </c>
      <c r="DP150">
        <v>30.0017</v>
      </c>
      <c r="DQ150">
        <v>999.9</v>
      </c>
      <c r="DR150">
        <v>0</v>
      </c>
      <c r="DS150">
        <v>0</v>
      </c>
      <c r="DT150">
        <v>10013.7666666667</v>
      </c>
      <c r="DU150">
        <v>0</v>
      </c>
      <c r="DV150">
        <v>0.667702</v>
      </c>
      <c r="DW150">
        <v>1.29476</v>
      </c>
      <c r="DX150">
        <v>432.004333333333</v>
      </c>
      <c r="DY150">
        <v>430.663</v>
      </c>
      <c r="DZ150">
        <v>0.0303777</v>
      </c>
      <c r="EA150">
        <v>419.986</v>
      </c>
      <c r="EB150">
        <v>24.7915</v>
      </c>
      <c r="EC150">
        <v>2.22470333333333</v>
      </c>
      <c r="ED150">
        <v>2.22198</v>
      </c>
      <c r="EE150">
        <v>19.1413333333333</v>
      </c>
      <c r="EF150">
        <v>19.1216666666667</v>
      </c>
      <c r="EG150">
        <v>0.00500016</v>
      </c>
      <c r="EH150">
        <v>0</v>
      </c>
      <c r="EI150">
        <v>0</v>
      </c>
      <c r="EJ150">
        <v>0</v>
      </c>
      <c r="EK150">
        <v>417.566666666667</v>
      </c>
      <c r="EL150">
        <v>0.00500016</v>
      </c>
      <c r="EM150">
        <v>-31.0666666666667</v>
      </c>
      <c r="EN150">
        <v>-2.23333333333333</v>
      </c>
      <c r="EO150">
        <v>37.437</v>
      </c>
      <c r="EP150">
        <v>41.5</v>
      </c>
      <c r="EQ150">
        <v>39.5</v>
      </c>
      <c r="ER150">
        <v>41.75</v>
      </c>
      <c r="ES150">
        <v>40.7913333333333</v>
      </c>
      <c r="ET150">
        <v>0</v>
      </c>
      <c r="EU150">
        <v>0</v>
      </c>
      <c r="EV150">
        <v>0</v>
      </c>
      <c r="EW150">
        <v>1758588744</v>
      </c>
      <c r="EX150">
        <v>0</v>
      </c>
      <c r="EY150">
        <v>418.98</v>
      </c>
      <c r="EZ150">
        <v>-0.646153695627839</v>
      </c>
      <c r="FA150">
        <v>-9.97692313384716</v>
      </c>
      <c r="FB150">
        <v>-29.832</v>
      </c>
      <c r="FC150">
        <v>15</v>
      </c>
      <c r="FD150">
        <v>0</v>
      </c>
      <c r="FE150" t="s">
        <v>424</v>
      </c>
      <c r="FF150">
        <v>1747249705.1</v>
      </c>
      <c r="FG150">
        <v>1747249711.1</v>
      </c>
      <c r="FH150">
        <v>0</v>
      </c>
      <c r="FI150">
        <v>0.871</v>
      </c>
      <c r="FJ150">
        <v>0.066</v>
      </c>
      <c r="FK150">
        <v>5.486</v>
      </c>
      <c r="FL150">
        <v>0.145</v>
      </c>
      <c r="FM150">
        <v>420</v>
      </c>
      <c r="FN150">
        <v>16</v>
      </c>
      <c r="FO150">
        <v>0.27</v>
      </c>
      <c r="FP150">
        <v>0.16</v>
      </c>
      <c r="FQ150">
        <v>0.8816708</v>
      </c>
      <c r="FR150">
        <v>0.214141263157894</v>
      </c>
      <c r="FS150">
        <v>0.258987765998049</v>
      </c>
      <c r="FT150">
        <v>1</v>
      </c>
      <c r="FU150">
        <v>418.885294117647</v>
      </c>
      <c r="FV150">
        <v>-8.52100837973279</v>
      </c>
      <c r="FW150">
        <v>5.34718905555506</v>
      </c>
      <c r="FX150">
        <v>-1</v>
      </c>
      <c r="FY150">
        <v>0.029255195</v>
      </c>
      <c r="FZ150">
        <v>0.00729247669172932</v>
      </c>
      <c r="GA150">
        <v>0.00125992340341586</v>
      </c>
      <c r="GB150">
        <v>1</v>
      </c>
      <c r="GC150">
        <v>2</v>
      </c>
      <c r="GD150">
        <v>2</v>
      </c>
      <c r="GE150" t="s">
        <v>476</v>
      </c>
      <c r="GF150">
        <v>3.12637</v>
      </c>
      <c r="GG150">
        <v>2.65944</v>
      </c>
      <c r="GH150">
        <v>0.0882222</v>
      </c>
      <c r="GI150">
        <v>0.0891149</v>
      </c>
      <c r="GJ150">
        <v>0.102959</v>
      </c>
      <c r="GK150">
        <v>0.103413</v>
      </c>
      <c r="GL150">
        <v>23475.3</v>
      </c>
      <c r="GM150">
        <v>22195.8</v>
      </c>
      <c r="GN150">
        <v>23026.4</v>
      </c>
      <c r="GO150">
        <v>23727.9</v>
      </c>
      <c r="GP150">
        <v>35202.5</v>
      </c>
      <c r="GQ150">
        <v>35209.9</v>
      </c>
      <c r="GR150">
        <v>41514.3</v>
      </c>
      <c r="GS150">
        <v>42309.6</v>
      </c>
      <c r="GT150">
        <v>1.89813</v>
      </c>
      <c r="GU150">
        <v>1.81142</v>
      </c>
      <c r="GV150">
        <v>0.0995472</v>
      </c>
      <c r="GW150">
        <v>0</v>
      </c>
      <c r="GX150">
        <v>28.3781</v>
      </c>
      <c r="GY150">
        <v>999.9</v>
      </c>
      <c r="GZ150">
        <v>60.396</v>
      </c>
      <c r="HA150">
        <v>29.386</v>
      </c>
      <c r="HB150">
        <v>27.7112</v>
      </c>
      <c r="HC150">
        <v>54.305</v>
      </c>
      <c r="HD150">
        <v>39.2428</v>
      </c>
      <c r="HE150">
        <v>1</v>
      </c>
      <c r="HF150">
        <v>0.0707851</v>
      </c>
      <c r="HG150">
        <v>-1.6049</v>
      </c>
      <c r="HH150">
        <v>20.2297</v>
      </c>
      <c r="HI150">
        <v>5.23496</v>
      </c>
      <c r="HJ150">
        <v>11.992</v>
      </c>
      <c r="HK150">
        <v>4.95585</v>
      </c>
      <c r="HL150">
        <v>3.304</v>
      </c>
      <c r="HM150">
        <v>9999</v>
      </c>
      <c r="HN150">
        <v>999.9</v>
      </c>
      <c r="HO150">
        <v>9999</v>
      </c>
      <c r="HP150">
        <v>9999</v>
      </c>
      <c r="HQ150">
        <v>1.86849</v>
      </c>
      <c r="HR150">
        <v>1.86418</v>
      </c>
      <c r="HS150">
        <v>1.87181</v>
      </c>
      <c r="HT150">
        <v>1.86264</v>
      </c>
      <c r="HU150">
        <v>1.86204</v>
      </c>
      <c r="HV150">
        <v>1.86856</v>
      </c>
      <c r="HW150">
        <v>1.85867</v>
      </c>
      <c r="HX150">
        <v>1.86508</v>
      </c>
      <c r="HY150">
        <v>5</v>
      </c>
      <c r="HZ150">
        <v>0</v>
      </c>
      <c r="IA150">
        <v>0</v>
      </c>
      <c r="IB150">
        <v>0</v>
      </c>
      <c r="IC150" t="s">
        <v>426</v>
      </c>
      <c r="ID150" t="s">
        <v>427</v>
      </c>
      <c r="IE150" t="s">
        <v>428</v>
      </c>
      <c r="IF150" t="s">
        <v>428</v>
      </c>
      <c r="IG150" t="s">
        <v>428</v>
      </c>
      <c r="IH150" t="s">
        <v>428</v>
      </c>
      <c r="II150">
        <v>0</v>
      </c>
      <c r="IJ150">
        <v>100</v>
      </c>
      <c r="IK150">
        <v>100</v>
      </c>
      <c r="IL150">
        <v>5.896</v>
      </c>
      <c r="IM150">
        <v>0.3996</v>
      </c>
      <c r="IN150">
        <v>4.31971622866321</v>
      </c>
      <c r="IO150">
        <v>0.00442796603476172</v>
      </c>
      <c r="IP150">
        <v>-1.66160884727162e-06</v>
      </c>
      <c r="IQ150">
        <v>3.32470810967871e-10</v>
      </c>
      <c r="IR150">
        <v>0.0482981980719239</v>
      </c>
      <c r="IS150">
        <v>0.00830027014242151</v>
      </c>
      <c r="IT150">
        <v>2.88519397997672e-05</v>
      </c>
      <c r="IU150">
        <v>9.02036601750474e-06</v>
      </c>
      <c r="IV150">
        <v>-1</v>
      </c>
      <c r="IW150">
        <v>2043</v>
      </c>
      <c r="IX150">
        <v>1</v>
      </c>
      <c r="IY150">
        <v>28</v>
      </c>
      <c r="IZ150">
        <v>188983.9</v>
      </c>
      <c r="JA150">
        <v>188983.8</v>
      </c>
      <c r="JB150">
        <v>0.861816</v>
      </c>
      <c r="JC150">
        <v>2.38281</v>
      </c>
      <c r="JD150">
        <v>1.4978</v>
      </c>
      <c r="JE150">
        <v>2.33276</v>
      </c>
      <c r="JF150">
        <v>1.54419</v>
      </c>
      <c r="JG150">
        <v>2.37061</v>
      </c>
      <c r="JH150">
        <v>35.2209</v>
      </c>
      <c r="JI150">
        <v>24.2801</v>
      </c>
      <c r="JJ150">
        <v>18</v>
      </c>
      <c r="JK150">
        <v>545.732</v>
      </c>
      <c r="JL150">
        <v>432.939</v>
      </c>
      <c r="JM150">
        <v>31.3947</v>
      </c>
      <c r="JN150">
        <v>28.5435</v>
      </c>
      <c r="JO150">
        <v>29.9999</v>
      </c>
      <c r="JP150">
        <v>28.4177</v>
      </c>
      <c r="JQ150">
        <v>28.4443</v>
      </c>
      <c r="JR150">
        <v>17.2836</v>
      </c>
      <c r="JS150">
        <v>23.3908</v>
      </c>
      <c r="JT150">
        <v>100</v>
      </c>
      <c r="JU150">
        <v>31.3957</v>
      </c>
      <c r="JV150">
        <v>420</v>
      </c>
      <c r="JW150">
        <v>24.8111</v>
      </c>
      <c r="JX150">
        <v>93.0431</v>
      </c>
      <c r="JY150">
        <v>98.6087</v>
      </c>
    </row>
    <row r="151" spans="1:285">
      <c r="A151">
        <v>135</v>
      </c>
      <c r="B151">
        <v>1758588744</v>
      </c>
      <c r="C151">
        <v>4731</v>
      </c>
      <c r="D151" t="s">
        <v>700</v>
      </c>
      <c r="E151" t="s">
        <v>701</v>
      </c>
      <c r="F151">
        <v>5</v>
      </c>
      <c r="G151" t="s">
        <v>419</v>
      </c>
      <c r="H151" t="s">
        <v>687</v>
      </c>
      <c r="I151" t="s">
        <v>421</v>
      </c>
      <c r="J151">
        <v>1758588740.5</v>
      </c>
      <c r="K151">
        <f>(L151)/1000</f>
        <v>0</v>
      </c>
      <c r="L151">
        <f>1000*DL151*AJ151*(DH151-DI151)/(100*DA151*(1000-AJ151*DH151))</f>
        <v>0</v>
      </c>
      <c r="M151">
        <f>DL151*AJ151*(DG151-DF151*(1000-AJ151*DI151)/(1000-AJ151*DH151))/(100*DA151)</f>
        <v>0</v>
      </c>
      <c r="N151">
        <f>DF151 - IF(AJ151&gt;1, M151*DA151*100.0/(AL151), 0)</f>
        <v>0</v>
      </c>
      <c r="O151">
        <f>((U151-K151/2)*N151-M151)/(U151+K151/2)</f>
        <v>0</v>
      </c>
      <c r="P151">
        <f>O151*(DM151+DN151)/1000.0</f>
        <v>0</v>
      </c>
      <c r="Q151">
        <f>(DF151 - IF(AJ151&gt;1, M151*DA151*100.0/(AL151), 0))*(DM151+DN151)/1000.0</f>
        <v>0</v>
      </c>
      <c r="R151">
        <f>2.0/((1/T151-1/S151)+SIGN(T151)*SQRT((1/T151-1/S151)*(1/T151-1/S151) + 4*DB151/((DB151+1)*(DB151+1))*(2*1/T151*1/S151-1/S151*1/S151)))</f>
        <v>0</v>
      </c>
      <c r="S151">
        <f>IF(LEFT(DC151,1)&lt;&gt;"0",IF(LEFT(DC151,1)="1",3.0,DD151),$D$5+$E$5*(DT151*DM151/($K$5*1000))+$F$5*(DT151*DM151/($K$5*1000))*MAX(MIN(DA151,$J$5),$I$5)*MAX(MIN(DA151,$J$5),$I$5)+$G$5*MAX(MIN(DA151,$J$5),$I$5)*(DT151*DM151/($K$5*1000))+$H$5*(DT151*DM151/($K$5*1000))*(DT151*DM151/($K$5*1000)))</f>
        <v>0</v>
      </c>
      <c r="T151">
        <f>K151*(1000-(1000*0.61365*exp(17.502*X151/(240.97+X151))/(DM151+DN151)+DH151)/2)/(1000*0.61365*exp(17.502*X151/(240.97+X151))/(DM151+DN151)-DH151)</f>
        <v>0</v>
      </c>
      <c r="U151">
        <f>1/((DB151+1)/(R151/1.6)+1/(S151/1.37)) + DB151/((DB151+1)/(R151/1.6) + DB151/(S151/1.37))</f>
        <v>0</v>
      </c>
      <c r="V151">
        <f>(CW151*CZ151)</f>
        <v>0</v>
      </c>
      <c r="W151">
        <f>(DO151+(V151+2*0.95*5.67E-8*(((DO151+$B$7)+273)^4-(DO151+273)^4)-44100*K151)/(1.84*29.3*S151+8*0.95*5.67E-8*(DO151+273)^3))</f>
        <v>0</v>
      </c>
      <c r="X151">
        <f>($C$7*DP151+$D$7*DQ151+$E$7*W151)</f>
        <v>0</v>
      </c>
      <c r="Y151">
        <f>0.61365*exp(17.502*X151/(240.97+X151))</f>
        <v>0</v>
      </c>
      <c r="Z151">
        <f>(AA151/AB151*100)</f>
        <v>0</v>
      </c>
      <c r="AA151">
        <f>DH151*(DM151+DN151)/1000</f>
        <v>0</v>
      </c>
      <c r="AB151">
        <f>0.61365*exp(17.502*DO151/(240.97+DO151))</f>
        <v>0</v>
      </c>
      <c r="AC151">
        <f>(Y151-DH151*(DM151+DN151)/1000)</f>
        <v>0</v>
      </c>
      <c r="AD151">
        <f>(-K151*44100)</f>
        <v>0</v>
      </c>
      <c r="AE151">
        <f>2*29.3*S151*0.92*(DO151-X151)</f>
        <v>0</v>
      </c>
      <c r="AF151">
        <f>2*0.95*5.67E-8*(((DO151+$B$7)+273)^4-(X151+273)^4)</f>
        <v>0</v>
      </c>
      <c r="AG151">
        <f>V151+AF151+AD151+AE151</f>
        <v>0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MAX(0,($B$13+$C$13*DT151)/(1+$D$13*DT151)*DM151/(DO151+273)*$E$13)</f>
        <v>0</v>
      </c>
      <c r="AM151" t="s">
        <v>422</v>
      </c>
      <c r="AN151" t="s">
        <v>422</v>
      </c>
      <c r="AO151">
        <v>0</v>
      </c>
      <c r="AP151">
        <v>0</v>
      </c>
      <c r="AQ151">
        <f>1-AO151/AP151</f>
        <v>0</v>
      </c>
      <c r="AR151">
        <v>0</v>
      </c>
      <c r="AS151" t="s">
        <v>422</v>
      </c>
      <c r="AT151" t="s">
        <v>422</v>
      </c>
      <c r="AU151">
        <v>0</v>
      </c>
      <c r="AV151">
        <v>0</v>
      </c>
      <c r="AW151">
        <f>1-AU151/AV151</f>
        <v>0</v>
      </c>
      <c r="AX151">
        <v>0.5</v>
      </c>
      <c r="AY151">
        <f>CX151</f>
        <v>0</v>
      </c>
      <c r="AZ151">
        <f>M151</f>
        <v>0</v>
      </c>
      <c r="BA151">
        <f>AW151*AX151*AY151</f>
        <v>0</v>
      </c>
      <c r="BB151">
        <f>(AZ151-AR151)/AY151</f>
        <v>0</v>
      </c>
      <c r="BC151">
        <f>(AP151-AV151)/AV151</f>
        <v>0</v>
      </c>
      <c r="BD151">
        <f>AO151/(AQ151+AO151/AV151)</f>
        <v>0</v>
      </c>
      <c r="BE151" t="s">
        <v>422</v>
      </c>
      <c r="BF151">
        <v>0</v>
      </c>
      <c r="BG151">
        <f>IF(BF151&lt;&gt;0, BF151, BD151)</f>
        <v>0</v>
      </c>
      <c r="BH151">
        <f>1-BG151/AV151</f>
        <v>0</v>
      </c>
      <c r="BI151">
        <f>(AV151-AU151)/(AV151-BG151)</f>
        <v>0</v>
      </c>
      <c r="BJ151">
        <f>(AP151-AV151)/(AP151-BG151)</f>
        <v>0</v>
      </c>
      <c r="BK151">
        <f>(AV151-AU151)/(AV151-AO151)</f>
        <v>0</v>
      </c>
      <c r="BL151">
        <f>(AP151-AV151)/(AP151-AO151)</f>
        <v>0</v>
      </c>
      <c r="BM151">
        <f>(BI151*BG151/AU151)</f>
        <v>0</v>
      </c>
      <c r="BN151">
        <f>(1-BM151)</f>
        <v>0</v>
      </c>
      <c r="CW151">
        <f>$B$11*DU151+$C$11*DV151+$F$11*EG151*(1-EJ151)</f>
        <v>0</v>
      </c>
      <c r="CX151">
        <f>CW151*CY151</f>
        <v>0</v>
      </c>
      <c r="CY151">
        <f>($B$11*$D$9+$C$11*$D$9+$F$11*((ET151+EL151)/MAX(ET151+EL151+EU151, 0.1)*$I$9+EU151/MAX(ET151+EL151+EU151, 0.1)*$J$9))/($B$11+$C$11+$F$11)</f>
        <v>0</v>
      </c>
      <c r="CZ151">
        <f>($B$11*$K$9+$C$11*$K$9+$F$11*((ET151+EL151)/MAX(ET151+EL151+EU151, 0.1)*$P$9+EU151/MAX(ET151+EL151+EU151, 0.1)*$Q$9))/($B$11+$C$11+$F$11)</f>
        <v>0</v>
      </c>
      <c r="DA151">
        <v>5.18</v>
      </c>
      <c r="DB151">
        <v>0.5</v>
      </c>
      <c r="DC151" t="s">
        <v>423</v>
      </c>
      <c r="DD151">
        <v>2</v>
      </c>
      <c r="DE151">
        <v>1758588740.5</v>
      </c>
      <c r="DF151">
        <v>421.25025</v>
      </c>
      <c r="DG151">
        <v>420.57625</v>
      </c>
      <c r="DH151">
        <v>24.82155</v>
      </c>
      <c r="DI151">
        <v>24.790875</v>
      </c>
      <c r="DJ151">
        <v>415.3545</v>
      </c>
      <c r="DK151">
        <v>24.42195</v>
      </c>
      <c r="DL151">
        <v>499.9715</v>
      </c>
      <c r="DM151">
        <v>89.626625</v>
      </c>
      <c r="DN151">
        <v>0.033707475</v>
      </c>
      <c r="DO151">
        <v>30.724675</v>
      </c>
      <c r="DP151">
        <v>30.001</v>
      </c>
      <c r="DQ151">
        <v>999.9</v>
      </c>
      <c r="DR151">
        <v>0</v>
      </c>
      <c r="DS151">
        <v>0</v>
      </c>
      <c r="DT151">
        <v>10017.2</v>
      </c>
      <c r="DU151">
        <v>0</v>
      </c>
      <c r="DV151">
        <v>0.667702</v>
      </c>
      <c r="DW151">
        <v>0.6738675</v>
      </c>
      <c r="DX151">
        <v>431.97275</v>
      </c>
      <c r="DY151">
        <v>431.268</v>
      </c>
      <c r="DZ151">
        <v>0.03065395</v>
      </c>
      <c r="EA151">
        <v>420.57625</v>
      </c>
      <c r="EB151">
        <v>24.790875</v>
      </c>
      <c r="EC151">
        <v>2.22467</v>
      </c>
      <c r="ED151">
        <v>2.22192</v>
      </c>
      <c r="EE151">
        <v>19.141075</v>
      </c>
      <c r="EF151">
        <v>19.12125</v>
      </c>
      <c r="EG151">
        <v>0.00500016</v>
      </c>
      <c r="EH151">
        <v>0</v>
      </c>
      <c r="EI151">
        <v>0</v>
      </c>
      <c r="EJ151">
        <v>0</v>
      </c>
      <c r="EK151">
        <v>416.775</v>
      </c>
      <c r="EL151">
        <v>0.00500016</v>
      </c>
      <c r="EM151">
        <v>-30.225</v>
      </c>
      <c r="EN151">
        <v>-2.475</v>
      </c>
      <c r="EO151">
        <v>37.437</v>
      </c>
      <c r="EP151">
        <v>41.5</v>
      </c>
      <c r="EQ151">
        <v>39.5</v>
      </c>
      <c r="ER151">
        <v>41.75</v>
      </c>
      <c r="ES151">
        <v>40.781</v>
      </c>
      <c r="ET151">
        <v>0</v>
      </c>
      <c r="EU151">
        <v>0</v>
      </c>
      <c r="EV151">
        <v>0</v>
      </c>
      <c r="EW151">
        <v>1758588745.8</v>
      </c>
      <c r="EX151">
        <v>0</v>
      </c>
      <c r="EY151">
        <v>418.815384615385</v>
      </c>
      <c r="EZ151">
        <v>1.02564109830225</v>
      </c>
      <c r="FA151">
        <v>-6.96410262901135</v>
      </c>
      <c r="FB151">
        <v>-29.5038461538462</v>
      </c>
      <c r="FC151">
        <v>15</v>
      </c>
      <c r="FD151">
        <v>0</v>
      </c>
      <c r="FE151" t="s">
        <v>424</v>
      </c>
      <c r="FF151">
        <v>1747249705.1</v>
      </c>
      <c r="FG151">
        <v>1747249711.1</v>
      </c>
      <c r="FH151">
        <v>0</v>
      </c>
      <c r="FI151">
        <v>0.871</v>
      </c>
      <c r="FJ151">
        <v>0.066</v>
      </c>
      <c r="FK151">
        <v>5.486</v>
      </c>
      <c r="FL151">
        <v>0.145</v>
      </c>
      <c r="FM151">
        <v>420</v>
      </c>
      <c r="FN151">
        <v>16</v>
      </c>
      <c r="FO151">
        <v>0.27</v>
      </c>
      <c r="FP151">
        <v>0.16</v>
      </c>
      <c r="FQ151">
        <v>0.879052690476191</v>
      </c>
      <c r="FR151">
        <v>0.144846233766233</v>
      </c>
      <c r="FS151">
        <v>0.334726631454488</v>
      </c>
      <c r="FT151">
        <v>1</v>
      </c>
      <c r="FU151">
        <v>418.920588235294</v>
      </c>
      <c r="FV151">
        <v>0.545454648323631</v>
      </c>
      <c r="FW151">
        <v>5.5225622469671</v>
      </c>
      <c r="FX151">
        <v>-1</v>
      </c>
      <c r="FY151">
        <v>0.0296064</v>
      </c>
      <c r="FZ151">
        <v>0.00918817402597404</v>
      </c>
      <c r="GA151">
        <v>0.00140295637952758</v>
      </c>
      <c r="GB151">
        <v>1</v>
      </c>
      <c r="GC151">
        <v>2</v>
      </c>
      <c r="GD151">
        <v>2</v>
      </c>
      <c r="GE151" t="s">
        <v>476</v>
      </c>
      <c r="GF151">
        <v>3.12645</v>
      </c>
      <c r="GG151">
        <v>2.65953</v>
      </c>
      <c r="GH151">
        <v>0.0882735</v>
      </c>
      <c r="GI151">
        <v>0.0894883</v>
      </c>
      <c r="GJ151">
        <v>0.102951</v>
      </c>
      <c r="GK151">
        <v>0.103409</v>
      </c>
      <c r="GL151">
        <v>23474.1</v>
      </c>
      <c r="GM151">
        <v>22187</v>
      </c>
      <c r="GN151">
        <v>23026.5</v>
      </c>
      <c r="GO151">
        <v>23728.2</v>
      </c>
      <c r="GP151">
        <v>35202.8</v>
      </c>
      <c r="GQ151">
        <v>35210.5</v>
      </c>
      <c r="GR151">
        <v>41514.3</v>
      </c>
      <c r="GS151">
        <v>42310.1</v>
      </c>
      <c r="GT151">
        <v>1.8983</v>
      </c>
      <c r="GU151">
        <v>1.81115</v>
      </c>
      <c r="GV151">
        <v>0.0996068</v>
      </c>
      <c r="GW151">
        <v>0</v>
      </c>
      <c r="GX151">
        <v>28.3769</v>
      </c>
      <c r="GY151">
        <v>999.9</v>
      </c>
      <c r="GZ151">
        <v>60.396</v>
      </c>
      <c r="HA151">
        <v>29.386</v>
      </c>
      <c r="HB151">
        <v>27.7124</v>
      </c>
      <c r="HC151">
        <v>54.105</v>
      </c>
      <c r="HD151">
        <v>39.2188</v>
      </c>
      <c r="HE151">
        <v>1</v>
      </c>
      <c r="HF151">
        <v>0.0708638</v>
      </c>
      <c r="HG151">
        <v>-1.59868</v>
      </c>
      <c r="HH151">
        <v>20.2299</v>
      </c>
      <c r="HI151">
        <v>5.23481</v>
      </c>
      <c r="HJ151">
        <v>11.992</v>
      </c>
      <c r="HK151">
        <v>4.95595</v>
      </c>
      <c r="HL151">
        <v>3.304</v>
      </c>
      <c r="HM151">
        <v>9999</v>
      </c>
      <c r="HN151">
        <v>999.9</v>
      </c>
      <c r="HO151">
        <v>9999</v>
      </c>
      <c r="HP151">
        <v>9999</v>
      </c>
      <c r="HQ151">
        <v>1.86849</v>
      </c>
      <c r="HR151">
        <v>1.86419</v>
      </c>
      <c r="HS151">
        <v>1.87181</v>
      </c>
      <c r="HT151">
        <v>1.86265</v>
      </c>
      <c r="HU151">
        <v>1.86204</v>
      </c>
      <c r="HV151">
        <v>1.86854</v>
      </c>
      <c r="HW151">
        <v>1.85867</v>
      </c>
      <c r="HX151">
        <v>1.86508</v>
      </c>
      <c r="HY151">
        <v>5</v>
      </c>
      <c r="HZ151">
        <v>0</v>
      </c>
      <c r="IA151">
        <v>0</v>
      </c>
      <c r="IB151">
        <v>0</v>
      </c>
      <c r="IC151" t="s">
        <v>426</v>
      </c>
      <c r="ID151" t="s">
        <v>427</v>
      </c>
      <c r="IE151" t="s">
        <v>428</v>
      </c>
      <c r="IF151" t="s">
        <v>428</v>
      </c>
      <c r="IG151" t="s">
        <v>428</v>
      </c>
      <c r="IH151" t="s">
        <v>428</v>
      </c>
      <c r="II151">
        <v>0</v>
      </c>
      <c r="IJ151">
        <v>100</v>
      </c>
      <c r="IK151">
        <v>100</v>
      </c>
      <c r="IL151">
        <v>5.897</v>
      </c>
      <c r="IM151">
        <v>0.3995</v>
      </c>
      <c r="IN151">
        <v>4.31971622866321</v>
      </c>
      <c r="IO151">
        <v>0.00442796603476172</v>
      </c>
      <c r="IP151">
        <v>-1.66160884727162e-06</v>
      </c>
      <c r="IQ151">
        <v>3.32470810967871e-10</v>
      </c>
      <c r="IR151">
        <v>0.0482981980719239</v>
      </c>
      <c r="IS151">
        <v>0.00830027014242151</v>
      </c>
      <c r="IT151">
        <v>2.88519397997672e-05</v>
      </c>
      <c r="IU151">
        <v>9.02036601750474e-06</v>
      </c>
      <c r="IV151">
        <v>-1</v>
      </c>
      <c r="IW151">
        <v>2043</v>
      </c>
      <c r="IX151">
        <v>1</v>
      </c>
      <c r="IY151">
        <v>28</v>
      </c>
      <c r="IZ151">
        <v>188984</v>
      </c>
      <c r="JA151">
        <v>188983.9</v>
      </c>
      <c r="JB151">
        <v>0.858154</v>
      </c>
      <c r="JC151">
        <v>2.38281</v>
      </c>
      <c r="JD151">
        <v>1.4978</v>
      </c>
      <c r="JE151">
        <v>2.33276</v>
      </c>
      <c r="JF151">
        <v>1.54419</v>
      </c>
      <c r="JG151">
        <v>2.35474</v>
      </c>
      <c r="JH151">
        <v>35.1978</v>
      </c>
      <c r="JI151">
        <v>24.2801</v>
      </c>
      <c r="JJ151">
        <v>18</v>
      </c>
      <c r="JK151">
        <v>545.839</v>
      </c>
      <c r="JL151">
        <v>432.767</v>
      </c>
      <c r="JM151">
        <v>31.3969</v>
      </c>
      <c r="JN151">
        <v>28.5425</v>
      </c>
      <c r="JO151">
        <v>30</v>
      </c>
      <c r="JP151">
        <v>28.4169</v>
      </c>
      <c r="JQ151">
        <v>28.4431</v>
      </c>
      <c r="JR151">
        <v>17.2219</v>
      </c>
      <c r="JS151">
        <v>23.3908</v>
      </c>
      <c r="JT151">
        <v>100</v>
      </c>
      <c r="JU151">
        <v>31.3957</v>
      </c>
      <c r="JV151">
        <v>420</v>
      </c>
      <c r="JW151">
        <v>24.8109</v>
      </c>
      <c r="JX151">
        <v>93.0433</v>
      </c>
      <c r="JY151">
        <v>98.61</v>
      </c>
    </row>
    <row r="152" spans="1:285">
      <c r="A152">
        <v>136</v>
      </c>
      <c r="B152">
        <v>1758588747</v>
      </c>
      <c r="C152">
        <v>4734</v>
      </c>
      <c r="D152" t="s">
        <v>702</v>
      </c>
      <c r="E152" t="s">
        <v>703</v>
      </c>
      <c r="F152">
        <v>5</v>
      </c>
      <c r="G152" t="s">
        <v>419</v>
      </c>
      <c r="H152" t="s">
        <v>687</v>
      </c>
      <c r="I152" t="s">
        <v>421</v>
      </c>
      <c r="J152">
        <v>1758588743.75</v>
      </c>
      <c r="K152">
        <f>(L152)/1000</f>
        <v>0</v>
      </c>
      <c r="L152">
        <f>1000*DL152*AJ152*(DH152-DI152)/(100*DA152*(1000-AJ152*DH152))</f>
        <v>0</v>
      </c>
      <c r="M152">
        <f>DL152*AJ152*(DG152-DF152*(1000-AJ152*DI152)/(1000-AJ152*DH152))/(100*DA152)</f>
        <v>0</v>
      </c>
      <c r="N152">
        <f>DF152 - IF(AJ152&gt;1, M152*DA152*100.0/(AL152), 0)</f>
        <v>0</v>
      </c>
      <c r="O152">
        <f>((U152-K152/2)*N152-M152)/(U152+K152/2)</f>
        <v>0</v>
      </c>
      <c r="P152">
        <f>O152*(DM152+DN152)/1000.0</f>
        <v>0</v>
      </c>
      <c r="Q152">
        <f>(DF152 - IF(AJ152&gt;1, M152*DA152*100.0/(AL152), 0))*(DM152+DN152)/1000.0</f>
        <v>0</v>
      </c>
      <c r="R152">
        <f>2.0/((1/T152-1/S152)+SIGN(T152)*SQRT((1/T152-1/S152)*(1/T152-1/S152) + 4*DB152/((DB152+1)*(DB152+1))*(2*1/T152*1/S152-1/S152*1/S152)))</f>
        <v>0</v>
      </c>
      <c r="S152">
        <f>IF(LEFT(DC152,1)&lt;&gt;"0",IF(LEFT(DC152,1)="1",3.0,DD152),$D$5+$E$5*(DT152*DM152/($K$5*1000))+$F$5*(DT152*DM152/($K$5*1000))*MAX(MIN(DA152,$J$5),$I$5)*MAX(MIN(DA152,$J$5),$I$5)+$G$5*MAX(MIN(DA152,$J$5),$I$5)*(DT152*DM152/($K$5*1000))+$H$5*(DT152*DM152/($K$5*1000))*(DT152*DM152/($K$5*1000)))</f>
        <v>0</v>
      </c>
      <c r="T152">
        <f>K152*(1000-(1000*0.61365*exp(17.502*X152/(240.97+X152))/(DM152+DN152)+DH152)/2)/(1000*0.61365*exp(17.502*X152/(240.97+X152))/(DM152+DN152)-DH152)</f>
        <v>0</v>
      </c>
      <c r="U152">
        <f>1/((DB152+1)/(R152/1.6)+1/(S152/1.37)) + DB152/((DB152+1)/(R152/1.6) + DB152/(S152/1.37))</f>
        <v>0</v>
      </c>
      <c r="V152">
        <f>(CW152*CZ152)</f>
        <v>0</v>
      </c>
      <c r="W152">
        <f>(DO152+(V152+2*0.95*5.67E-8*(((DO152+$B$7)+273)^4-(DO152+273)^4)-44100*K152)/(1.84*29.3*S152+8*0.95*5.67E-8*(DO152+273)^3))</f>
        <v>0</v>
      </c>
      <c r="X152">
        <f>($C$7*DP152+$D$7*DQ152+$E$7*W152)</f>
        <v>0</v>
      </c>
      <c r="Y152">
        <f>0.61365*exp(17.502*X152/(240.97+X152))</f>
        <v>0</v>
      </c>
      <c r="Z152">
        <f>(AA152/AB152*100)</f>
        <v>0</v>
      </c>
      <c r="AA152">
        <f>DH152*(DM152+DN152)/1000</f>
        <v>0</v>
      </c>
      <c r="AB152">
        <f>0.61365*exp(17.502*DO152/(240.97+DO152))</f>
        <v>0</v>
      </c>
      <c r="AC152">
        <f>(Y152-DH152*(DM152+DN152)/1000)</f>
        <v>0</v>
      </c>
      <c r="AD152">
        <f>(-K152*44100)</f>
        <v>0</v>
      </c>
      <c r="AE152">
        <f>2*29.3*S152*0.92*(DO152-X152)</f>
        <v>0</v>
      </c>
      <c r="AF152">
        <f>2*0.95*5.67E-8*(((DO152+$B$7)+273)^4-(X152+273)^4)</f>
        <v>0</v>
      </c>
      <c r="AG152">
        <f>V152+AF152+AD152+AE152</f>
        <v>0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MAX(0,($B$13+$C$13*DT152)/(1+$D$13*DT152)*DM152/(DO152+273)*$E$13)</f>
        <v>0</v>
      </c>
      <c r="AM152" t="s">
        <v>422</v>
      </c>
      <c r="AN152" t="s">
        <v>422</v>
      </c>
      <c r="AO152">
        <v>0</v>
      </c>
      <c r="AP152">
        <v>0</v>
      </c>
      <c r="AQ152">
        <f>1-AO152/AP152</f>
        <v>0</v>
      </c>
      <c r="AR152">
        <v>0</v>
      </c>
      <c r="AS152" t="s">
        <v>422</v>
      </c>
      <c r="AT152" t="s">
        <v>422</v>
      </c>
      <c r="AU152">
        <v>0</v>
      </c>
      <c r="AV152">
        <v>0</v>
      </c>
      <c r="AW152">
        <f>1-AU152/AV152</f>
        <v>0</v>
      </c>
      <c r="AX152">
        <v>0.5</v>
      </c>
      <c r="AY152">
        <f>CX152</f>
        <v>0</v>
      </c>
      <c r="AZ152">
        <f>M152</f>
        <v>0</v>
      </c>
      <c r="BA152">
        <f>AW152*AX152*AY152</f>
        <v>0</v>
      </c>
      <c r="BB152">
        <f>(AZ152-AR152)/AY152</f>
        <v>0</v>
      </c>
      <c r="BC152">
        <f>(AP152-AV152)/AV152</f>
        <v>0</v>
      </c>
      <c r="BD152">
        <f>AO152/(AQ152+AO152/AV152)</f>
        <v>0</v>
      </c>
      <c r="BE152" t="s">
        <v>422</v>
      </c>
      <c r="BF152">
        <v>0</v>
      </c>
      <c r="BG152">
        <f>IF(BF152&lt;&gt;0, BF152, BD152)</f>
        <v>0</v>
      </c>
      <c r="BH152">
        <f>1-BG152/AV152</f>
        <v>0</v>
      </c>
      <c r="BI152">
        <f>(AV152-AU152)/(AV152-BG152)</f>
        <v>0</v>
      </c>
      <c r="BJ152">
        <f>(AP152-AV152)/(AP152-BG152)</f>
        <v>0</v>
      </c>
      <c r="BK152">
        <f>(AV152-AU152)/(AV152-AO152)</f>
        <v>0</v>
      </c>
      <c r="BL152">
        <f>(AP152-AV152)/(AP152-AO152)</f>
        <v>0</v>
      </c>
      <c r="BM152">
        <f>(BI152*BG152/AU152)</f>
        <v>0</v>
      </c>
      <c r="BN152">
        <f>(1-BM152)</f>
        <v>0</v>
      </c>
      <c r="CW152">
        <f>$B$11*DU152+$C$11*DV152+$F$11*EG152*(1-EJ152)</f>
        <v>0</v>
      </c>
      <c r="CX152">
        <f>CW152*CY152</f>
        <v>0</v>
      </c>
      <c r="CY152">
        <f>($B$11*$D$9+$C$11*$D$9+$F$11*((ET152+EL152)/MAX(ET152+EL152+EU152, 0.1)*$I$9+EU152/MAX(ET152+EL152+EU152, 0.1)*$J$9))/($B$11+$C$11+$F$11)</f>
        <v>0</v>
      </c>
      <c r="CZ152">
        <f>($B$11*$K$9+$C$11*$K$9+$F$11*((ET152+EL152)/MAX(ET152+EL152+EU152, 0.1)*$P$9+EU152/MAX(ET152+EL152+EU152, 0.1)*$Q$9))/($B$11+$C$11+$F$11)</f>
        <v>0</v>
      </c>
      <c r="DA152">
        <v>5.18</v>
      </c>
      <c r="DB152">
        <v>0.5</v>
      </c>
      <c r="DC152" t="s">
        <v>423</v>
      </c>
      <c r="DD152">
        <v>2</v>
      </c>
      <c r="DE152">
        <v>1758588743.75</v>
      </c>
      <c r="DF152">
        <v>421.621</v>
      </c>
      <c r="DG152">
        <v>422.006</v>
      </c>
      <c r="DH152">
        <v>24.8196</v>
      </c>
      <c r="DI152">
        <v>24.788825</v>
      </c>
      <c r="DJ152">
        <v>415.72375</v>
      </c>
      <c r="DK152">
        <v>24.42005</v>
      </c>
      <c r="DL152">
        <v>499.9575</v>
      </c>
      <c r="DM152">
        <v>89.62625</v>
      </c>
      <c r="DN152">
        <v>0.03384555</v>
      </c>
      <c r="DO152">
        <v>30.725625</v>
      </c>
      <c r="DP152">
        <v>30.00185</v>
      </c>
      <c r="DQ152">
        <v>999.9</v>
      </c>
      <c r="DR152">
        <v>0</v>
      </c>
      <c r="DS152">
        <v>0</v>
      </c>
      <c r="DT152">
        <v>10010.625</v>
      </c>
      <c r="DU152">
        <v>0</v>
      </c>
      <c r="DV152">
        <v>0.667702</v>
      </c>
      <c r="DW152">
        <v>-0.3851089</v>
      </c>
      <c r="DX152">
        <v>432.35175</v>
      </c>
      <c r="DY152">
        <v>432.733</v>
      </c>
      <c r="DZ152">
        <v>0.03075505</v>
      </c>
      <c r="EA152">
        <v>422.006</v>
      </c>
      <c r="EB152">
        <v>24.788825</v>
      </c>
      <c r="EC152">
        <v>2.2244875</v>
      </c>
      <c r="ED152">
        <v>2.22173</v>
      </c>
      <c r="EE152">
        <v>19.13975</v>
      </c>
      <c r="EF152">
        <v>19.119875</v>
      </c>
      <c r="EG152">
        <v>0.00500016</v>
      </c>
      <c r="EH152">
        <v>0</v>
      </c>
      <c r="EI152">
        <v>0</v>
      </c>
      <c r="EJ152">
        <v>0</v>
      </c>
      <c r="EK152">
        <v>422.95</v>
      </c>
      <c r="EL152">
        <v>0.00500016</v>
      </c>
      <c r="EM152">
        <v>-28.925</v>
      </c>
      <c r="EN152">
        <v>-2</v>
      </c>
      <c r="EO152">
        <v>37.437</v>
      </c>
      <c r="EP152">
        <v>41.5</v>
      </c>
      <c r="EQ152">
        <v>39.5</v>
      </c>
      <c r="ER152">
        <v>41.7655</v>
      </c>
      <c r="ES152">
        <v>40.7655</v>
      </c>
      <c r="ET152">
        <v>0</v>
      </c>
      <c r="EU152">
        <v>0</v>
      </c>
      <c r="EV152">
        <v>0</v>
      </c>
      <c r="EW152">
        <v>1758588748.8</v>
      </c>
      <c r="EX152">
        <v>0</v>
      </c>
      <c r="EY152">
        <v>419.308</v>
      </c>
      <c r="EZ152">
        <v>7.21538466494945</v>
      </c>
      <c r="FA152">
        <v>-5.05384621636647</v>
      </c>
      <c r="FB152">
        <v>-30.068</v>
      </c>
      <c r="FC152">
        <v>15</v>
      </c>
      <c r="FD152">
        <v>0</v>
      </c>
      <c r="FE152" t="s">
        <v>424</v>
      </c>
      <c r="FF152">
        <v>1747249705.1</v>
      </c>
      <c r="FG152">
        <v>1747249711.1</v>
      </c>
      <c r="FH152">
        <v>0</v>
      </c>
      <c r="FI152">
        <v>0.871</v>
      </c>
      <c r="FJ152">
        <v>0.066</v>
      </c>
      <c r="FK152">
        <v>5.486</v>
      </c>
      <c r="FL152">
        <v>0.145</v>
      </c>
      <c r="FM152">
        <v>420</v>
      </c>
      <c r="FN152">
        <v>16</v>
      </c>
      <c r="FO152">
        <v>0.27</v>
      </c>
      <c r="FP152">
        <v>0.16</v>
      </c>
      <c r="FQ152">
        <v>0.645522071428571</v>
      </c>
      <c r="FR152">
        <v>-3.43858768831169</v>
      </c>
      <c r="FS152">
        <v>0.794918066508838</v>
      </c>
      <c r="FT152">
        <v>0</v>
      </c>
      <c r="FU152">
        <v>418.888235294118</v>
      </c>
      <c r="FV152">
        <v>-0.0427807050066526</v>
      </c>
      <c r="FW152">
        <v>5.69782025948016</v>
      </c>
      <c r="FX152">
        <v>-1</v>
      </c>
      <c r="FY152">
        <v>0.0298846952380952</v>
      </c>
      <c r="FZ152">
        <v>0.00957087272727273</v>
      </c>
      <c r="GA152">
        <v>0.00142692516287769</v>
      </c>
      <c r="GB152">
        <v>1</v>
      </c>
      <c r="GC152">
        <v>1</v>
      </c>
      <c r="GD152">
        <v>2</v>
      </c>
      <c r="GE152" t="s">
        <v>433</v>
      </c>
      <c r="GF152">
        <v>3.12634</v>
      </c>
      <c r="GG152">
        <v>2.65958</v>
      </c>
      <c r="GH152">
        <v>0.0884493</v>
      </c>
      <c r="GI152">
        <v>0.0890237</v>
      </c>
      <c r="GJ152">
        <v>0.102946</v>
      </c>
      <c r="GK152">
        <v>0.103407</v>
      </c>
      <c r="GL152">
        <v>23469.9</v>
      </c>
      <c r="GM152">
        <v>22198.7</v>
      </c>
      <c r="GN152">
        <v>23026.8</v>
      </c>
      <c r="GO152">
        <v>23728.6</v>
      </c>
      <c r="GP152">
        <v>35203.4</v>
      </c>
      <c r="GQ152">
        <v>35210.9</v>
      </c>
      <c r="GR152">
        <v>41514.7</v>
      </c>
      <c r="GS152">
        <v>42310.6</v>
      </c>
      <c r="GT152">
        <v>1.89823</v>
      </c>
      <c r="GU152">
        <v>1.8114</v>
      </c>
      <c r="GV152">
        <v>0.0999495</v>
      </c>
      <c r="GW152">
        <v>0</v>
      </c>
      <c r="GX152">
        <v>28.3745</v>
      </c>
      <c r="GY152">
        <v>999.9</v>
      </c>
      <c r="GZ152">
        <v>60.396</v>
      </c>
      <c r="HA152">
        <v>29.386</v>
      </c>
      <c r="HB152">
        <v>27.7138</v>
      </c>
      <c r="HC152">
        <v>53.565</v>
      </c>
      <c r="HD152">
        <v>39.2748</v>
      </c>
      <c r="HE152">
        <v>1</v>
      </c>
      <c r="HF152">
        <v>0.0708511</v>
      </c>
      <c r="HG152">
        <v>-1.57815</v>
      </c>
      <c r="HH152">
        <v>20.2301</v>
      </c>
      <c r="HI152">
        <v>5.23481</v>
      </c>
      <c r="HJ152">
        <v>11.992</v>
      </c>
      <c r="HK152">
        <v>4.956</v>
      </c>
      <c r="HL152">
        <v>3.304</v>
      </c>
      <c r="HM152">
        <v>9999</v>
      </c>
      <c r="HN152">
        <v>999.9</v>
      </c>
      <c r="HO152">
        <v>9999</v>
      </c>
      <c r="HP152">
        <v>9999</v>
      </c>
      <c r="HQ152">
        <v>1.86849</v>
      </c>
      <c r="HR152">
        <v>1.86418</v>
      </c>
      <c r="HS152">
        <v>1.8718</v>
      </c>
      <c r="HT152">
        <v>1.86264</v>
      </c>
      <c r="HU152">
        <v>1.86203</v>
      </c>
      <c r="HV152">
        <v>1.86856</v>
      </c>
      <c r="HW152">
        <v>1.85867</v>
      </c>
      <c r="HX152">
        <v>1.86508</v>
      </c>
      <c r="HY152">
        <v>5</v>
      </c>
      <c r="HZ152">
        <v>0</v>
      </c>
      <c r="IA152">
        <v>0</v>
      </c>
      <c r="IB152">
        <v>0</v>
      </c>
      <c r="IC152" t="s">
        <v>426</v>
      </c>
      <c r="ID152" t="s">
        <v>427</v>
      </c>
      <c r="IE152" t="s">
        <v>428</v>
      </c>
      <c r="IF152" t="s">
        <v>428</v>
      </c>
      <c r="IG152" t="s">
        <v>428</v>
      </c>
      <c r="IH152" t="s">
        <v>428</v>
      </c>
      <c r="II152">
        <v>0</v>
      </c>
      <c r="IJ152">
        <v>100</v>
      </c>
      <c r="IK152">
        <v>100</v>
      </c>
      <c r="IL152">
        <v>5.9</v>
      </c>
      <c r="IM152">
        <v>0.3995</v>
      </c>
      <c r="IN152">
        <v>4.31971622866321</v>
      </c>
      <c r="IO152">
        <v>0.00442796603476172</v>
      </c>
      <c r="IP152">
        <v>-1.66160884727162e-06</v>
      </c>
      <c r="IQ152">
        <v>3.32470810967871e-10</v>
      </c>
      <c r="IR152">
        <v>0.0482981980719239</v>
      </c>
      <c r="IS152">
        <v>0.00830027014242151</v>
      </c>
      <c r="IT152">
        <v>2.88519397997672e-05</v>
      </c>
      <c r="IU152">
        <v>9.02036601750474e-06</v>
      </c>
      <c r="IV152">
        <v>-1</v>
      </c>
      <c r="IW152">
        <v>2043</v>
      </c>
      <c r="IX152">
        <v>1</v>
      </c>
      <c r="IY152">
        <v>28</v>
      </c>
      <c r="IZ152">
        <v>188984</v>
      </c>
      <c r="JA152">
        <v>188983.9</v>
      </c>
      <c r="JB152">
        <v>0.860596</v>
      </c>
      <c r="JC152">
        <v>2.38281</v>
      </c>
      <c r="JD152">
        <v>1.4978</v>
      </c>
      <c r="JE152">
        <v>2.33276</v>
      </c>
      <c r="JF152">
        <v>1.54419</v>
      </c>
      <c r="JG152">
        <v>2.3584</v>
      </c>
      <c r="JH152">
        <v>35.1978</v>
      </c>
      <c r="JI152">
        <v>24.2801</v>
      </c>
      <c r="JJ152">
        <v>18</v>
      </c>
      <c r="JK152">
        <v>545.777</v>
      </c>
      <c r="JL152">
        <v>432.906</v>
      </c>
      <c r="JM152">
        <v>31.3981</v>
      </c>
      <c r="JN152">
        <v>28.5411</v>
      </c>
      <c r="JO152">
        <v>30</v>
      </c>
      <c r="JP152">
        <v>28.4153</v>
      </c>
      <c r="JQ152">
        <v>28.4418</v>
      </c>
      <c r="JR152">
        <v>17.2815</v>
      </c>
      <c r="JS152">
        <v>23.3908</v>
      </c>
      <c r="JT152">
        <v>100</v>
      </c>
      <c r="JU152">
        <v>31.3921</v>
      </c>
      <c r="JV152">
        <v>420</v>
      </c>
      <c r="JW152">
        <v>24.8111</v>
      </c>
      <c r="JX152">
        <v>93.0443</v>
      </c>
      <c r="JY152">
        <v>98.6112</v>
      </c>
    </row>
    <row r="153" spans="1:285">
      <c r="A153">
        <v>137</v>
      </c>
      <c r="B153">
        <v>1758588750</v>
      </c>
      <c r="C153">
        <v>4737</v>
      </c>
      <c r="D153" t="s">
        <v>704</v>
      </c>
      <c r="E153" t="s">
        <v>705</v>
      </c>
      <c r="F153">
        <v>5</v>
      </c>
      <c r="G153" t="s">
        <v>419</v>
      </c>
      <c r="H153" t="s">
        <v>687</v>
      </c>
      <c r="I153" t="s">
        <v>421</v>
      </c>
      <c r="J153">
        <v>1758588747</v>
      </c>
      <c r="K153">
        <f>(L153)/1000</f>
        <v>0</v>
      </c>
      <c r="L153">
        <f>1000*DL153*AJ153*(DH153-DI153)/(100*DA153*(1000-AJ153*DH153))</f>
        <v>0</v>
      </c>
      <c r="M153">
        <f>DL153*AJ153*(DG153-DF153*(1000-AJ153*DI153)/(1000-AJ153*DH153))/(100*DA153)</f>
        <v>0</v>
      </c>
      <c r="N153">
        <f>DF153 - IF(AJ153&gt;1, M153*DA153*100.0/(AL153), 0)</f>
        <v>0</v>
      </c>
      <c r="O153">
        <f>((U153-K153/2)*N153-M153)/(U153+K153/2)</f>
        <v>0</v>
      </c>
      <c r="P153">
        <f>O153*(DM153+DN153)/1000.0</f>
        <v>0</v>
      </c>
      <c r="Q153">
        <f>(DF153 - IF(AJ153&gt;1, M153*DA153*100.0/(AL153), 0))*(DM153+DN153)/1000.0</f>
        <v>0</v>
      </c>
      <c r="R153">
        <f>2.0/((1/T153-1/S153)+SIGN(T153)*SQRT((1/T153-1/S153)*(1/T153-1/S153) + 4*DB153/((DB153+1)*(DB153+1))*(2*1/T153*1/S153-1/S153*1/S153)))</f>
        <v>0</v>
      </c>
      <c r="S153">
        <f>IF(LEFT(DC153,1)&lt;&gt;"0",IF(LEFT(DC153,1)="1",3.0,DD153),$D$5+$E$5*(DT153*DM153/($K$5*1000))+$F$5*(DT153*DM153/($K$5*1000))*MAX(MIN(DA153,$J$5),$I$5)*MAX(MIN(DA153,$J$5),$I$5)+$G$5*MAX(MIN(DA153,$J$5),$I$5)*(DT153*DM153/($K$5*1000))+$H$5*(DT153*DM153/($K$5*1000))*(DT153*DM153/($K$5*1000)))</f>
        <v>0</v>
      </c>
      <c r="T153">
        <f>K153*(1000-(1000*0.61365*exp(17.502*X153/(240.97+X153))/(DM153+DN153)+DH153)/2)/(1000*0.61365*exp(17.502*X153/(240.97+X153))/(DM153+DN153)-DH153)</f>
        <v>0</v>
      </c>
      <c r="U153">
        <f>1/((DB153+1)/(R153/1.6)+1/(S153/1.37)) + DB153/((DB153+1)/(R153/1.6) + DB153/(S153/1.37))</f>
        <v>0</v>
      </c>
      <c r="V153">
        <f>(CW153*CZ153)</f>
        <v>0</v>
      </c>
      <c r="W153">
        <f>(DO153+(V153+2*0.95*5.67E-8*(((DO153+$B$7)+273)^4-(DO153+273)^4)-44100*K153)/(1.84*29.3*S153+8*0.95*5.67E-8*(DO153+273)^3))</f>
        <v>0</v>
      </c>
      <c r="X153">
        <f>($C$7*DP153+$D$7*DQ153+$E$7*W153)</f>
        <v>0</v>
      </c>
      <c r="Y153">
        <f>0.61365*exp(17.502*X153/(240.97+X153))</f>
        <v>0</v>
      </c>
      <c r="Z153">
        <f>(AA153/AB153*100)</f>
        <v>0</v>
      </c>
      <c r="AA153">
        <f>DH153*(DM153+DN153)/1000</f>
        <v>0</v>
      </c>
      <c r="AB153">
        <f>0.61365*exp(17.502*DO153/(240.97+DO153))</f>
        <v>0</v>
      </c>
      <c r="AC153">
        <f>(Y153-DH153*(DM153+DN153)/1000)</f>
        <v>0</v>
      </c>
      <c r="AD153">
        <f>(-K153*44100)</f>
        <v>0</v>
      </c>
      <c r="AE153">
        <f>2*29.3*S153*0.92*(DO153-X153)</f>
        <v>0</v>
      </c>
      <c r="AF153">
        <f>2*0.95*5.67E-8*(((DO153+$B$7)+273)^4-(X153+273)^4)</f>
        <v>0</v>
      </c>
      <c r="AG153">
        <f>V153+AF153+AD153+AE153</f>
        <v>0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MAX(0,($B$13+$C$13*DT153)/(1+$D$13*DT153)*DM153/(DO153+273)*$E$13)</f>
        <v>0</v>
      </c>
      <c r="AM153" t="s">
        <v>422</v>
      </c>
      <c r="AN153" t="s">
        <v>422</v>
      </c>
      <c r="AO153">
        <v>0</v>
      </c>
      <c r="AP153">
        <v>0</v>
      </c>
      <c r="AQ153">
        <f>1-AO153/AP153</f>
        <v>0</v>
      </c>
      <c r="AR153">
        <v>0</v>
      </c>
      <c r="AS153" t="s">
        <v>422</v>
      </c>
      <c r="AT153" t="s">
        <v>422</v>
      </c>
      <c r="AU153">
        <v>0</v>
      </c>
      <c r="AV153">
        <v>0</v>
      </c>
      <c r="AW153">
        <f>1-AU153/AV153</f>
        <v>0</v>
      </c>
      <c r="AX153">
        <v>0.5</v>
      </c>
      <c r="AY153">
        <f>CX153</f>
        <v>0</v>
      </c>
      <c r="AZ153">
        <f>M153</f>
        <v>0</v>
      </c>
      <c r="BA153">
        <f>AW153*AX153*AY153</f>
        <v>0</v>
      </c>
      <c r="BB153">
        <f>(AZ153-AR153)/AY153</f>
        <v>0</v>
      </c>
      <c r="BC153">
        <f>(AP153-AV153)/AV153</f>
        <v>0</v>
      </c>
      <c r="BD153">
        <f>AO153/(AQ153+AO153/AV153)</f>
        <v>0</v>
      </c>
      <c r="BE153" t="s">
        <v>422</v>
      </c>
      <c r="BF153">
        <v>0</v>
      </c>
      <c r="BG153">
        <f>IF(BF153&lt;&gt;0, BF153, BD153)</f>
        <v>0</v>
      </c>
      <c r="BH153">
        <f>1-BG153/AV153</f>
        <v>0</v>
      </c>
      <c r="BI153">
        <f>(AV153-AU153)/(AV153-BG153)</f>
        <v>0</v>
      </c>
      <c r="BJ153">
        <f>(AP153-AV153)/(AP153-BG153)</f>
        <v>0</v>
      </c>
      <c r="BK153">
        <f>(AV153-AU153)/(AV153-AO153)</f>
        <v>0</v>
      </c>
      <c r="BL153">
        <f>(AP153-AV153)/(AP153-AO153)</f>
        <v>0</v>
      </c>
      <c r="BM153">
        <f>(BI153*BG153/AU153)</f>
        <v>0</v>
      </c>
      <c r="BN153">
        <f>(1-BM153)</f>
        <v>0</v>
      </c>
      <c r="CW153">
        <f>$B$11*DU153+$C$11*DV153+$F$11*EG153*(1-EJ153)</f>
        <v>0</v>
      </c>
      <c r="CX153">
        <f>CW153*CY153</f>
        <v>0</v>
      </c>
      <c r="CY153">
        <f>($B$11*$D$9+$C$11*$D$9+$F$11*((ET153+EL153)/MAX(ET153+EL153+EU153, 0.1)*$I$9+EU153/MAX(ET153+EL153+EU153, 0.1)*$J$9))/($B$11+$C$11+$F$11)</f>
        <v>0</v>
      </c>
      <c r="CZ153">
        <f>($B$11*$K$9+$C$11*$K$9+$F$11*((ET153+EL153)/MAX(ET153+EL153+EU153, 0.1)*$P$9+EU153/MAX(ET153+EL153+EU153, 0.1)*$Q$9))/($B$11+$C$11+$F$11)</f>
        <v>0</v>
      </c>
      <c r="DA153">
        <v>5.18</v>
      </c>
      <c r="DB153">
        <v>0.5</v>
      </c>
      <c r="DC153" t="s">
        <v>423</v>
      </c>
      <c r="DD153">
        <v>2</v>
      </c>
      <c r="DE153">
        <v>1758588747</v>
      </c>
      <c r="DF153">
        <v>422.166</v>
      </c>
      <c r="DG153">
        <v>420.6765</v>
      </c>
      <c r="DH153">
        <v>24.8184</v>
      </c>
      <c r="DI153">
        <v>24.786975</v>
      </c>
      <c r="DJ153">
        <v>416.267</v>
      </c>
      <c r="DK153">
        <v>24.418875</v>
      </c>
      <c r="DL153">
        <v>499.96725</v>
      </c>
      <c r="DM153">
        <v>89.626225</v>
      </c>
      <c r="DN153">
        <v>0.0339933</v>
      </c>
      <c r="DO153">
        <v>30.7265</v>
      </c>
      <c r="DP153">
        <v>30.0026</v>
      </c>
      <c r="DQ153">
        <v>999.9</v>
      </c>
      <c r="DR153">
        <v>0</v>
      </c>
      <c r="DS153">
        <v>0</v>
      </c>
      <c r="DT153">
        <v>9995.47</v>
      </c>
      <c r="DU153">
        <v>0</v>
      </c>
      <c r="DV153">
        <v>0.667702</v>
      </c>
      <c r="DW153">
        <v>1.4895761</v>
      </c>
      <c r="DX153">
        <v>432.91025</v>
      </c>
      <c r="DY153">
        <v>431.36875</v>
      </c>
      <c r="DZ153">
        <v>0.03143455</v>
      </c>
      <c r="EA153">
        <v>420.6765</v>
      </c>
      <c r="EB153">
        <v>24.786975</v>
      </c>
      <c r="EC153">
        <v>2.22438</v>
      </c>
      <c r="ED153">
        <v>2.2215625</v>
      </c>
      <c r="EE153">
        <v>19.138975</v>
      </c>
      <c r="EF153">
        <v>19.11865</v>
      </c>
      <c r="EG153">
        <v>0.00500016</v>
      </c>
      <c r="EH153">
        <v>0</v>
      </c>
      <c r="EI153">
        <v>0</v>
      </c>
      <c r="EJ153">
        <v>0</v>
      </c>
      <c r="EK153">
        <v>423.4</v>
      </c>
      <c r="EL153">
        <v>0.00500016</v>
      </c>
      <c r="EM153">
        <v>-28.95</v>
      </c>
      <c r="EN153">
        <v>-1.85</v>
      </c>
      <c r="EO153">
        <v>37.437</v>
      </c>
      <c r="EP153">
        <v>41.5</v>
      </c>
      <c r="EQ153">
        <v>39.5</v>
      </c>
      <c r="ER153">
        <v>41.7655</v>
      </c>
      <c r="ES153">
        <v>40.781</v>
      </c>
      <c r="ET153">
        <v>0</v>
      </c>
      <c r="EU153">
        <v>0</v>
      </c>
      <c r="EV153">
        <v>0</v>
      </c>
      <c r="EW153">
        <v>1758588751.8</v>
      </c>
      <c r="EX153">
        <v>0</v>
      </c>
      <c r="EY153">
        <v>418.434615384615</v>
      </c>
      <c r="EZ153">
        <v>10.3760682251564</v>
      </c>
      <c r="FA153">
        <v>7.90085484762733</v>
      </c>
      <c r="FB153">
        <v>-29.6653846153846</v>
      </c>
      <c r="FC153">
        <v>15</v>
      </c>
      <c r="FD153">
        <v>0</v>
      </c>
      <c r="FE153" t="s">
        <v>424</v>
      </c>
      <c r="FF153">
        <v>1747249705.1</v>
      </c>
      <c r="FG153">
        <v>1747249711.1</v>
      </c>
      <c r="FH153">
        <v>0</v>
      </c>
      <c r="FI153">
        <v>0.871</v>
      </c>
      <c r="FJ153">
        <v>0.066</v>
      </c>
      <c r="FK153">
        <v>5.486</v>
      </c>
      <c r="FL153">
        <v>0.145</v>
      </c>
      <c r="FM153">
        <v>420</v>
      </c>
      <c r="FN153">
        <v>16</v>
      </c>
      <c r="FO153">
        <v>0.27</v>
      </c>
      <c r="FP153">
        <v>0.16</v>
      </c>
      <c r="FQ153">
        <v>0.531037345</v>
      </c>
      <c r="FR153">
        <v>-3.67473783609023</v>
      </c>
      <c r="FS153">
        <v>0.994337500815358</v>
      </c>
      <c r="FT153">
        <v>0</v>
      </c>
      <c r="FU153">
        <v>419.064705882353</v>
      </c>
      <c r="FV153">
        <v>5.77234535331214</v>
      </c>
      <c r="FW153">
        <v>6.10592202185913</v>
      </c>
      <c r="FX153">
        <v>-1</v>
      </c>
      <c r="FY153">
        <v>0.030150225</v>
      </c>
      <c r="FZ153">
        <v>0.00666653684210527</v>
      </c>
      <c r="GA153">
        <v>0.00126765451597626</v>
      </c>
      <c r="GB153">
        <v>1</v>
      </c>
      <c r="GC153">
        <v>1</v>
      </c>
      <c r="GD153">
        <v>2</v>
      </c>
      <c r="GE153" t="s">
        <v>433</v>
      </c>
      <c r="GF153">
        <v>3.12643</v>
      </c>
      <c r="GG153">
        <v>2.65941</v>
      </c>
      <c r="GH153">
        <v>0.0883147</v>
      </c>
      <c r="GI153">
        <v>0.0886348</v>
      </c>
      <c r="GJ153">
        <v>0.102949</v>
      </c>
      <c r="GK153">
        <v>0.103404</v>
      </c>
      <c r="GL153">
        <v>23473.3</v>
      </c>
      <c r="GM153">
        <v>22208.1</v>
      </c>
      <c r="GN153">
        <v>23026.7</v>
      </c>
      <c r="GO153">
        <v>23728.6</v>
      </c>
      <c r="GP153">
        <v>35203.3</v>
      </c>
      <c r="GQ153">
        <v>35211</v>
      </c>
      <c r="GR153">
        <v>41514.8</v>
      </c>
      <c r="GS153">
        <v>42310.5</v>
      </c>
      <c r="GT153">
        <v>1.89845</v>
      </c>
      <c r="GU153">
        <v>1.81133</v>
      </c>
      <c r="GV153">
        <v>0.0999495</v>
      </c>
      <c r="GW153">
        <v>0</v>
      </c>
      <c r="GX153">
        <v>28.3727</v>
      </c>
      <c r="GY153">
        <v>999.9</v>
      </c>
      <c r="GZ153">
        <v>60.396</v>
      </c>
      <c r="HA153">
        <v>29.376</v>
      </c>
      <c r="HB153">
        <v>27.6979</v>
      </c>
      <c r="HC153">
        <v>53.595</v>
      </c>
      <c r="HD153">
        <v>39.2708</v>
      </c>
      <c r="HE153">
        <v>1</v>
      </c>
      <c r="HF153">
        <v>0.0707546</v>
      </c>
      <c r="HG153">
        <v>-1.56794</v>
      </c>
      <c r="HH153">
        <v>20.2302</v>
      </c>
      <c r="HI153">
        <v>5.23481</v>
      </c>
      <c r="HJ153">
        <v>11.992</v>
      </c>
      <c r="HK153">
        <v>4.95595</v>
      </c>
      <c r="HL153">
        <v>3.304</v>
      </c>
      <c r="HM153">
        <v>9999</v>
      </c>
      <c r="HN153">
        <v>999.9</v>
      </c>
      <c r="HO153">
        <v>9999</v>
      </c>
      <c r="HP153">
        <v>9999</v>
      </c>
      <c r="HQ153">
        <v>1.86848</v>
      </c>
      <c r="HR153">
        <v>1.86417</v>
      </c>
      <c r="HS153">
        <v>1.8718</v>
      </c>
      <c r="HT153">
        <v>1.86264</v>
      </c>
      <c r="HU153">
        <v>1.86203</v>
      </c>
      <c r="HV153">
        <v>1.86857</v>
      </c>
      <c r="HW153">
        <v>1.85867</v>
      </c>
      <c r="HX153">
        <v>1.86508</v>
      </c>
      <c r="HY153">
        <v>5</v>
      </c>
      <c r="HZ153">
        <v>0</v>
      </c>
      <c r="IA153">
        <v>0</v>
      </c>
      <c r="IB153">
        <v>0</v>
      </c>
      <c r="IC153" t="s">
        <v>426</v>
      </c>
      <c r="ID153" t="s">
        <v>427</v>
      </c>
      <c r="IE153" t="s">
        <v>428</v>
      </c>
      <c r="IF153" t="s">
        <v>428</v>
      </c>
      <c r="IG153" t="s">
        <v>428</v>
      </c>
      <c r="IH153" t="s">
        <v>428</v>
      </c>
      <c r="II153">
        <v>0</v>
      </c>
      <c r="IJ153">
        <v>100</v>
      </c>
      <c r="IK153">
        <v>100</v>
      </c>
      <c r="IL153">
        <v>5.898</v>
      </c>
      <c r="IM153">
        <v>0.3995</v>
      </c>
      <c r="IN153">
        <v>4.31971622866321</v>
      </c>
      <c r="IO153">
        <v>0.00442796603476172</v>
      </c>
      <c r="IP153">
        <v>-1.66160884727162e-06</v>
      </c>
      <c r="IQ153">
        <v>3.32470810967871e-10</v>
      </c>
      <c r="IR153">
        <v>0.0482981980719239</v>
      </c>
      <c r="IS153">
        <v>0.00830027014242151</v>
      </c>
      <c r="IT153">
        <v>2.88519397997672e-05</v>
      </c>
      <c r="IU153">
        <v>9.02036601750474e-06</v>
      </c>
      <c r="IV153">
        <v>-1</v>
      </c>
      <c r="IW153">
        <v>2043</v>
      </c>
      <c r="IX153">
        <v>1</v>
      </c>
      <c r="IY153">
        <v>28</v>
      </c>
      <c r="IZ153">
        <v>188984.1</v>
      </c>
      <c r="JA153">
        <v>188984</v>
      </c>
      <c r="JB153">
        <v>0.863037</v>
      </c>
      <c r="JC153">
        <v>2.38037</v>
      </c>
      <c r="JD153">
        <v>1.4978</v>
      </c>
      <c r="JE153">
        <v>2.33154</v>
      </c>
      <c r="JF153">
        <v>1.54419</v>
      </c>
      <c r="JG153">
        <v>2.37183</v>
      </c>
      <c r="JH153">
        <v>35.1978</v>
      </c>
      <c r="JI153">
        <v>24.2801</v>
      </c>
      <c r="JJ153">
        <v>18</v>
      </c>
      <c r="JK153">
        <v>545.908</v>
      </c>
      <c r="JL153">
        <v>432.85</v>
      </c>
      <c r="JM153">
        <v>31.3959</v>
      </c>
      <c r="JN153">
        <v>28.5395</v>
      </c>
      <c r="JO153">
        <v>29.9999</v>
      </c>
      <c r="JP153">
        <v>28.4135</v>
      </c>
      <c r="JQ153">
        <v>28.4403</v>
      </c>
      <c r="JR153">
        <v>17.3199</v>
      </c>
      <c r="JS153">
        <v>23.3908</v>
      </c>
      <c r="JT153">
        <v>100</v>
      </c>
      <c r="JU153">
        <v>31.3895</v>
      </c>
      <c r="JV153">
        <v>420</v>
      </c>
      <c r="JW153">
        <v>24.8139</v>
      </c>
      <c r="JX153">
        <v>93.0443</v>
      </c>
      <c r="JY153">
        <v>98.6112</v>
      </c>
    </row>
    <row r="154" spans="1:285">
      <c r="A154">
        <v>138</v>
      </c>
      <c r="B154">
        <v>1758588752</v>
      </c>
      <c r="C154">
        <v>4739</v>
      </c>
      <c r="D154" t="s">
        <v>706</v>
      </c>
      <c r="E154" t="s">
        <v>707</v>
      </c>
      <c r="F154">
        <v>5</v>
      </c>
      <c r="G154" t="s">
        <v>419</v>
      </c>
      <c r="H154" t="s">
        <v>687</v>
      </c>
      <c r="I154" t="s">
        <v>421</v>
      </c>
      <c r="J154">
        <v>1758588749.33333</v>
      </c>
      <c r="K154">
        <f>(L154)/1000</f>
        <v>0</v>
      </c>
      <c r="L154">
        <f>1000*DL154*AJ154*(DH154-DI154)/(100*DA154*(1000-AJ154*DH154))</f>
        <v>0</v>
      </c>
      <c r="M154">
        <f>DL154*AJ154*(DG154-DF154*(1000-AJ154*DI154)/(1000-AJ154*DH154))/(100*DA154)</f>
        <v>0</v>
      </c>
      <c r="N154">
        <f>DF154 - IF(AJ154&gt;1, M154*DA154*100.0/(AL154), 0)</f>
        <v>0</v>
      </c>
      <c r="O154">
        <f>((U154-K154/2)*N154-M154)/(U154+K154/2)</f>
        <v>0</v>
      </c>
      <c r="P154">
        <f>O154*(DM154+DN154)/1000.0</f>
        <v>0</v>
      </c>
      <c r="Q154">
        <f>(DF154 - IF(AJ154&gt;1, M154*DA154*100.0/(AL154), 0))*(DM154+DN154)/1000.0</f>
        <v>0</v>
      </c>
      <c r="R154">
        <f>2.0/((1/T154-1/S154)+SIGN(T154)*SQRT((1/T154-1/S154)*(1/T154-1/S154) + 4*DB154/((DB154+1)*(DB154+1))*(2*1/T154*1/S154-1/S154*1/S154)))</f>
        <v>0</v>
      </c>
      <c r="S154">
        <f>IF(LEFT(DC154,1)&lt;&gt;"0",IF(LEFT(DC154,1)="1",3.0,DD154),$D$5+$E$5*(DT154*DM154/($K$5*1000))+$F$5*(DT154*DM154/($K$5*1000))*MAX(MIN(DA154,$J$5),$I$5)*MAX(MIN(DA154,$J$5),$I$5)+$G$5*MAX(MIN(DA154,$J$5),$I$5)*(DT154*DM154/($K$5*1000))+$H$5*(DT154*DM154/($K$5*1000))*(DT154*DM154/($K$5*1000)))</f>
        <v>0</v>
      </c>
      <c r="T154">
        <f>K154*(1000-(1000*0.61365*exp(17.502*X154/(240.97+X154))/(DM154+DN154)+DH154)/2)/(1000*0.61365*exp(17.502*X154/(240.97+X154))/(DM154+DN154)-DH154)</f>
        <v>0</v>
      </c>
      <c r="U154">
        <f>1/((DB154+1)/(R154/1.6)+1/(S154/1.37)) + DB154/((DB154+1)/(R154/1.6) + DB154/(S154/1.37))</f>
        <v>0</v>
      </c>
      <c r="V154">
        <f>(CW154*CZ154)</f>
        <v>0</v>
      </c>
      <c r="W154">
        <f>(DO154+(V154+2*0.95*5.67E-8*(((DO154+$B$7)+273)^4-(DO154+273)^4)-44100*K154)/(1.84*29.3*S154+8*0.95*5.67E-8*(DO154+273)^3))</f>
        <v>0</v>
      </c>
      <c r="X154">
        <f>($C$7*DP154+$D$7*DQ154+$E$7*W154)</f>
        <v>0</v>
      </c>
      <c r="Y154">
        <f>0.61365*exp(17.502*X154/(240.97+X154))</f>
        <v>0</v>
      </c>
      <c r="Z154">
        <f>(AA154/AB154*100)</f>
        <v>0</v>
      </c>
      <c r="AA154">
        <f>DH154*(DM154+DN154)/1000</f>
        <v>0</v>
      </c>
      <c r="AB154">
        <f>0.61365*exp(17.502*DO154/(240.97+DO154))</f>
        <v>0</v>
      </c>
      <c r="AC154">
        <f>(Y154-DH154*(DM154+DN154)/1000)</f>
        <v>0</v>
      </c>
      <c r="AD154">
        <f>(-K154*44100)</f>
        <v>0</v>
      </c>
      <c r="AE154">
        <f>2*29.3*S154*0.92*(DO154-X154)</f>
        <v>0</v>
      </c>
      <c r="AF154">
        <f>2*0.95*5.67E-8*(((DO154+$B$7)+273)^4-(X154+273)^4)</f>
        <v>0</v>
      </c>
      <c r="AG154">
        <f>V154+AF154+AD154+AE154</f>
        <v>0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MAX(0,($B$13+$C$13*DT154)/(1+$D$13*DT154)*DM154/(DO154+273)*$E$13)</f>
        <v>0</v>
      </c>
      <c r="AM154" t="s">
        <v>422</v>
      </c>
      <c r="AN154" t="s">
        <v>422</v>
      </c>
      <c r="AO154">
        <v>0</v>
      </c>
      <c r="AP154">
        <v>0</v>
      </c>
      <c r="AQ154">
        <f>1-AO154/AP154</f>
        <v>0</v>
      </c>
      <c r="AR154">
        <v>0</v>
      </c>
      <c r="AS154" t="s">
        <v>422</v>
      </c>
      <c r="AT154" t="s">
        <v>422</v>
      </c>
      <c r="AU154">
        <v>0</v>
      </c>
      <c r="AV154">
        <v>0</v>
      </c>
      <c r="AW154">
        <f>1-AU154/AV154</f>
        <v>0</v>
      </c>
      <c r="AX154">
        <v>0.5</v>
      </c>
      <c r="AY154">
        <f>CX154</f>
        <v>0</v>
      </c>
      <c r="AZ154">
        <f>M154</f>
        <v>0</v>
      </c>
      <c r="BA154">
        <f>AW154*AX154*AY154</f>
        <v>0</v>
      </c>
      <c r="BB154">
        <f>(AZ154-AR154)/AY154</f>
        <v>0</v>
      </c>
      <c r="BC154">
        <f>(AP154-AV154)/AV154</f>
        <v>0</v>
      </c>
      <c r="BD154">
        <f>AO154/(AQ154+AO154/AV154)</f>
        <v>0</v>
      </c>
      <c r="BE154" t="s">
        <v>422</v>
      </c>
      <c r="BF154">
        <v>0</v>
      </c>
      <c r="BG154">
        <f>IF(BF154&lt;&gt;0, BF154, BD154)</f>
        <v>0</v>
      </c>
      <c r="BH154">
        <f>1-BG154/AV154</f>
        <v>0</v>
      </c>
      <c r="BI154">
        <f>(AV154-AU154)/(AV154-BG154)</f>
        <v>0</v>
      </c>
      <c r="BJ154">
        <f>(AP154-AV154)/(AP154-BG154)</f>
        <v>0</v>
      </c>
      <c r="BK154">
        <f>(AV154-AU154)/(AV154-AO154)</f>
        <v>0</v>
      </c>
      <c r="BL154">
        <f>(AP154-AV154)/(AP154-AO154)</f>
        <v>0</v>
      </c>
      <c r="BM154">
        <f>(BI154*BG154/AU154)</f>
        <v>0</v>
      </c>
      <c r="BN154">
        <f>(1-BM154)</f>
        <v>0</v>
      </c>
      <c r="CW154">
        <f>$B$11*DU154+$C$11*DV154+$F$11*EG154*(1-EJ154)</f>
        <v>0</v>
      </c>
      <c r="CX154">
        <f>CW154*CY154</f>
        <v>0</v>
      </c>
      <c r="CY154">
        <f>($B$11*$D$9+$C$11*$D$9+$F$11*((ET154+EL154)/MAX(ET154+EL154+EU154, 0.1)*$I$9+EU154/MAX(ET154+EL154+EU154, 0.1)*$J$9))/($B$11+$C$11+$F$11)</f>
        <v>0</v>
      </c>
      <c r="CZ154">
        <f>($B$11*$K$9+$C$11*$K$9+$F$11*((ET154+EL154)/MAX(ET154+EL154+EU154, 0.1)*$P$9+EU154/MAX(ET154+EL154+EU154, 0.1)*$Q$9))/($B$11+$C$11+$F$11)</f>
        <v>0</v>
      </c>
      <c r="DA154">
        <v>5.18</v>
      </c>
      <c r="DB154">
        <v>0.5</v>
      </c>
      <c r="DC154" t="s">
        <v>423</v>
      </c>
      <c r="DD154">
        <v>2</v>
      </c>
      <c r="DE154">
        <v>1758588749.33333</v>
      </c>
      <c r="DF154">
        <v>421.943333333333</v>
      </c>
      <c r="DG154">
        <v>418.485</v>
      </c>
      <c r="DH154">
        <v>24.8182666666667</v>
      </c>
      <c r="DI154">
        <v>24.7862666666667</v>
      </c>
      <c r="DJ154">
        <v>416.045333333333</v>
      </c>
      <c r="DK154">
        <v>24.4187333333333</v>
      </c>
      <c r="DL154">
        <v>499.992666666667</v>
      </c>
      <c r="DM154">
        <v>89.6258333333333</v>
      </c>
      <c r="DN154">
        <v>0.0339723666666667</v>
      </c>
      <c r="DO154">
        <v>30.727</v>
      </c>
      <c r="DP154">
        <v>30.0017</v>
      </c>
      <c r="DQ154">
        <v>999.9</v>
      </c>
      <c r="DR154">
        <v>0</v>
      </c>
      <c r="DS154">
        <v>0</v>
      </c>
      <c r="DT154">
        <v>9985.83333333333</v>
      </c>
      <c r="DU154">
        <v>0</v>
      </c>
      <c r="DV154">
        <v>0.667702</v>
      </c>
      <c r="DW154">
        <v>3.45865666666667</v>
      </c>
      <c r="DX154">
        <v>432.682</v>
      </c>
      <c r="DY154">
        <v>429.121333333333</v>
      </c>
      <c r="DZ154">
        <v>0.0320123</v>
      </c>
      <c r="EA154">
        <v>418.485</v>
      </c>
      <c r="EB154">
        <v>24.7862666666667</v>
      </c>
      <c r="EC154">
        <v>2.22435666666667</v>
      </c>
      <c r="ED154">
        <v>2.22148666666667</v>
      </c>
      <c r="EE154">
        <v>19.1388333333333</v>
      </c>
      <c r="EF154">
        <v>19.1181333333333</v>
      </c>
      <c r="EG154">
        <v>0.00500016</v>
      </c>
      <c r="EH154">
        <v>0</v>
      </c>
      <c r="EI154">
        <v>0</v>
      </c>
      <c r="EJ154">
        <v>0</v>
      </c>
      <c r="EK154">
        <v>420.033333333333</v>
      </c>
      <c r="EL154">
        <v>0.00500016</v>
      </c>
      <c r="EM154">
        <v>-29.4333333333333</v>
      </c>
      <c r="EN154">
        <v>-2.36666666666667</v>
      </c>
      <c r="EO154">
        <v>37.437</v>
      </c>
      <c r="EP154">
        <v>41.5</v>
      </c>
      <c r="EQ154">
        <v>39.5</v>
      </c>
      <c r="ER154">
        <v>41.75</v>
      </c>
      <c r="ES154">
        <v>40.7913333333333</v>
      </c>
      <c r="ET154">
        <v>0</v>
      </c>
      <c r="EU154">
        <v>0</v>
      </c>
      <c r="EV154">
        <v>0</v>
      </c>
      <c r="EW154">
        <v>1758588754.2</v>
      </c>
      <c r="EX154">
        <v>0</v>
      </c>
      <c r="EY154">
        <v>418.830769230769</v>
      </c>
      <c r="EZ154">
        <v>1.0735043476112</v>
      </c>
      <c r="FA154">
        <v>16.9025641601372</v>
      </c>
      <c r="FB154">
        <v>-28.9692307692308</v>
      </c>
      <c r="FC154">
        <v>15</v>
      </c>
      <c r="FD154">
        <v>0</v>
      </c>
      <c r="FE154" t="s">
        <v>424</v>
      </c>
      <c r="FF154">
        <v>1747249705.1</v>
      </c>
      <c r="FG154">
        <v>1747249711.1</v>
      </c>
      <c r="FH154">
        <v>0</v>
      </c>
      <c r="FI154">
        <v>0.871</v>
      </c>
      <c r="FJ154">
        <v>0.066</v>
      </c>
      <c r="FK154">
        <v>5.486</v>
      </c>
      <c r="FL154">
        <v>0.145</v>
      </c>
      <c r="FM154">
        <v>420</v>
      </c>
      <c r="FN154">
        <v>16</v>
      </c>
      <c r="FO154">
        <v>0.27</v>
      </c>
      <c r="FP154">
        <v>0.16</v>
      </c>
      <c r="FQ154">
        <v>0.932862233333333</v>
      </c>
      <c r="FR154">
        <v>4.37971468051948</v>
      </c>
      <c r="FS154">
        <v>1.4764731920272</v>
      </c>
      <c r="FT154">
        <v>0</v>
      </c>
      <c r="FU154">
        <v>418.479411764706</v>
      </c>
      <c r="FV154">
        <v>6.3086325467404</v>
      </c>
      <c r="FW154">
        <v>6.12918665613505</v>
      </c>
      <c r="FX154">
        <v>-1</v>
      </c>
      <c r="FY154">
        <v>0.0304535476190476</v>
      </c>
      <c r="FZ154">
        <v>0.0104833246753247</v>
      </c>
      <c r="GA154">
        <v>0.00145829157108716</v>
      </c>
      <c r="GB154">
        <v>1</v>
      </c>
      <c r="GC154">
        <v>1</v>
      </c>
      <c r="GD154">
        <v>2</v>
      </c>
      <c r="GE154" t="s">
        <v>433</v>
      </c>
      <c r="GF154">
        <v>3.12644</v>
      </c>
      <c r="GG154">
        <v>2.65925</v>
      </c>
      <c r="GH154">
        <v>0.0882022</v>
      </c>
      <c r="GI154">
        <v>0.0887366</v>
      </c>
      <c r="GJ154">
        <v>0.102939</v>
      </c>
      <c r="GK154">
        <v>0.103403</v>
      </c>
      <c r="GL154">
        <v>23476.3</v>
      </c>
      <c r="GM154">
        <v>22205.9</v>
      </c>
      <c r="GN154">
        <v>23026.9</v>
      </c>
      <c r="GO154">
        <v>23728.8</v>
      </c>
      <c r="GP154">
        <v>35203.7</v>
      </c>
      <c r="GQ154">
        <v>35211.4</v>
      </c>
      <c r="GR154">
        <v>41514.8</v>
      </c>
      <c r="GS154">
        <v>42310.9</v>
      </c>
      <c r="GT154">
        <v>1.89845</v>
      </c>
      <c r="GU154">
        <v>1.81117</v>
      </c>
      <c r="GV154">
        <v>0.0997968</v>
      </c>
      <c r="GW154">
        <v>0</v>
      </c>
      <c r="GX154">
        <v>28.3715</v>
      </c>
      <c r="GY154">
        <v>999.9</v>
      </c>
      <c r="GZ154">
        <v>60.396</v>
      </c>
      <c r="HA154">
        <v>29.386</v>
      </c>
      <c r="HB154">
        <v>27.711</v>
      </c>
      <c r="HC154">
        <v>54.115</v>
      </c>
      <c r="HD154">
        <v>39.2748</v>
      </c>
      <c r="HE154">
        <v>1</v>
      </c>
      <c r="HF154">
        <v>0.0707317</v>
      </c>
      <c r="HG154">
        <v>-1.56396</v>
      </c>
      <c r="HH154">
        <v>20.2303</v>
      </c>
      <c r="HI154">
        <v>5.23466</v>
      </c>
      <c r="HJ154">
        <v>11.992</v>
      </c>
      <c r="HK154">
        <v>4.95595</v>
      </c>
      <c r="HL154">
        <v>3.304</v>
      </c>
      <c r="HM154">
        <v>9999</v>
      </c>
      <c r="HN154">
        <v>999.9</v>
      </c>
      <c r="HO154">
        <v>9999</v>
      </c>
      <c r="HP154">
        <v>9999</v>
      </c>
      <c r="HQ154">
        <v>1.86846</v>
      </c>
      <c r="HR154">
        <v>1.86418</v>
      </c>
      <c r="HS154">
        <v>1.8718</v>
      </c>
      <c r="HT154">
        <v>1.86264</v>
      </c>
      <c r="HU154">
        <v>1.86204</v>
      </c>
      <c r="HV154">
        <v>1.86857</v>
      </c>
      <c r="HW154">
        <v>1.85867</v>
      </c>
      <c r="HX154">
        <v>1.86508</v>
      </c>
      <c r="HY154">
        <v>5</v>
      </c>
      <c r="HZ154">
        <v>0</v>
      </c>
      <c r="IA154">
        <v>0</v>
      </c>
      <c r="IB154">
        <v>0</v>
      </c>
      <c r="IC154" t="s">
        <v>426</v>
      </c>
      <c r="ID154" t="s">
        <v>427</v>
      </c>
      <c r="IE154" t="s">
        <v>428</v>
      </c>
      <c r="IF154" t="s">
        <v>428</v>
      </c>
      <c r="IG154" t="s">
        <v>428</v>
      </c>
      <c r="IH154" t="s">
        <v>428</v>
      </c>
      <c r="II154">
        <v>0</v>
      </c>
      <c r="IJ154">
        <v>100</v>
      </c>
      <c r="IK154">
        <v>100</v>
      </c>
      <c r="IL154">
        <v>5.895</v>
      </c>
      <c r="IM154">
        <v>0.3995</v>
      </c>
      <c r="IN154">
        <v>4.31971622866321</v>
      </c>
      <c r="IO154">
        <v>0.00442796603476172</v>
      </c>
      <c r="IP154">
        <v>-1.66160884727162e-06</v>
      </c>
      <c r="IQ154">
        <v>3.32470810967871e-10</v>
      </c>
      <c r="IR154">
        <v>0.0482981980719239</v>
      </c>
      <c r="IS154">
        <v>0.00830027014242151</v>
      </c>
      <c r="IT154">
        <v>2.88519397997672e-05</v>
      </c>
      <c r="IU154">
        <v>9.02036601750474e-06</v>
      </c>
      <c r="IV154">
        <v>-1</v>
      </c>
      <c r="IW154">
        <v>2043</v>
      </c>
      <c r="IX154">
        <v>1</v>
      </c>
      <c r="IY154">
        <v>28</v>
      </c>
      <c r="IZ154">
        <v>188984.1</v>
      </c>
      <c r="JA154">
        <v>188984</v>
      </c>
      <c r="JB154">
        <v>0.863037</v>
      </c>
      <c r="JC154">
        <v>2.38281</v>
      </c>
      <c r="JD154">
        <v>1.4978</v>
      </c>
      <c r="JE154">
        <v>2.33276</v>
      </c>
      <c r="JF154">
        <v>1.54419</v>
      </c>
      <c r="JG154">
        <v>2.36328</v>
      </c>
      <c r="JH154">
        <v>35.1978</v>
      </c>
      <c r="JI154">
        <v>24.2801</v>
      </c>
      <c r="JJ154">
        <v>18</v>
      </c>
      <c r="JK154">
        <v>545.898</v>
      </c>
      <c r="JL154">
        <v>432.754</v>
      </c>
      <c r="JM154">
        <v>31.3941</v>
      </c>
      <c r="JN154">
        <v>28.5387</v>
      </c>
      <c r="JO154">
        <v>29.9999</v>
      </c>
      <c r="JP154">
        <v>28.4123</v>
      </c>
      <c r="JQ154">
        <v>28.4394</v>
      </c>
      <c r="JR154">
        <v>17.3291</v>
      </c>
      <c r="JS154">
        <v>23.3908</v>
      </c>
      <c r="JT154">
        <v>100</v>
      </c>
      <c r="JU154">
        <v>31.3895</v>
      </c>
      <c r="JV154">
        <v>420</v>
      </c>
      <c r="JW154">
        <v>24.816</v>
      </c>
      <c r="JX154">
        <v>93.0445</v>
      </c>
      <c r="JY154">
        <v>98.612</v>
      </c>
    </row>
    <row r="155" spans="1:285">
      <c r="A155">
        <v>139</v>
      </c>
      <c r="B155">
        <v>1758588754</v>
      </c>
      <c r="C155">
        <v>4741</v>
      </c>
      <c r="D155" t="s">
        <v>708</v>
      </c>
      <c r="E155" t="s">
        <v>709</v>
      </c>
      <c r="F155">
        <v>5</v>
      </c>
      <c r="G155" t="s">
        <v>419</v>
      </c>
      <c r="H155" t="s">
        <v>687</v>
      </c>
      <c r="I155" t="s">
        <v>421</v>
      </c>
      <c r="J155">
        <v>1758588750.25</v>
      </c>
      <c r="K155">
        <f>(L155)/1000</f>
        <v>0</v>
      </c>
      <c r="L155">
        <f>1000*DL155*AJ155*(DH155-DI155)/(100*DA155*(1000-AJ155*DH155))</f>
        <v>0</v>
      </c>
      <c r="M155">
        <f>DL155*AJ155*(DG155-DF155*(1000-AJ155*DI155)/(1000-AJ155*DH155))/(100*DA155)</f>
        <v>0</v>
      </c>
      <c r="N155">
        <f>DF155 - IF(AJ155&gt;1, M155*DA155*100.0/(AL155), 0)</f>
        <v>0</v>
      </c>
      <c r="O155">
        <f>((U155-K155/2)*N155-M155)/(U155+K155/2)</f>
        <v>0</v>
      </c>
      <c r="P155">
        <f>O155*(DM155+DN155)/1000.0</f>
        <v>0</v>
      </c>
      <c r="Q155">
        <f>(DF155 - IF(AJ155&gt;1, M155*DA155*100.0/(AL155), 0))*(DM155+DN155)/1000.0</f>
        <v>0</v>
      </c>
      <c r="R155">
        <f>2.0/((1/T155-1/S155)+SIGN(T155)*SQRT((1/T155-1/S155)*(1/T155-1/S155) + 4*DB155/((DB155+1)*(DB155+1))*(2*1/T155*1/S155-1/S155*1/S155)))</f>
        <v>0</v>
      </c>
      <c r="S155">
        <f>IF(LEFT(DC155,1)&lt;&gt;"0",IF(LEFT(DC155,1)="1",3.0,DD155),$D$5+$E$5*(DT155*DM155/($K$5*1000))+$F$5*(DT155*DM155/($K$5*1000))*MAX(MIN(DA155,$J$5),$I$5)*MAX(MIN(DA155,$J$5),$I$5)+$G$5*MAX(MIN(DA155,$J$5),$I$5)*(DT155*DM155/($K$5*1000))+$H$5*(DT155*DM155/($K$5*1000))*(DT155*DM155/($K$5*1000)))</f>
        <v>0</v>
      </c>
      <c r="T155">
        <f>K155*(1000-(1000*0.61365*exp(17.502*X155/(240.97+X155))/(DM155+DN155)+DH155)/2)/(1000*0.61365*exp(17.502*X155/(240.97+X155))/(DM155+DN155)-DH155)</f>
        <v>0</v>
      </c>
      <c r="U155">
        <f>1/((DB155+1)/(R155/1.6)+1/(S155/1.37)) + DB155/((DB155+1)/(R155/1.6) + DB155/(S155/1.37))</f>
        <v>0</v>
      </c>
      <c r="V155">
        <f>(CW155*CZ155)</f>
        <v>0</v>
      </c>
      <c r="W155">
        <f>(DO155+(V155+2*0.95*5.67E-8*(((DO155+$B$7)+273)^4-(DO155+273)^4)-44100*K155)/(1.84*29.3*S155+8*0.95*5.67E-8*(DO155+273)^3))</f>
        <v>0</v>
      </c>
      <c r="X155">
        <f>($C$7*DP155+$D$7*DQ155+$E$7*W155)</f>
        <v>0</v>
      </c>
      <c r="Y155">
        <f>0.61365*exp(17.502*X155/(240.97+X155))</f>
        <v>0</v>
      </c>
      <c r="Z155">
        <f>(AA155/AB155*100)</f>
        <v>0</v>
      </c>
      <c r="AA155">
        <f>DH155*(DM155+DN155)/1000</f>
        <v>0</v>
      </c>
      <c r="AB155">
        <f>0.61365*exp(17.502*DO155/(240.97+DO155))</f>
        <v>0</v>
      </c>
      <c r="AC155">
        <f>(Y155-DH155*(DM155+DN155)/1000)</f>
        <v>0</v>
      </c>
      <c r="AD155">
        <f>(-K155*44100)</f>
        <v>0</v>
      </c>
      <c r="AE155">
        <f>2*29.3*S155*0.92*(DO155-X155)</f>
        <v>0</v>
      </c>
      <c r="AF155">
        <f>2*0.95*5.67E-8*(((DO155+$B$7)+273)^4-(X155+273)^4)</f>
        <v>0</v>
      </c>
      <c r="AG155">
        <f>V155+AF155+AD155+AE155</f>
        <v>0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MAX(0,($B$13+$C$13*DT155)/(1+$D$13*DT155)*DM155/(DO155+273)*$E$13)</f>
        <v>0</v>
      </c>
      <c r="AM155" t="s">
        <v>422</v>
      </c>
      <c r="AN155" t="s">
        <v>422</v>
      </c>
      <c r="AO155">
        <v>0</v>
      </c>
      <c r="AP155">
        <v>0</v>
      </c>
      <c r="AQ155">
        <f>1-AO155/AP155</f>
        <v>0</v>
      </c>
      <c r="AR155">
        <v>0</v>
      </c>
      <c r="AS155" t="s">
        <v>422</v>
      </c>
      <c r="AT155" t="s">
        <v>422</v>
      </c>
      <c r="AU155">
        <v>0</v>
      </c>
      <c r="AV155">
        <v>0</v>
      </c>
      <c r="AW155">
        <f>1-AU155/AV155</f>
        <v>0</v>
      </c>
      <c r="AX155">
        <v>0.5</v>
      </c>
      <c r="AY155">
        <f>CX155</f>
        <v>0</v>
      </c>
      <c r="AZ155">
        <f>M155</f>
        <v>0</v>
      </c>
      <c r="BA155">
        <f>AW155*AX155*AY155</f>
        <v>0</v>
      </c>
      <c r="BB155">
        <f>(AZ155-AR155)/AY155</f>
        <v>0</v>
      </c>
      <c r="BC155">
        <f>(AP155-AV155)/AV155</f>
        <v>0</v>
      </c>
      <c r="BD155">
        <f>AO155/(AQ155+AO155/AV155)</f>
        <v>0</v>
      </c>
      <c r="BE155" t="s">
        <v>422</v>
      </c>
      <c r="BF155">
        <v>0</v>
      </c>
      <c r="BG155">
        <f>IF(BF155&lt;&gt;0, BF155, BD155)</f>
        <v>0</v>
      </c>
      <c r="BH155">
        <f>1-BG155/AV155</f>
        <v>0</v>
      </c>
      <c r="BI155">
        <f>(AV155-AU155)/(AV155-BG155)</f>
        <v>0</v>
      </c>
      <c r="BJ155">
        <f>(AP155-AV155)/(AP155-BG155)</f>
        <v>0</v>
      </c>
      <c r="BK155">
        <f>(AV155-AU155)/(AV155-AO155)</f>
        <v>0</v>
      </c>
      <c r="BL155">
        <f>(AP155-AV155)/(AP155-AO155)</f>
        <v>0</v>
      </c>
      <c r="BM155">
        <f>(BI155*BG155/AU155)</f>
        <v>0</v>
      </c>
      <c r="BN155">
        <f>(1-BM155)</f>
        <v>0</v>
      </c>
      <c r="CW155">
        <f>$B$11*DU155+$C$11*DV155+$F$11*EG155*(1-EJ155)</f>
        <v>0</v>
      </c>
      <c r="CX155">
        <f>CW155*CY155</f>
        <v>0</v>
      </c>
      <c r="CY155">
        <f>($B$11*$D$9+$C$11*$D$9+$F$11*((ET155+EL155)/MAX(ET155+EL155+EU155, 0.1)*$I$9+EU155/MAX(ET155+EL155+EU155, 0.1)*$J$9))/($B$11+$C$11+$F$11)</f>
        <v>0</v>
      </c>
      <c r="CZ155">
        <f>($B$11*$K$9+$C$11*$K$9+$F$11*((ET155+EL155)/MAX(ET155+EL155+EU155, 0.1)*$P$9+EU155/MAX(ET155+EL155+EU155, 0.1)*$Q$9))/($B$11+$C$11+$F$11)</f>
        <v>0</v>
      </c>
      <c r="DA155">
        <v>5.18</v>
      </c>
      <c r="DB155">
        <v>0.5</v>
      </c>
      <c r="DC155" t="s">
        <v>423</v>
      </c>
      <c r="DD155">
        <v>2</v>
      </c>
      <c r="DE155">
        <v>1758588750.25</v>
      </c>
      <c r="DF155">
        <v>421.64675</v>
      </c>
      <c r="DG155">
        <v>418.6155</v>
      </c>
      <c r="DH155">
        <v>24.8173</v>
      </c>
      <c r="DI155">
        <v>24.78605</v>
      </c>
      <c r="DJ155">
        <v>415.7495</v>
      </c>
      <c r="DK155">
        <v>24.4178</v>
      </c>
      <c r="DL155">
        <v>499.9845</v>
      </c>
      <c r="DM155">
        <v>89.625975</v>
      </c>
      <c r="DN155">
        <v>0.0338096</v>
      </c>
      <c r="DO155">
        <v>30.72645</v>
      </c>
      <c r="DP155">
        <v>29.99955</v>
      </c>
      <c r="DQ155">
        <v>999.9</v>
      </c>
      <c r="DR155">
        <v>0</v>
      </c>
      <c r="DS155">
        <v>0</v>
      </c>
      <c r="DT155">
        <v>10000.15</v>
      </c>
      <c r="DU155">
        <v>0</v>
      </c>
      <c r="DV155">
        <v>0.667702</v>
      </c>
      <c r="DW155">
        <v>3.0314775</v>
      </c>
      <c r="DX155">
        <v>432.37725</v>
      </c>
      <c r="DY155">
        <v>429.255</v>
      </c>
      <c r="DZ155">
        <v>0.031264775</v>
      </c>
      <c r="EA155">
        <v>418.6155</v>
      </c>
      <c r="EB155">
        <v>24.78605</v>
      </c>
      <c r="EC155">
        <v>2.224275</v>
      </c>
      <c r="ED155">
        <v>2.2214725</v>
      </c>
      <c r="EE155">
        <v>19.13825</v>
      </c>
      <c r="EF155">
        <v>19.118025</v>
      </c>
      <c r="EG155">
        <v>0.00500016</v>
      </c>
      <c r="EH155">
        <v>0</v>
      </c>
      <c r="EI155">
        <v>0</v>
      </c>
      <c r="EJ155">
        <v>0</v>
      </c>
      <c r="EK155">
        <v>420.125</v>
      </c>
      <c r="EL155">
        <v>0.00500016</v>
      </c>
      <c r="EM155">
        <v>-28.725</v>
      </c>
      <c r="EN155">
        <v>-1.6</v>
      </c>
      <c r="EO155">
        <v>37.437</v>
      </c>
      <c r="EP155">
        <v>41.5</v>
      </c>
      <c r="EQ155">
        <v>39.5</v>
      </c>
      <c r="ER155">
        <v>41.75</v>
      </c>
      <c r="ES155">
        <v>40.7965</v>
      </c>
      <c r="ET155">
        <v>0</v>
      </c>
      <c r="EU155">
        <v>0</v>
      </c>
      <c r="EV155">
        <v>0</v>
      </c>
      <c r="EW155">
        <v>1758588756</v>
      </c>
      <c r="EX155">
        <v>0</v>
      </c>
      <c r="EY155">
        <v>418.568</v>
      </c>
      <c r="EZ155">
        <v>-21.7384615056398</v>
      </c>
      <c r="FA155">
        <v>27.2692307201128</v>
      </c>
      <c r="FB155">
        <v>-28.304</v>
      </c>
      <c r="FC155">
        <v>15</v>
      </c>
      <c r="FD155">
        <v>0</v>
      </c>
      <c r="FE155" t="s">
        <v>424</v>
      </c>
      <c r="FF155">
        <v>1747249705.1</v>
      </c>
      <c r="FG155">
        <v>1747249711.1</v>
      </c>
      <c r="FH155">
        <v>0</v>
      </c>
      <c r="FI155">
        <v>0.871</v>
      </c>
      <c r="FJ155">
        <v>0.066</v>
      </c>
      <c r="FK155">
        <v>5.486</v>
      </c>
      <c r="FL155">
        <v>0.145</v>
      </c>
      <c r="FM155">
        <v>420</v>
      </c>
      <c r="FN155">
        <v>16</v>
      </c>
      <c r="FO155">
        <v>0.27</v>
      </c>
      <c r="FP155">
        <v>0.16</v>
      </c>
      <c r="FQ155">
        <v>1.09562128095238</v>
      </c>
      <c r="FR155">
        <v>6.8616175012987</v>
      </c>
      <c r="FS155">
        <v>1.56140845542089</v>
      </c>
      <c r="FT155">
        <v>0</v>
      </c>
      <c r="FU155">
        <v>418.926470588235</v>
      </c>
      <c r="FV155">
        <v>-1.91138274582941</v>
      </c>
      <c r="FW155">
        <v>5.45599016858748</v>
      </c>
      <c r="FX155">
        <v>-1</v>
      </c>
      <c r="FY155">
        <v>0.0307078619047619</v>
      </c>
      <c r="FZ155">
        <v>0.00427086233766241</v>
      </c>
      <c r="GA155">
        <v>0.00106387647263437</v>
      </c>
      <c r="GB155">
        <v>1</v>
      </c>
      <c r="GC155">
        <v>1</v>
      </c>
      <c r="GD155">
        <v>2</v>
      </c>
      <c r="GE155" t="s">
        <v>433</v>
      </c>
      <c r="GF155">
        <v>3.12648</v>
      </c>
      <c r="GG155">
        <v>2.65938</v>
      </c>
      <c r="GH155">
        <v>0.0881357</v>
      </c>
      <c r="GI155">
        <v>0.0888222</v>
      </c>
      <c r="GJ155">
        <v>0.102934</v>
      </c>
      <c r="GK155">
        <v>0.103398</v>
      </c>
      <c r="GL155">
        <v>23477.8</v>
      </c>
      <c r="GM155">
        <v>22203.8</v>
      </c>
      <c r="GN155">
        <v>23026.7</v>
      </c>
      <c r="GO155">
        <v>23728.8</v>
      </c>
      <c r="GP155">
        <v>35203.9</v>
      </c>
      <c r="GQ155">
        <v>35211.6</v>
      </c>
      <c r="GR155">
        <v>41514.9</v>
      </c>
      <c r="GS155">
        <v>42310.9</v>
      </c>
      <c r="GT155">
        <v>1.89848</v>
      </c>
      <c r="GU155">
        <v>1.81115</v>
      </c>
      <c r="GV155">
        <v>0.0993349</v>
      </c>
      <c r="GW155">
        <v>0</v>
      </c>
      <c r="GX155">
        <v>28.3705</v>
      </c>
      <c r="GY155">
        <v>999.9</v>
      </c>
      <c r="GZ155">
        <v>60.396</v>
      </c>
      <c r="HA155">
        <v>29.386</v>
      </c>
      <c r="HB155">
        <v>27.7098</v>
      </c>
      <c r="HC155">
        <v>54.635</v>
      </c>
      <c r="HD155">
        <v>39.2508</v>
      </c>
      <c r="HE155">
        <v>1</v>
      </c>
      <c r="HF155">
        <v>0.0707215</v>
      </c>
      <c r="HG155">
        <v>-1.5609</v>
      </c>
      <c r="HH155">
        <v>20.2305</v>
      </c>
      <c r="HI155">
        <v>5.23466</v>
      </c>
      <c r="HJ155">
        <v>11.992</v>
      </c>
      <c r="HK155">
        <v>4.956</v>
      </c>
      <c r="HL155">
        <v>3.304</v>
      </c>
      <c r="HM155">
        <v>9999</v>
      </c>
      <c r="HN155">
        <v>999.9</v>
      </c>
      <c r="HO155">
        <v>9999</v>
      </c>
      <c r="HP155">
        <v>9999</v>
      </c>
      <c r="HQ155">
        <v>1.86846</v>
      </c>
      <c r="HR155">
        <v>1.86418</v>
      </c>
      <c r="HS155">
        <v>1.8718</v>
      </c>
      <c r="HT155">
        <v>1.86264</v>
      </c>
      <c r="HU155">
        <v>1.86204</v>
      </c>
      <c r="HV155">
        <v>1.86857</v>
      </c>
      <c r="HW155">
        <v>1.85867</v>
      </c>
      <c r="HX155">
        <v>1.86508</v>
      </c>
      <c r="HY155">
        <v>5</v>
      </c>
      <c r="HZ155">
        <v>0</v>
      </c>
      <c r="IA155">
        <v>0</v>
      </c>
      <c r="IB155">
        <v>0</v>
      </c>
      <c r="IC155" t="s">
        <v>426</v>
      </c>
      <c r="ID155" t="s">
        <v>427</v>
      </c>
      <c r="IE155" t="s">
        <v>428</v>
      </c>
      <c r="IF155" t="s">
        <v>428</v>
      </c>
      <c r="IG155" t="s">
        <v>428</v>
      </c>
      <c r="IH155" t="s">
        <v>428</v>
      </c>
      <c r="II155">
        <v>0</v>
      </c>
      <c r="IJ155">
        <v>100</v>
      </c>
      <c r="IK155">
        <v>100</v>
      </c>
      <c r="IL155">
        <v>5.894</v>
      </c>
      <c r="IM155">
        <v>0.3994</v>
      </c>
      <c r="IN155">
        <v>4.31971622866321</v>
      </c>
      <c r="IO155">
        <v>0.00442796603476172</v>
      </c>
      <c r="IP155">
        <v>-1.66160884727162e-06</v>
      </c>
      <c r="IQ155">
        <v>3.32470810967871e-10</v>
      </c>
      <c r="IR155">
        <v>0.0482981980719239</v>
      </c>
      <c r="IS155">
        <v>0.00830027014242151</v>
      </c>
      <c r="IT155">
        <v>2.88519397997672e-05</v>
      </c>
      <c r="IU155">
        <v>9.02036601750474e-06</v>
      </c>
      <c r="IV155">
        <v>-1</v>
      </c>
      <c r="IW155">
        <v>2043</v>
      </c>
      <c r="IX155">
        <v>1</v>
      </c>
      <c r="IY155">
        <v>28</v>
      </c>
      <c r="IZ155">
        <v>188984.1</v>
      </c>
      <c r="JA155">
        <v>188984</v>
      </c>
      <c r="JB155">
        <v>0.864258</v>
      </c>
      <c r="JC155">
        <v>2.38403</v>
      </c>
      <c r="JD155">
        <v>1.4978</v>
      </c>
      <c r="JE155">
        <v>2.33276</v>
      </c>
      <c r="JF155">
        <v>1.54419</v>
      </c>
      <c r="JG155">
        <v>2.3584</v>
      </c>
      <c r="JH155">
        <v>35.2209</v>
      </c>
      <c r="JI155">
        <v>24.2801</v>
      </c>
      <c r="JJ155">
        <v>18</v>
      </c>
      <c r="JK155">
        <v>545.909</v>
      </c>
      <c r="JL155">
        <v>432.731</v>
      </c>
      <c r="JM155">
        <v>31.3923</v>
      </c>
      <c r="JN155">
        <v>28.5377</v>
      </c>
      <c r="JO155">
        <v>29.9999</v>
      </c>
      <c r="JP155">
        <v>28.4117</v>
      </c>
      <c r="JQ155">
        <v>28.4382</v>
      </c>
      <c r="JR155">
        <v>17.3382</v>
      </c>
      <c r="JS155">
        <v>23.3908</v>
      </c>
      <c r="JT155">
        <v>100</v>
      </c>
      <c r="JU155">
        <v>31.3895</v>
      </c>
      <c r="JV155">
        <v>420</v>
      </c>
      <c r="JW155">
        <v>24.824</v>
      </c>
      <c r="JX155">
        <v>93.0443</v>
      </c>
      <c r="JY155">
        <v>98.612</v>
      </c>
    </row>
    <row r="156" spans="1:285">
      <c r="A156">
        <v>140</v>
      </c>
      <c r="B156">
        <v>1758588756</v>
      </c>
      <c r="C156">
        <v>4743</v>
      </c>
      <c r="D156" t="s">
        <v>710</v>
      </c>
      <c r="E156" t="s">
        <v>711</v>
      </c>
      <c r="F156">
        <v>5</v>
      </c>
      <c r="G156" t="s">
        <v>419</v>
      </c>
      <c r="H156" t="s">
        <v>687</v>
      </c>
      <c r="I156" t="s">
        <v>421</v>
      </c>
      <c r="J156">
        <v>1758588753</v>
      </c>
      <c r="K156">
        <f>(L156)/1000</f>
        <v>0</v>
      </c>
      <c r="L156">
        <f>1000*DL156*AJ156*(DH156-DI156)/(100*DA156*(1000-AJ156*DH156))</f>
        <v>0</v>
      </c>
      <c r="M156">
        <f>DL156*AJ156*(DG156-DF156*(1000-AJ156*DI156)/(1000-AJ156*DH156))/(100*DA156)</f>
        <v>0</v>
      </c>
      <c r="N156">
        <f>DF156 - IF(AJ156&gt;1, M156*DA156*100.0/(AL156), 0)</f>
        <v>0</v>
      </c>
      <c r="O156">
        <f>((U156-K156/2)*N156-M156)/(U156+K156/2)</f>
        <v>0</v>
      </c>
      <c r="P156">
        <f>O156*(DM156+DN156)/1000.0</f>
        <v>0</v>
      </c>
      <c r="Q156">
        <f>(DF156 - IF(AJ156&gt;1, M156*DA156*100.0/(AL156), 0))*(DM156+DN156)/1000.0</f>
        <v>0</v>
      </c>
      <c r="R156">
        <f>2.0/((1/T156-1/S156)+SIGN(T156)*SQRT((1/T156-1/S156)*(1/T156-1/S156) + 4*DB156/((DB156+1)*(DB156+1))*(2*1/T156*1/S156-1/S156*1/S156)))</f>
        <v>0</v>
      </c>
      <c r="S156">
        <f>IF(LEFT(DC156,1)&lt;&gt;"0",IF(LEFT(DC156,1)="1",3.0,DD156),$D$5+$E$5*(DT156*DM156/($K$5*1000))+$F$5*(DT156*DM156/($K$5*1000))*MAX(MIN(DA156,$J$5),$I$5)*MAX(MIN(DA156,$J$5),$I$5)+$G$5*MAX(MIN(DA156,$J$5),$I$5)*(DT156*DM156/($K$5*1000))+$H$5*(DT156*DM156/($K$5*1000))*(DT156*DM156/($K$5*1000)))</f>
        <v>0</v>
      </c>
      <c r="T156">
        <f>K156*(1000-(1000*0.61365*exp(17.502*X156/(240.97+X156))/(DM156+DN156)+DH156)/2)/(1000*0.61365*exp(17.502*X156/(240.97+X156))/(DM156+DN156)-DH156)</f>
        <v>0</v>
      </c>
      <c r="U156">
        <f>1/((DB156+1)/(R156/1.6)+1/(S156/1.37)) + DB156/((DB156+1)/(R156/1.6) + DB156/(S156/1.37))</f>
        <v>0</v>
      </c>
      <c r="V156">
        <f>(CW156*CZ156)</f>
        <v>0</v>
      </c>
      <c r="W156">
        <f>(DO156+(V156+2*0.95*5.67E-8*(((DO156+$B$7)+273)^4-(DO156+273)^4)-44100*K156)/(1.84*29.3*S156+8*0.95*5.67E-8*(DO156+273)^3))</f>
        <v>0</v>
      </c>
      <c r="X156">
        <f>($C$7*DP156+$D$7*DQ156+$E$7*W156)</f>
        <v>0</v>
      </c>
      <c r="Y156">
        <f>0.61365*exp(17.502*X156/(240.97+X156))</f>
        <v>0</v>
      </c>
      <c r="Z156">
        <f>(AA156/AB156*100)</f>
        <v>0</v>
      </c>
      <c r="AA156">
        <f>DH156*(DM156+DN156)/1000</f>
        <v>0</v>
      </c>
      <c r="AB156">
        <f>0.61365*exp(17.502*DO156/(240.97+DO156))</f>
        <v>0</v>
      </c>
      <c r="AC156">
        <f>(Y156-DH156*(DM156+DN156)/1000)</f>
        <v>0</v>
      </c>
      <c r="AD156">
        <f>(-K156*44100)</f>
        <v>0</v>
      </c>
      <c r="AE156">
        <f>2*29.3*S156*0.92*(DO156-X156)</f>
        <v>0</v>
      </c>
      <c r="AF156">
        <f>2*0.95*5.67E-8*(((DO156+$B$7)+273)^4-(X156+273)^4)</f>
        <v>0</v>
      </c>
      <c r="AG156">
        <f>V156+AF156+AD156+AE156</f>
        <v>0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MAX(0,($B$13+$C$13*DT156)/(1+$D$13*DT156)*DM156/(DO156+273)*$E$13)</f>
        <v>0</v>
      </c>
      <c r="AM156" t="s">
        <v>422</v>
      </c>
      <c r="AN156" t="s">
        <v>422</v>
      </c>
      <c r="AO156">
        <v>0</v>
      </c>
      <c r="AP156">
        <v>0</v>
      </c>
      <c r="AQ156">
        <f>1-AO156/AP156</f>
        <v>0</v>
      </c>
      <c r="AR156">
        <v>0</v>
      </c>
      <c r="AS156" t="s">
        <v>422</v>
      </c>
      <c r="AT156" t="s">
        <v>422</v>
      </c>
      <c r="AU156">
        <v>0</v>
      </c>
      <c r="AV156">
        <v>0</v>
      </c>
      <c r="AW156">
        <f>1-AU156/AV156</f>
        <v>0</v>
      </c>
      <c r="AX156">
        <v>0.5</v>
      </c>
      <c r="AY156">
        <f>CX156</f>
        <v>0</v>
      </c>
      <c r="AZ156">
        <f>M156</f>
        <v>0</v>
      </c>
      <c r="BA156">
        <f>AW156*AX156*AY156</f>
        <v>0</v>
      </c>
      <c r="BB156">
        <f>(AZ156-AR156)/AY156</f>
        <v>0</v>
      </c>
      <c r="BC156">
        <f>(AP156-AV156)/AV156</f>
        <v>0</v>
      </c>
      <c r="BD156">
        <f>AO156/(AQ156+AO156/AV156)</f>
        <v>0</v>
      </c>
      <c r="BE156" t="s">
        <v>422</v>
      </c>
      <c r="BF156">
        <v>0</v>
      </c>
      <c r="BG156">
        <f>IF(BF156&lt;&gt;0, BF156, BD156)</f>
        <v>0</v>
      </c>
      <c r="BH156">
        <f>1-BG156/AV156</f>
        <v>0</v>
      </c>
      <c r="BI156">
        <f>(AV156-AU156)/(AV156-BG156)</f>
        <v>0</v>
      </c>
      <c r="BJ156">
        <f>(AP156-AV156)/(AP156-BG156)</f>
        <v>0</v>
      </c>
      <c r="BK156">
        <f>(AV156-AU156)/(AV156-AO156)</f>
        <v>0</v>
      </c>
      <c r="BL156">
        <f>(AP156-AV156)/(AP156-AO156)</f>
        <v>0</v>
      </c>
      <c r="BM156">
        <f>(BI156*BG156/AU156)</f>
        <v>0</v>
      </c>
      <c r="BN156">
        <f>(1-BM156)</f>
        <v>0</v>
      </c>
      <c r="CW156">
        <f>$B$11*DU156+$C$11*DV156+$F$11*EG156*(1-EJ156)</f>
        <v>0</v>
      </c>
      <c r="CX156">
        <f>CW156*CY156</f>
        <v>0</v>
      </c>
      <c r="CY156">
        <f>($B$11*$D$9+$C$11*$D$9+$F$11*((ET156+EL156)/MAX(ET156+EL156+EU156, 0.1)*$I$9+EU156/MAX(ET156+EL156+EU156, 0.1)*$J$9))/($B$11+$C$11+$F$11)</f>
        <v>0</v>
      </c>
      <c r="CZ156">
        <f>($B$11*$K$9+$C$11*$K$9+$F$11*((ET156+EL156)/MAX(ET156+EL156+EU156, 0.1)*$P$9+EU156/MAX(ET156+EL156+EU156, 0.1)*$Q$9))/($B$11+$C$11+$F$11)</f>
        <v>0</v>
      </c>
      <c r="DA156">
        <v>5.18</v>
      </c>
      <c r="DB156">
        <v>0.5</v>
      </c>
      <c r="DC156" t="s">
        <v>423</v>
      </c>
      <c r="DD156">
        <v>2</v>
      </c>
      <c r="DE156">
        <v>1758588753</v>
      </c>
      <c r="DF156">
        <v>420.829666666667</v>
      </c>
      <c r="DG156">
        <v>418.890333333333</v>
      </c>
      <c r="DH156">
        <v>24.8147333333333</v>
      </c>
      <c r="DI156">
        <v>24.7849</v>
      </c>
      <c r="DJ156">
        <v>414.935</v>
      </c>
      <c r="DK156">
        <v>24.4153</v>
      </c>
      <c r="DL156">
        <v>500.005666666667</v>
      </c>
      <c r="DM156">
        <v>89.6263333333333</v>
      </c>
      <c r="DN156">
        <v>0.0337149</v>
      </c>
      <c r="DO156">
        <v>30.7253666666667</v>
      </c>
      <c r="DP156">
        <v>29.9936333333333</v>
      </c>
      <c r="DQ156">
        <v>999.9</v>
      </c>
      <c r="DR156">
        <v>0</v>
      </c>
      <c r="DS156">
        <v>0</v>
      </c>
      <c r="DT156">
        <v>10002.7</v>
      </c>
      <c r="DU156">
        <v>0</v>
      </c>
      <c r="DV156">
        <v>0.667702</v>
      </c>
      <c r="DW156">
        <v>1.93960666666667</v>
      </c>
      <c r="DX156">
        <v>431.538</v>
      </c>
      <c r="DY156">
        <v>429.536</v>
      </c>
      <c r="DZ156">
        <v>0.0298258333333333</v>
      </c>
      <c r="EA156">
        <v>418.890333333333</v>
      </c>
      <c r="EB156">
        <v>24.7849</v>
      </c>
      <c r="EC156">
        <v>2.22405333333333</v>
      </c>
      <c r="ED156">
        <v>2.22138</v>
      </c>
      <c r="EE156">
        <v>19.1366666666667</v>
      </c>
      <c r="EF156">
        <v>19.1173666666667</v>
      </c>
      <c r="EG156">
        <v>0.00500016</v>
      </c>
      <c r="EH156">
        <v>0</v>
      </c>
      <c r="EI156">
        <v>0</v>
      </c>
      <c r="EJ156">
        <v>0</v>
      </c>
      <c r="EK156">
        <v>422.366666666667</v>
      </c>
      <c r="EL156">
        <v>0.00500016</v>
      </c>
      <c r="EM156">
        <v>-30.8666666666667</v>
      </c>
      <c r="EN156">
        <v>-1.33333333333333</v>
      </c>
      <c r="EO156">
        <v>37.437</v>
      </c>
      <c r="EP156">
        <v>41.5</v>
      </c>
      <c r="EQ156">
        <v>39.5206666666667</v>
      </c>
      <c r="ER156">
        <v>41.75</v>
      </c>
      <c r="ES156">
        <v>40.7913333333333</v>
      </c>
      <c r="ET156">
        <v>0</v>
      </c>
      <c r="EU156">
        <v>0</v>
      </c>
      <c r="EV156">
        <v>0</v>
      </c>
      <c r="EW156">
        <v>1758588757.8</v>
      </c>
      <c r="EX156">
        <v>0</v>
      </c>
      <c r="EY156">
        <v>418.753846153846</v>
      </c>
      <c r="EZ156">
        <v>-29.9076923594423</v>
      </c>
      <c r="FA156">
        <v>28.8170940796714</v>
      </c>
      <c r="FB156">
        <v>-28.1884615384615</v>
      </c>
      <c r="FC156">
        <v>15</v>
      </c>
      <c r="FD156">
        <v>0</v>
      </c>
      <c r="FE156" t="s">
        <v>424</v>
      </c>
      <c r="FF156">
        <v>1747249705.1</v>
      </c>
      <c r="FG156">
        <v>1747249711.1</v>
      </c>
      <c r="FH156">
        <v>0</v>
      </c>
      <c r="FI156">
        <v>0.871</v>
      </c>
      <c r="FJ156">
        <v>0.066</v>
      </c>
      <c r="FK156">
        <v>5.486</v>
      </c>
      <c r="FL156">
        <v>0.145</v>
      </c>
      <c r="FM156">
        <v>420</v>
      </c>
      <c r="FN156">
        <v>16</v>
      </c>
      <c r="FO156">
        <v>0.27</v>
      </c>
      <c r="FP156">
        <v>0.16</v>
      </c>
      <c r="FQ156">
        <v>1.19692661428571</v>
      </c>
      <c r="FR156">
        <v>6.46677777662338</v>
      </c>
      <c r="FS156">
        <v>1.55456089484662</v>
      </c>
      <c r="FT156">
        <v>0</v>
      </c>
      <c r="FU156">
        <v>418.167647058824</v>
      </c>
      <c r="FV156">
        <v>-3.567608952152</v>
      </c>
      <c r="FW156">
        <v>5.59846200456956</v>
      </c>
      <c r="FX156">
        <v>-1</v>
      </c>
      <c r="FY156">
        <v>0.0307097666666667</v>
      </c>
      <c r="FZ156">
        <v>-0.00091783636363633</v>
      </c>
      <c r="GA156">
        <v>0.00106148994537253</v>
      </c>
      <c r="GB156">
        <v>1</v>
      </c>
      <c r="GC156">
        <v>1</v>
      </c>
      <c r="GD156">
        <v>2</v>
      </c>
      <c r="GE156" t="s">
        <v>433</v>
      </c>
      <c r="GF156">
        <v>3.12642</v>
      </c>
      <c r="GG156">
        <v>2.65956</v>
      </c>
      <c r="GH156">
        <v>0.0881066</v>
      </c>
      <c r="GI156">
        <v>0.0888591</v>
      </c>
      <c r="GJ156">
        <v>0.10293</v>
      </c>
      <c r="GK156">
        <v>0.103397</v>
      </c>
      <c r="GL156">
        <v>23478.3</v>
      </c>
      <c r="GM156">
        <v>22202.9</v>
      </c>
      <c r="GN156">
        <v>23026.4</v>
      </c>
      <c r="GO156">
        <v>23728.8</v>
      </c>
      <c r="GP156">
        <v>35204.1</v>
      </c>
      <c r="GQ156">
        <v>35211.6</v>
      </c>
      <c r="GR156">
        <v>41514.8</v>
      </c>
      <c r="GS156">
        <v>42310.9</v>
      </c>
      <c r="GT156">
        <v>1.89837</v>
      </c>
      <c r="GU156">
        <v>1.8112</v>
      </c>
      <c r="GV156">
        <v>0.0994243</v>
      </c>
      <c r="GW156">
        <v>0</v>
      </c>
      <c r="GX156">
        <v>28.3705</v>
      </c>
      <c r="GY156">
        <v>999.9</v>
      </c>
      <c r="GZ156">
        <v>60.396</v>
      </c>
      <c r="HA156">
        <v>29.376</v>
      </c>
      <c r="HB156">
        <v>27.6988</v>
      </c>
      <c r="HC156">
        <v>54.135</v>
      </c>
      <c r="HD156">
        <v>39.2708</v>
      </c>
      <c r="HE156">
        <v>1</v>
      </c>
      <c r="HF156">
        <v>0.0706047</v>
      </c>
      <c r="HG156">
        <v>-1.56784</v>
      </c>
      <c r="HH156">
        <v>20.2303</v>
      </c>
      <c r="HI156">
        <v>5.23481</v>
      </c>
      <c r="HJ156">
        <v>11.992</v>
      </c>
      <c r="HK156">
        <v>4.95625</v>
      </c>
      <c r="HL156">
        <v>3.304</v>
      </c>
      <c r="HM156">
        <v>9999</v>
      </c>
      <c r="HN156">
        <v>999.9</v>
      </c>
      <c r="HO156">
        <v>9999</v>
      </c>
      <c r="HP156">
        <v>9999</v>
      </c>
      <c r="HQ156">
        <v>1.86846</v>
      </c>
      <c r="HR156">
        <v>1.86417</v>
      </c>
      <c r="HS156">
        <v>1.8718</v>
      </c>
      <c r="HT156">
        <v>1.86264</v>
      </c>
      <c r="HU156">
        <v>1.86204</v>
      </c>
      <c r="HV156">
        <v>1.86856</v>
      </c>
      <c r="HW156">
        <v>1.85867</v>
      </c>
      <c r="HX156">
        <v>1.86508</v>
      </c>
      <c r="HY156">
        <v>5</v>
      </c>
      <c r="HZ156">
        <v>0</v>
      </c>
      <c r="IA156">
        <v>0</v>
      </c>
      <c r="IB156">
        <v>0</v>
      </c>
      <c r="IC156" t="s">
        <v>426</v>
      </c>
      <c r="ID156" t="s">
        <v>427</v>
      </c>
      <c r="IE156" t="s">
        <v>428</v>
      </c>
      <c r="IF156" t="s">
        <v>428</v>
      </c>
      <c r="IG156" t="s">
        <v>428</v>
      </c>
      <c r="IH156" t="s">
        <v>428</v>
      </c>
      <c r="II156">
        <v>0</v>
      </c>
      <c r="IJ156">
        <v>100</v>
      </c>
      <c r="IK156">
        <v>100</v>
      </c>
      <c r="IL156">
        <v>5.894</v>
      </c>
      <c r="IM156">
        <v>0.3994</v>
      </c>
      <c r="IN156">
        <v>4.31971622866321</v>
      </c>
      <c r="IO156">
        <v>0.00442796603476172</v>
      </c>
      <c r="IP156">
        <v>-1.66160884727162e-06</v>
      </c>
      <c r="IQ156">
        <v>3.32470810967871e-10</v>
      </c>
      <c r="IR156">
        <v>0.0482981980719239</v>
      </c>
      <c r="IS156">
        <v>0.00830027014242151</v>
      </c>
      <c r="IT156">
        <v>2.88519397997672e-05</v>
      </c>
      <c r="IU156">
        <v>9.02036601750474e-06</v>
      </c>
      <c r="IV156">
        <v>-1</v>
      </c>
      <c r="IW156">
        <v>2043</v>
      </c>
      <c r="IX156">
        <v>1</v>
      </c>
      <c r="IY156">
        <v>28</v>
      </c>
      <c r="IZ156">
        <v>188984.2</v>
      </c>
      <c r="JA156">
        <v>188984.1</v>
      </c>
      <c r="JB156">
        <v>0.864258</v>
      </c>
      <c r="JC156">
        <v>2.38281</v>
      </c>
      <c r="JD156">
        <v>1.4978</v>
      </c>
      <c r="JE156">
        <v>2.33276</v>
      </c>
      <c r="JF156">
        <v>1.54419</v>
      </c>
      <c r="JG156">
        <v>2.37061</v>
      </c>
      <c r="JH156">
        <v>35.1978</v>
      </c>
      <c r="JI156">
        <v>24.2801</v>
      </c>
      <c r="JJ156">
        <v>18</v>
      </c>
      <c r="JK156">
        <v>545.834</v>
      </c>
      <c r="JL156">
        <v>432.752</v>
      </c>
      <c r="JM156">
        <v>31.3905</v>
      </c>
      <c r="JN156">
        <v>28.5364</v>
      </c>
      <c r="JO156">
        <v>29.9999</v>
      </c>
      <c r="JP156">
        <v>28.4105</v>
      </c>
      <c r="JQ156">
        <v>28.437</v>
      </c>
      <c r="JR156">
        <v>17.3453</v>
      </c>
      <c r="JS156">
        <v>23.3908</v>
      </c>
      <c r="JT156">
        <v>100</v>
      </c>
      <c r="JU156">
        <v>31.3917</v>
      </c>
      <c r="JV156">
        <v>420</v>
      </c>
      <c r="JW156">
        <v>24.8177</v>
      </c>
      <c r="JX156">
        <v>93.044</v>
      </c>
      <c r="JY156">
        <v>98.6119</v>
      </c>
    </row>
    <row r="157" spans="1:285">
      <c r="A157">
        <v>141</v>
      </c>
      <c r="B157">
        <v>1758588758</v>
      </c>
      <c r="C157">
        <v>4745</v>
      </c>
      <c r="D157" t="s">
        <v>712</v>
      </c>
      <c r="E157" t="s">
        <v>713</v>
      </c>
      <c r="F157">
        <v>5</v>
      </c>
      <c r="G157" t="s">
        <v>419</v>
      </c>
      <c r="H157" t="s">
        <v>687</v>
      </c>
      <c r="I157" t="s">
        <v>421</v>
      </c>
      <c r="J157">
        <v>1758588755</v>
      </c>
      <c r="K157">
        <f>(L157)/1000</f>
        <v>0</v>
      </c>
      <c r="L157">
        <f>1000*DL157*AJ157*(DH157-DI157)/(100*DA157*(1000-AJ157*DH157))</f>
        <v>0</v>
      </c>
      <c r="M157">
        <f>DL157*AJ157*(DG157-DF157*(1000-AJ157*DI157)/(1000-AJ157*DH157))/(100*DA157)</f>
        <v>0</v>
      </c>
      <c r="N157">
        <f>DF157 - IF(AJ157&gt;1, M157*DA157*100.0/(AL157), 0)</f>
        <v>0</v>
      </c>
      <c r="O157">
        <f>((U157-K157/2)*N157-M157)/(U157+K157/2)</f>
        <v>0</v>
      </c>
      <c r="P157">
        <f>O157*(DM157+DN157)/1000.0</f>
        <v>0</v>
      </c>
      <c r="Q157">
        <f>(DF157 - IF(AJ157&gt;1, M157*DA157*100.0/(AL157), 0))*(DM157+DN157)/1000.0</f>
        <v>0</v>
      </c>
      <c r="R157">
        <f>2.0/((1/T157-1/S157)+SIGN(T157)*SQRT((1/T157-1/S157)*(1/T157-1/S157) + 4*DB157/((DB157+1)*(DB157+1))*(2*1/T157*1/S157-1/S157*1/S157)))</f>
        <v>0</v>
      </c>
      <c r="S157">
        <f>IF(LEFT(DC157,1)&lt;&gt;"0",IF(LEFT(DC157,1)="1",3.0,DD157),$D$5+$E$5*(DT157*DM157/($K$5*1000))+$F$5*(DT157*DM157/($K$5*1000))*MAX(MIN(DA157,$J$5),$I$5)*MAX(MIN(DA157,$J$5),$I$5)+$G$5*MAX(MIN(DA157,$J$5),$I$5)*(DT157*DM157/($K$5*1000))+$H$5*(DT157*DM157/($K$5*1000))*(DT157*DM157/($K$5*1000)))</f>
        <v>0</v>
      </c>
      <c r="T157">
        <f>K157*(1000-(1000*0.61365*exp(17.502*X157/(240.97+X157))/(DM157+DN157)+DH157)/2)/(1000*0.61365*exp(17.502*X157/(240.97+X157))/(DM157+DN157)-DH157)</f>
        <v>0</v>
      </c>
      <c r="U157">
        <f>1/((DB157+1)/(R157/1.6)+1/(S157/1.37)) + DB157/((DB157+1)/(R157/1.6) + DB157/(S157/1.37))</f>
        <v>0</v>
      </c>
      <c r="V157">
        <f>(CW157*CZ157)</f>
        <v>0</v>
      </c>
      <c r="W157">
        <f>(DO157+(V157+2*0.95*5.67E-8*(((DO157+$B$7)+273)^4-(DO157+273)^4)-44100*K157)/(1.84*29.3*S157+8*0.95*5.67E-8*(DO157+273)^3))</f>
        <v>0</v>
      </c>
      <c r="X157">
        <f>($C$7*DP157+$D$7*DQ157+$E$7*W157)</f>
        <v>0</v>
      </c>
      <c r="Y157">
        <f>0.61365*exp(17.502*X157/(240.97+X157))</f>
        <v>0</v>
      </c>
      <c r="Z157">
        <f>(AA157/AB157*100)</f>
        <v>0</v>
      </c>
      <c r="AA157">
        <f>DH157*(DM157+DN157)/1000</f>
        <v>0</v>
      </c>
      <c r="AB157">
        <f>0.61365*exp(17.502*DO157/(240.97+DO157))</f>
        <v>0</v>
      </c>
      <c r="AC157">
        <f>(Y157-DH157*(DM157+DN157)/1000)</f>
        <v>0</v>
      </c>
      <c r="AD157">
        <f>(-K157*44100)</f>
        <v>0</v>
      </c>
      <c r="AE157">
        <f>2*29.3*S157*0.92*(DO157-X157)</f>
        <v>0</v>
      </c>
      <c r="AF157">
        <f>2*0.95*5.67E-8*(((DO157+$B$7)+273)^4-(X157+273)^4)</f>
        <v>0</v>
      </c>
      <c r="AG157">
        <f>V157+AF157+AD157+AE157</f>
        <v>0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MAX(0,($B$13+$C$13*DT157)/(1+$D$13*DT157)*DM157/(DO157+273)*$E$13)</f>
        <v>0</v>
      </c>
      <c r="AM157" t="s">
        <v>422</v>
      </c>
      <c r="AN157" t="s">
        <v>422</v>
      </c>
      <c r="AO157">
        <v>0</v>
      </c>
      <c r="AP157">
        <v>0</v>
      </c>
      <c r="AQ157">
        <f>1-AO157/AP157</f>
        <v>0</v>
      </c>
      <c r="AR157">
        <v>0</v>
      </c>
      <c r="AS157" t="s">
        <v>422</v>
      </c>
      <c r="AT157" t="s">
        <v>422</v>
      </c>
      <c r="AU157">
        <v>0</v>
      </c>
      <c r="AV157">
        <v>0</v>
      </c>
      <c r="AW157">
        <f>1-AU157/AV157</f>
        <v>0</v>
      </c>
      <c r="AX157">
        <v>0.5</v>
      </c>
      <c r="AY157">
        <f>CX157</f>
        <v>0</v>
      </c>
      <c r="AZ157">
        <f>M157</f>
        <v>0</v>
      </c>
      <c r="BA157">
        <f>AW157*AX157*AY157</f>
        <v>0</v>
      </c>
      <c r="BB157">
        <f>(AZ157-AR157)/AY157</f>
        <v>0</v>
      </c>
      <c r="BC157">
        <f>(AP157-AV157)/AV157</f>
        <v>0</v>
      </c>
      <c r="BD157">
        <f>AO157/(AQ157+AO157/AV157)</f>
        <v>0</v>
      </c>
      <c r="BE157" t="s">
        <v>422</v>
      </c>
      <c r="BF157">
        <v>0</v>
      </c>
      <c r="BG157">
        <f>IF(BF157&lt;&gt;0, BF157, BD157)</f>
        <v>0</v>
      </c>
      <c r="BH157">
        <f>1-BG157/AV157</f>
        <v>0</v>
      </c>
      <c r="BI157">
        <f>(AV157-AU157)/(AV157-BG157)</f>
        <v>0</v>
      </c>
      <c r="BJ157">
        <f>(AP157-AV157)/(AP157-BG157)</f>
        <v>0</v>
      </c>
      <c r="BK157">
        <f>(AV157-AU157)/(AV157-AO157)</f>
        <v>0</v>
      </c>
      <c r="BL157">
        <f>(AP157-AV157)/(AP157-AO157)</f>
        <v>0</v>
      </c>
      <c r="BM157">
        <f>(BI157*BG157/AU157)</f>
        <v>0</v>
      </c>
      <c r="BN157">
        <f>(1-BM157)</f>
        <v>0</v>
      </c>
      <c r="CW157">
        <f>$B$11*DU157+$C$11*DV157+$F$11*EG157*(1-EJ157)</f>
        <v>0</v>
      </c>
      <c r="CX157">
        <f>CW157*CY157</f>
        <v>0</v>
      </c>
      <c r="CY157">
        <f>($B$11*$D$9+$C$11*$D$9+$F$11*((ET157+EL157)/MAX(ET157+EL157+EU157, 0.1)*$I$9+EU157/MAX(ET157+EL157+EU157, 0.1)*$J$9))/($B$11+$C$11+$F$11)</f>
        <v>0</v>
      </c>
      <c r="CZ157">
        <f>($B$11*$K$9+$C$11*$K$9+$F$11*((ET157+EL157)/MAX(ET157+EL157+EU157, 0.1)*$P$9+EU157/MAX(ET157+EL157+EU157, 0.1)*$Q$9))/($B$11+$C$11+$F$11)</f>
        <v>0</v>
      </c>
      <c r="DA157">
        <v>5.18</v>
      </c>
      <c r="DB157">
        <v>0.5</v>
      </c>
      <c r="DC157" t="s">
        <v>423</v>
      </c>
      <c r="DD157">
        <v>2</v>
      </c>
      <c r="DE157">
        <v>1758588755</v>
      </c>
      <c r="DF157">
        <v>420.527333333333</v>
      </c>
      <c r="DG157">
        <v>419.269</v>
      </c>
      <c r="DH157">
        <v>24.8128333333333</v>
      </c>
      <c r="DI157">
        <v>24.784</v>
      </c>
      <c r="DJ157">
        <v>414.633666666667</v>
      </c>
      <c r="DK157">
        <v>24.4134333333333</v>
      </c>
      <c r="DL157">
        <v>499.975333333333</v>
      </c>
      <c r="DM157">
        <v>89.6267333333333</v>
      </c>
      <c r="DN157">
        <v>0.0338229666666667</v>
      </c>
      <c r="DO157">
        <v>30.725</v>
      </c>
      <c r="DP157">
        <v>29.9926</v>
      </c>
      <c r="DQ157">
        <v>999.9</v>
      </c>
      <c r="DR157">
        <v>0</v>
      </c>
      <c r="DS157">
        <v>0</v>
      </c>
      <c r="DT157">
        <v>9999.16</v>
      </c>
      <c r="DU157">
        <v>0</v>
      </c>
      <c r="DV157">
        <v>0.667702</v>
      </c>
      <c r="DW157">
        <v>1.258323</v>
      </c>
      <c r="DX157">
        <v>431.227</v>
      </c>
      <c r="DY157">
        <v>429.924</v>
      </c>
      <c r="DZ157">
        <v>0.0288066666666667</v>
      </c>
      <c r="EA157">
        <v>419.269</v>
      </c>
      <c r="EB157">
        <v>24.784</v>
      </c>
      <c r="EC157">
        <v>2.22389333333333</v>
      </c>
      <c r="ED157">
        <v>2.22131</v>
      </c>
      <c r="EE157">
        <v>19.1354666666667</v>
      </c>
      <c r="EF157">
        <v>19.1168333333333</v>
      </c>
      <c r="EG157">
        <v>0.00500016</v>
      </c>
      <c r="EH157">
        <v>0</v>
      </c>
      <c r="EI157">
        <v>0</v>
      </c>
      <c r="EJ157">
        <v>0</v>
      </c>
      <c r="EK157">
        <v>421.966666666667</v>
      </c>
      <c r="EL157">
        <v>0.00500016</v>
      </c>
      <c r="EM157">
        <v>-27.1333333333333</v>
      </c>
      <c r="EN157">
        <v>-0.366666666666667</v>
      </c>
      <c r="EO157">
        <v>37.437</v>
      </c>
      <c r="EP157">
        <v>41.5</v>
      </c>
      <c r="EQ157">
        <v>39.5206666666667</v>
      </c>
      <c r="ER157">
        <v>41.75</v>
      </c>
      <c r="ES157">
        <v>40.7706666666667</v>
      </c>
      <c r="ET157">
        <v>0</v>
      </c>
      <c r="EU157">
        <v>0</v>
      </c>
      <c r="EV157">
        <v>0</v>
      </c>
      <c r="EW157">
        <v>1758588760.2</v>
      </c>
      <c r="EX157">
        <v>0</v>
      </c>
      <c r="EY157">
        <v>417.703846153846</v>
      </c>
      <c r="EZ157">
        <v>-6.95042732511205</v>
      </c>
      <c r="FA157">
        <v>10.4205129458999</v>
      </c>
      <c r="FB157">
        <v>-27.4692307692308</v>
      </c>
      <c r="FC157">
        <v>15</v>
      </c>
      <c r="FD157">
        <v>0</v>
      </c>
      <c r="FE157" t="s">
        <v>424</v>
      </c>
      <c r="FF157">
        <v>1747249705.1</v>
      </c>
      <c r="FG157">
        <v>1747249711.1</v>
      </c>
      <c r="FH157">
        <v>0</v>
      </c>
      <c r="FI157">
        <v>0.871</v>
      </c>
      <c r="FJ157">
        <v>0.066</v>
      </c>
      <c r="FK157">
        <v>5.486</v>
      </c>
      <c r="FL157">
        <v>0.145</v>
      </c>
      <c r="FM157">
        <v>420</v>
      </c>
      <c r="FN157">
        <v>16</v>
      </c>
      <c r="FO157">
        <v>0.27</v>
      </c>
      <c r="FP157">
        <v>0.16</v>
      </c>
      <c r="FQ157">
        <v>1.25310823333333</v>
      </c>
      <c r="FR157">
        <v>4.87297776623377</v>
      </c>
      <c r="FS157">
        <v>1.53693373144059</v>
      </c>
      <c r="FT157">
        <v>0</v>
      </c>
      <c r="FU157">
        <v>418.352941176471</v>
      </c>
      <c r="FV157">
        <v>-8.85255923317031</v>
      </c>
      <c r="FW157">
        <v>5.55878929338975</v>
      </c>
      <c r="FX157">
        <v>-1</v>
      </c>
      <c r="FY157">
        <v>0.0305414619047619</v>
      </c>
      <c r="FZ157">
        <v>-0.00366031948051951</v>
      </c>
      <c r="GA157">
        <v>0.00117765376934544</v>
      </c>
      <c r="GB157">
        <v>1</v>
      </c>
      <c r="GC157">
        <v>1</v>
      </c>
      <c r="GD157">
        <v>2</v>
      </c>
      <c r="GE157" t="s">
        <v>433</v>
      </c>
      <c r="GF157">
        <v>3.1263</v>
      </c>
      <c r="GG157">
        <v>2.6596</v>
      </c>
      <c r="GH157">
        <v>0.0881126</v>
      </c>
      <c r="GI157">
        <v>0.0888739</v>
      </c>
      <c r="GJ157">
        <v>0.10293</v>
      </c>
      <c r="GK157">
        <v>0.103396</v>
      </c>
      <c r="GL157">
        <v>23478.4</v>
      </c>
      <c r="GM157">
        <v>22202.6</v>
      </c>
      <c r="GN157">
        <v>23026.6</v>
      </c>
      <c r="GO157">
        <v>23728.8</v>
      </c>
      <c r="GP157">
        <v>35204.2</v>
      </c>
      <c r="GQ157">
        <v>35211.7</v>
      </c>
      <c r="GR157">
        <v>41514.9</v>
      </c>
      <c r="GS157">
        <v>42310.9</v>
      </c>
      <c r="GT157">
        <v>1.898</v>
      </c>
      <c r="GU157">
        <v>1.8114</v>
      </c>
      <c r="GV157">
        <v>0.0999756</v>
      </c>
      <c r="GW157">
        <v>0</v>
      </c>
      <c r="GX157">
        <v>28.3696</v>
      </c>
      <c r="GY157">
        <v>999.9</v>
      </c>
      <c r="GZ157">
        <v>60.396</v>
      </c>
      <c r="HA157">
        <v>29.386</v>
      </c>
      <c r="HB157">
        <v>27.7117</v>
      </c>
      <c r="HC157">
        <v>53.995</v>
      </c>
      <c r="HD157">
        <v>39.3349</v>
      </c>
      <c r="HE157">
        <v>1</v>
      </c>
      <c r="HF157">
        <v>0.0703023</v>
      </c>
      <c r="HG157">
        <v>-1.57577</v>
      </c>
      <c r="HH157">
        <v>20.2303</v>
      </c>
      <c r="HI157">
        <v>5.23496</v>
      </c>
      <c r="HJ157">
        <v>11.992</v>
      </c>
      <c r="HK157">
        <v>4.95625</v>
      </c>
      <c r="HL157">
        <v>3.304</v>
      </c>
      <c r="HM157">
        <v>9999</v>
      </c>
      <c r="HN157">
        <v>999.9</v>
      </c>
      <c r="HO157">
        <v>9999</v>
      </c>
      <c r="HP157">
        <v>9999</v>
      </c>
      <c r="HQ157">
        <v>1.86846</v>
      </c>
      <c r="HR157">
        <v>1.86417</v>
      </c>
      <c r="HS157">
        <v>1.8718</v>
      </c>
      <c r="HT157">
        <v>1.86264</v>
      </c>
      <c r="HU157">
        <v>1.86204</v>
      </c>
      <c r="HV157">
        <v>1.86855</v>
      </c>
      <c r="HW157">
        <v>1.85867</v>
      </c>
      <c r="HX157">
        <v>1.86508</v>
      </c>
      <c r="HY157">
        <v>5</v>
      </c>
      <c r="HZ157">
        <v>0</v>
      </c>
      <c r="IA157">
        <v>0</v>
      </c>
      <c r="IB157">
        <v>0</v>
      </c>
      <c r="IC157" t="s">
        <v>426</v>
      </c>
      <c r="ID157" t="s">
        <v>427</v>
      </c>
      <c r="IE157" t="s">
        <v>428</v>
      </c>
      <c r="IF157" t="s">
        <v>428</v>
      </c>
      <c r="IG157" t="s">
        <v>428</v>
      </c>
      <c r="IH157" t="s">
        <v>428</v>
      </c>
      <c r="II157">
        <v>0</v>
      </c>
      <c r="IJ157">
        <v>100</v>
      </c>
      <c r="IK157">
        <v>100</v>
      </c>
      <c r="IL157">
        <v>5.893</v>
      </c>
      <c r="IM157">
        <v>0.3993</v>
      </c>
      <c r="IN157">
        <v>4.31971622866321</v>
      </c>
      <c r="IO157">
        <v>0.00442796603476172</v>
      </c>
      <c r="IP157">
        <v>-1.66160884727162e-06</v>
      </c>
      <c r="IQ157">
        <v>3.32470810967871e-10</v>
      </c>
      <c r="IR157">
        <v>0.0482981980719239</v>
      </c>
      <c r="IS157">
        <v>0.00830027014242151</v>
      </c>
      <c r="IT157">
        <v>2.88519397997672e-05</v>
      </c>
      <c r="IU157">
        <v>9.02036601750474e-06</v>
      </c>
      <c r="IV157">
        <v>-1</v>
      </c>
      <c r="IW157">
        <v>2043</v>
      </c>
      <c r="IX157">
        <v>1</v>
      </c>
      <c r="IY157">
        <v>28</v>
      </c>
      <c r="IZ157">
        <v>188984.2</v>
      </c>
      <c r="JA157">
        <v>188984.1</v>
      </c>
      <c r="JB157">
        <v>0.864258</v>
      </c>
      <c r="JC157">
        <v>2.38037</v>
      </c>
      <c r="JD157">
        <v>1.49902</v>
      </c>
      <c r="JE157">
        <v>2.33276</v>
      </c>
      <c r="JF157">
        <v>1.54419</v>
      </c>
      <c r="JG157">
        <v>2.34619</v>
      </c>
      <c r="JH157">
        <v>35.1978</v>
      </c>
      <c r="JI157">
        <v>24.2801</v>
      </c>
      <c r="JJ157">
        <v>18</v>
      </c>
      <c r="JK157">
        <v>545.58</v>
      </c>
      <c r="JL157">
        <v>432.862</v>
      </c>
      <c r="JM157">
        <v>31.39</v>
      </c>
      <c r="JN157">
        <v>28.5358</v>
      </c>
      <c r="JO157">
        <v>29.9999</v>
      </c>
      <c r="JP157">
        <v>28.4093</v>
      </c>
      <c r="JQ157">
        <v>28.4358</v>
      </c>
      <c r="JR157">
        <v>17.3531</v>
      </c>
      <c r="JS157">
        <v>23.3908</v>
      </c>
      <c r="JT157">
        <v>100</v>
      </c>
      <c r="JU157">
        <v>31.3917</v>
      </c>
      <c r="JV157">
        <v>420</v>
      </c>
      <c r="JW157">
        <v>24.8182</v>
      </c>
      <c r="JX157">
        <v>93.0444</v>
      </c>
      <c r="JY157">
        <v>98.6121</v>
      </c>
    </row>
    <row r="158" spans="1:285">
      <c r="A158">
        <v>142</v>
      </c>
      <c r="B158">
        <v>1758588761</v>
      </c>
      <c r="C158">
        <v>4748</v>
      </c>
      <c r="D158" t="s">
        <v>714</v>
      </c>
      <c r="E158" t="s">
        <v>715</v>
      </c>
      <c r="F158">
        <v>5</v>
      </c>
      <c r="G158" t="s">
        <v>419</v>
      </c>
      <c r="H158" t="s">
        <v>687</v>
      </c>
      <c r="I158" t="s">
        <v>421</v>
      </c>
      <c r="J158">
        <v>1758588757.75</v>
      </c>
      <c r="K158">
        <f>(L158)/1000</f>
        <v>0</v>
      </c>
      <c r="L158">
        <f>1000*DL158*AJ158*(DH158-DI158)/(100*DA158*(1000-AJ158*DH158))</f>
        <v>0</v>
      </c>
      <c r="M158">
        <f>DL158*AJ158*(DG158-DF158*(1000-AJ158*DI158)/(1000-AJ158*DH158))/(100*DA158)</f>
        <v>0</v>
      </c>
      <c r="N158">
        <f>DF158 - IF(AJ158&gt;1, M158*DA158*100.0/(AL158), 0)</f>
        <v>0</v>
      </c>
      <c r="O158">
        <f>((U158-K158/2)*N158-M158)/(U158+K158/2)</f>
        <v>0</v>
      </c>
      <c r="P158">
        <f>O158*(DM158+DN158)/1000.0</f>
        <v>0</v>
      </c>
      <c r="Q158">
        <f>(DF158 - IF(AJ158&gt;1, M158*DA158*100.0/(AL158), 0))*(DM158+DN158)/1000.0</f>
        <v>0</v>
      </c>
      <c r="R158">
        <f>2.0/((1/T158-1/S158)+SIGN(T158)*SQRT((1/T158-1/S158)*(1/T158-1/S158) + 4*DB158/((DB158+1)*(DB158+1))*(2*1/T158*1/S158-1/S158*1/S158)))</f>
        <v>0</v>
      </c>
      <c r="S158">
        <f>IF(LEFT(DC158,1)&lt;&gt;"0",IF(LEFT(DC158,1)="1",3.0,DD158),$D$5+$E$5*(DT158*DM158/($K$5*1000))+$F$5*(DT158*DM158/($K$5*1000))*MAX(MIN(DA158,$J$5),$I$5)*MAX(MIN(DA158,$J$5),$I$5)+$G$5*MAX(MIN(DA158,$J$5),$I$5)*(DT158*DM158/($K$5*1000))+$H$5*(DT158*DM158/($K$5*1000))*(DT158*DM158/($K$5*1000)))</f>
        <v>0</v>
      </c>
      <c r="T158">
        <f>K158*(1000-(1000*0.61365*exp(17.502*X158/(240.97+X158))/(DM158+DN158)+DH158)/2)/(1000*0.61365*exp(17.502*X158/(240.97+X158))/(DM158+DN158)-DH158)</f>
        <v>0</v>
      </c>
      <c r="U158">
        <f>1/((DB158+1)/(R158/1.6)+1/(S158/1.37)) + DB158/((DB158+1)/(R158/1.6) + DB158/(S158/1.37))</f>
        <v>0</v>
      </c>
      <c r="V158">
        <f>(CW158*CZ158)</f>
        <v>0</v>
      </c>
      <c r="W158">
        <f>(DO158+(V158+2*0.95*5.67E-8*(((DO158+$B$7)+273)^4-(DO158+273)^4)-44100*K158)/(1.84*29.3*S158+8*0.95*5.67E-8*(DO158+273)^3))</f>
        <v>0</v>
      </c>
      <c r="X158">
        <f>($C$7*DP158+$D$7*DQ158+$E$7*W158)</f>
        <v>0</v>
      </c>
      <c r="Y158">
        <f>0.61365*exp(17.502*X158/(240.97+X158))</f>
        <v>0</v>
      </c>
      <c r="Z158">
        <f>(AA158/AB158*100)</f>
        <v>0</v>
      </c>
      <c r="AA158">
        <f>DH158*(DM158+DN158)/1000</f>
        <v>0</v>
      </c>
      <c r="AB158">
        <f>0.61365*exp(17.502*DO158/(240.97+DO158))</f>
        <v>0</v>
      </c>
      <c r="AC158">
        <f>(Y158-DH158*(DM158+DN158)/1000)</f>
        <v>0</v>
      </c>
      <c r="AD158">
        <f>(-K158*44100)</f>
        <v>0</v>
      </c>
      <c r="AE158">
        <f>2*29.3*S158*0.92*(DO158-X158)</f>
        <v>0</v>
      </c>
      <c r="AF158">
        <f>2*0.95*5.67E-8*(((DO158+$B$7)+273)^4-(X158+273)^4)</f>
        <v>0</v>
      </c>
      <c r="AG158">
        <f>V158+AF158+AD158+AE158</f>
        <v>0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MAX(0,($B$13+$C$13*DT158)/(1+$D$13*DT158)*DM158/(DO158+273)*$E$13)</f>
        <v>0</v>
      </c>
      <c r="AM158" t="s">
        <v>422</v>
      </c>
      <c r="AN158" t="s">
        <v>422</v>
      </c>
      <c r="AO158">
        <v>0</v>
      </c>
      <c r="AP158">
        <v>0</v>
      </c>
      <c r="AQ158">
        <f>1-AO158/AP158</f>
        <v>0</v>
      </c>
      <c r="AR158">
        <v>0</v>
      </c>
      <c r="AS158" t="s">
        <v>422</v>
      </c>
      <c r="AT158" t="s">
        <v>422</v>
      </c>
      <c r="AU158">
        <v>0</v>
      </c>
      <c r="AV158">
        <v>0</v>
      </c>
      <c r="AW158">
        <f>1-AU158/AV158</f>
        <v>0</v>
      </c>
      <c r="AX158">
        <v>0.5</v>
      </c>
      <c r="AY158">
        <f>CX158</f>
        <v>0</v>
      </c>
      <c r="AZ158">
        <f>M158</f>
        <v>0</v>
      </c>
      <c r="BA158">
        <f>AW158*AX158*AY158</f>
        <v>0</v>
      </c>
      <c r="BB158">
        <f>(AZ158-AR158)/AY158</f>
        <v>0</v>
      </c>
      <c r="BC158">
        <f>(AP158-AV158)/AV158</f>
        <v>0</v>
      </c>
      <c r="BD158">
        <f>AO158/(AQ158+AO158/AV158)</f>
        <v>0</v>
      </c>
      <c r="BE158" t="s">
        <v>422</v>
      </c>
      <c r="BF158">
        <v>0</v>
      </c>
      <c r="BG158">
        <f>IF(BF158&lt;&gt;0, BF158, BD158)</f>
        <v>0</v>
      </c>
      <c r="BH158">
        <f>1-BG158/AV158</f>
        <v>0</v>
      </c>
      <c r="BI158">
        <f>(AV158-AU158)/(AV158-BG158)</f>
        <v>0</v>
      </c>
      <c r="BJ158">
        <f>(AP158-AV158)/(AP158-BG158)</f>
        <v>0</v>
      </c>
      <c r="BK158">
        <f>(AV158-AU158)/(AV158-AO158)</f>
        <v>0</v>
      </c>
      <c r="BL158">
        <f>(AP158-AV158)/(AP158-AO158)</f>
        <v>0</v>
      </c>
      <c r="BM158">
        <f>(BI158*BG158/AU158)</f>
        <v>0</v>
      </c>
      <c r="BN158">
        <f>(1-BM158)</f>
        <v>0</v>
      </c>
      <c r="CW158">
        <f>$B$11*DU158+$C$11*DV158+$F$11*EG158*(1-EJ158)</f>
        <v>0</v>
      </c>
      <c r="CX158">
        <f>CW158*CY158</f>
        <v>0</v>
      </c>
      <c r="CY158">
        <f>($B$11*$D$9+$C$11*$D$9+$F$11*((ET158+EL158)/MAX(ET158+EL158+EU158, 0.1)*$I$9+EU158/MAX(ET158+EL158+EU158, 0.1)*$J$9))/($B$11+$C$11+$F$11)</f>
        <v>0</v>
      </c>
      <c r="CZ158">
        <f>($B$11*$K$9+$C$11*$K$9+$F$11*((ET158+EL158)/MAX(ET158+EL158+EU158, 0.1)*$P$9+EU158/MAX(ET158+EL158+EU158, 0.1)*$Q$9))/($B$11+$C$11+$F$11)</f>
        <v>0</v>
      </c>
      <c r="DA158">
        <v>5.18</v>
      </c>
      <c r="DB158">
        <v>0.5</v>
      </c>
      <c r="DC158" t="s">
        <v>423</v>
      </c>
      <c r="DD158">
        <v>2</v>
      </c>
      <c r="DE158">
        <v>1758588757.75</v>
      </c>
      <c r="DF158">
        <v>420.42975</v>
      </c>
      <c r="DG158">
        <v>419.44575</v>
      </c>
      <c r="DH158">
        <v>24.811875</v>
      </c>
      <c r="DI158">
        <v>24.782725</v>
      </c>
      <c r="DJ158">
        <v>414.53675</v>
      </c>
      <c r="DK158">
        <v>24.4125</v>
      </c>
      <c r="DL158">
        <v>499.96775</v>
      </c>
      <c r="DM158">
        <v>89.6266</v>
      </c>
      <c r="DN158">
        <v>0.034020175</v>
      </c>
      <c r="DO158">
        <v>30.7255</v>
      </c>
      <c r="DP158">
        <v>29.99615</v>
      </c>
      <c r="DQ158">
        <v>999.9</v>
      </c>
      <c r="DR158">
        <v>0</v>
      </c>
      <c r="DS158">
        <v>0</v>
      </c>
      <c r="DT158">
        <v>9996.42</v>
      </c>
      <c r="DU158">
        <v>0</v>
      </c>
      <c r="DV158">
        <v>0.667702</v>
      </c>
      <c r="DW158">
        <v>0.9839945</v>
      </c>
      <c r="DX158">
        <v>431.12675</v>
      </c>
      <c r="DY158">
        <v>430.10475</v>
      </c>
      <c r="DZ158">
        <v>0.029117575</v>
      </c>
      <c r="EA158">
        <v>419.44575</v>
      </c>
      <c r="EB158">
        <v>24.782725</v>
      </c>
      <c r="EC158">
        <v>2.2238025</v>
      </c>
      <c r="ED158">
        <v>2.2211925</v>
      </c>
      <c r="EE158">
        <v>19.1348</v>
      </c>
      <c r="EF158">
        <v>19.115975</v>
      </c>
      <c r="EG158">
        <v>0.00500016</v>
      </c>
      <c r="EH158">
        <v>0</v>
      </c>
      <c r="EI158">
        <v>0</v>
      </c>
      <c r="EJ158">
        <v>0</v>
      </c>
      <c r="EK158">
        <v>418.2</v>
      </c>
      <c r="EL158">
        <v>0.00500016</v>
      </c>
      <c r="EM158">
        <v>-28.8</v>
      </c>
      <c r="EN158">
        <v>-1.475</v>
      </c>
      <c r="EO158">
        <v>37.437</v>
      </c>
      <c r="EP158">
        <v>41.5</v>
      </c>
      <c r="EQ158">
        <v>39.531</v>
      </c>
      <c r="ER158">
        <v>41.7655</v>
      </c>
      <c r="ES158">
        <v>40.781</v>
      </c>
      <c r="ET158">
        <v>0</v>
      </c>
      <c r="EU158">
        <v>0</v>
      </c>
      <c r="EV158">
        <v>0</v>
      </c>
      <c r="EW158">
        <v>1758588763.2</v>
      </c>
      <c r="EX158">
        <v>0</v>
      </c>
      <c r="EY158">
        <v>417.2</v>
      </c>
      <c r="EZ158">
        <v>-1.26923079062777</v>
      </c>
      <c r="FA158">
        <v>-3.21538437941134</v>
      </c>
      <c r="FB158">
        <v>-27.68</v>
      </c>
      <c r="FC158">
        <v>15</v>
      </c>
      <c r="FD158">
        <v>0</v>
      </c>
      <c r="FE158" t="s">
        <v>424</v>
      </c>
      <c r="FF158">
        <v>1747249705.1</v>
      </c>
      <c r="FG158">
        <v>1747249711.1</v>
      </c>
      <c r="FH158">
        <v>0</v>
      </c>
      <c r="FI158">
        <v>0.871</v>
      </c>
      <c r="FJ158">
        <v>0.066</v>
      </c>
      <c r="FK158">
        <v>5.486</v>
      </c>
      <c r="FL158">
        <v>0.145</v>
      </c>
      <c r="FM158">
        <v>420</v>
      </c>
      <c r="FN158">
        <v>16</v>
      </c>
      <c r="FO158">
        <v>0.27</v>
      </c>
      <c r="FP158">
        <v>0.16</v>
      </c>
      <c r="FQ158">
        <v>1.2497309952381</v>
      </c>
      <c r="FR158">
        <v>3.80530606753247</v>
      </c>
      <c r="FS158">
        <v>1.53708199210961</v>
      </c>
      <c r="FT158">
        <v>0</v>
      </c>
      <c r="FU158">
        <v>418.255882352941</v>
      </c>
      <c r="FV158">
        <v>-8.03514130951135</v>
      </c>
      <c r="FW158">
        <v>5.27347363902137</v>
      </c>
      <c r="FX158">
        <v>-1</v>
      </c>
      <c r="FY158">
        <v>0.0303505428571429</v>
      </c>
      <c r="FZ158">
        <v>-0.0077993922077922</v>
      </c>
      <c r="GA158">
        <v>0.00136469352483797</v>
      </c>
      <c r="GB158">
        <v>1</v>
      </c>
      <c r="GC158">
        <v>1</v>
      </c>
      <c r="GD158">
        <v>2</v>
      </c>
      <c r="GE158" t="s">
        <v>433</v>
      </c>
      <c r="GF158">
        <v>3.12646</v>
      </c>
      <c r="GG158">
        <v>2.65958</v>
      </c>
      <c r="GH158">
        <v>0.0881072</v>
      </c>
      <c r="GI158">
        <v>0.0888802</v>
      </c>
      <c r="GJ158">
        <v>0.10293</v>
      </c>
      <c r="GK158">
        <v>0.103391</v>
      </c>
      <c r="GL158">
        <v>23478.6</v>
      </c>
      <c r="GM158">
        <v>22202.5</v>
      </c>
      <c r="GN158">
        <v>23026.6</v>
      </c>
      <c r="GO158">
        <v>23728.9</v>
      </c>
      <c r="GP158">
        <v>35204.4</v>
      </c>
      <c r="GQ158">
        <v>35212</v>
      </c>
      <c r="GR158">
        <v>41515.3</v>
      </c>
      <c r="GS158">
        <v>42311.1</v>
      </c>
      <c r="GT158">
        <v>1.8985</v>
      </c>
      <c r="GU158">
        <v>1.81117</v>
      </c>
      <c r="GV158">
        <v>0.0998527</v>
      </c>
      <c r="GW158">
        <v>0</v>
      </c>
      <c r="GX158">
        <v>28.3681</v>
      </c>
      <c r="GY158">
        <v>999.9</v>
      </c>
      <c r="GZ158">
        <v>60.396</v>
      </c>
      <c r="HA158">
        <v>29.386</v>
      </c>
      <c r="HB158">
        <v>27.7139</v>
      </c>
      <c r="HC158">
        <v>54.265</v>
      </c>
      <c r="HD158">
        <v>39.3189</v>
      </c>
      <c r="HE158">
        <v>1</v>
      </c>
      <c r="HF158">
        <v>0.0701474</v>
      </c>
      <c r="HG158">
        <v>-1.58101</v>
      </c>
      <c r="HH158">
        <v>20.2303</v>
      </c>
      <c r="HI158">
        <v>5.23481</v>
      </c>
      <c r="HJ158">
        <v>11.992</v>
      </c>
      <c r="HK158">
        <v>4.95605</v>
      </c>
      <c r="HL158">
        <v>3.304</v>
      </c>
      <c r="HM158">
        <v>9999</v>
      </c>
      <c r="HN158">
        <v>999.9</v>
      </c>
      <c r="HO158">
        <v>9999</v>
      </c>
      <c r="HP158">
        <v>9999</v>
      </c>
      <c r="HQ158">
        <v>1.86847</v>
      </c>
      <c r="HR158">
        <v>1.86418</v>
      </c>
      <c r="HS158">
        <v>1.8718</v>
      </c>
      <c r="HT158">
        <v>1.86266</v>
      </c>
      <c r="HU158">
        <v>1.86203</v>
      </c>
      <c r="HV158">
        <v>1.86856</v>
      </c>
      <c r="HW158">
        <v>1.85866</v>
      </c>
      <c r="HX158">
        <v>1.86508</v>
      </c>
      <c r="HY158">
        <v>5</v>
      </c>
      <c r="HZ158">
        <v>0</v>
      </c>
      <c r="IA158">
        <v>0</v>
      </c>
      <c r="IB158">
        <v>0</v>
      </c>
      <c r="IC158" t="s">
        <v>426</v>
      </c>
      <c r="ID158" t="s">
        <v>427</v>
      </c>
      <c r="IE158" t="s">
        <v>428</v>
      </c>
      <c r="IF158" t="s">
        <v>428</v>
      </c>
      <c r="IG158" t="s">
        <v>428</v>
      </c>
      <c r="IH158" t="s">
        <v>428</v>
      </c>
      <c r="II158">
        <v>0</v>
      </c>
      <c r="IJ158">
        <v>100</v>
      </c>
      <c r="IK158">
        <v>100</v>
      </c>
      <c r="IL158">
        <v>5.893</v>
      </c>
      <c r="IM158">
        <v>0.3993</v>
      </c>
      <c r="IN158">
        <v>4.31971622866321</v>
      </c>
      <c r="IO158">
        <v>0.00442796603476172</v>
      </c>
      <c r="IP158">
        <v>-1.66160884727162e-06</v>
      </c>
      <c r="IQ158">
        <v>3.32470810967871e-10</v>
      </c>
      <c r="IR158">
        <v>0.0482981980719239</v>
      </c>
      <c r="IS158">
        <v>0.00830027014242151</v>
      </c>
      <c r="IT158">
        <v>2.88519397997672e-05</v>
      </c>
      <c r="IU158">
        <v>9.02036601750474e-06</v>
      </c>
      <c r="IV158">
        <v>-1</v>
      </c>
      <c r="IW158">
        <v>2043</v>
      </c>
      <c r="IX158">
        <v>1</v>
      </c>
      <c r="IY158">
        <v>28</v>
      </c>
      <c r="IZ158">
        <v>188984.3</v>
      </c>
      <c r="JA158">
        <v>188984.2</v>
      </c>
      <c r="JB158">
        <v>0.865479</v>
      </c>
      <c r="JC158">
        <v>2.38647</v>
      </c>
      <c r="JD158">
        <v>1.49902</v>
      </c>
      <c r="JE158">
        <v>2.33276</v>
      </c>
      <c r="JF158">
        <v>1.54419</v>
      </c>
      <c r="JG158">
        <v>2.35596</v>
      </c>
      <c r="JH158">
        <v>35.1978</v>
      </c>
      <c r="JI158">
        <v>24.2801</v>
      </c>
      <c r="JJ158">
        <v>18</v>
      </c>
      <c r="JK158">
        <v>545.89</v>
      </c>
      <c r="JL158">
        <v>432.719</v>
      </c>
      <c r="JM158">
        <v>31.3906</v>
      </c>
      <c r="JN158">
        <v>28.534</v>
      </c>
      <c r="JO158">
        <v>29.9999</v>
      </c>
      <c r="JP158">
        <v>28.4075</v>
      </c>
      <c r="JQ158">
        <v>28.4346</v>
      </c>
      <c r="JR158">
        <v>17.3626</v>
      </c>
      <c r="JS158">
        <v>23.3908</v>
      </c>
      <c r="JT158">
        <v>100</v>
      </c>
      <c r="JU158">
        <v>31.3937</v>
      </c>
      <c r="JV158">
        <v>420</v>
      </c>
      <c r="JW158">
        <v>24.8211</v>
      </c>
      <c r="JX158">
        <v>93.0449</v>
      </c>
      <c r="JY158">
        <v>98.6125</v>
      </c>
    </row>
    <row r="159" spans="1:285">
      <c r="A159">
        <v>143</v>
      </c>
      <c r="B159">
        <v>1758588763</v>
      </c>
      <c r="C159">
        <v>4750</v>
      </c>
      <c r="D159" t="s">
        <v>716</v>
      </c>
      <c r="E159" t="s">
        <v>717</v>
      </c>
      <c r="F159">
        <v>5</v>
      </c>
      <c r="G159" t="s">
        <v>419</v>
      </c>
      <c r="H159" t="s">
        <v>687</v>
      </c>
      <c r="I159" t="s">
        <v>421</v>
      </c>
      <c r="J159">
        <v>1758588760.33333</v>
      </c>
      <c r="K159">
        <f>(L159)/1000</f>
        <v>0</v>
      </c>
      <c r="L159">
        <f>1000*DL159*AJ159*(DH159-DI159)/(100*DA159*(1000-AJ159*DH159))</f>
        <v>0</v>
      </c>
      <c r="M159">
        <f>DL159*AJ159*(DG159-DF159*(1000-AJ159*DI159)/(1000-AJ159*DH159))/(100*DA159)</f>
        <v>0</v>
      </c>
      <c r="N159">
        <f>DF159 - IF(AJ159&gt;1, M159*DA159*100.0/(AL159), 0)</f>
        <v>0</v>
      </c>
      <c r="O159">
        <f>((U159-K159/2)*N159-M159)/(U159+K159/2)</f>
        <v>0</v>
      </c>
      <c r="P159">
        <f>O159*(DM159+DN159)/1000.0</f>
        <v>0</v>
      </c>
      <c r="Q159">
        <f>(DF159 - IF(AJ159&gt;1, M159*DA159*100.0/(AL159), 0))*(DM159+DN159)/1000.0</f>
        <v>0</v>
      </c>
      <c r="R159">
        <f>2.0/((1/T159-1/S159)+SIGN(T159)*SQRT((1/T159-1/S159)*(1/T159-1/S159) + 4*DB159/((DB159+1)*(DB159+1))*(2*1/T159*1/S159-1/S159*1/S159)))</f>
        <v>0</v>
      </c>
      <c r="S159">
        <f>IF(LEFT(DC159,1)&lt;&gt;"0",IF(LEFT(DC159,1)="1",3.0,DD159),$D$5+$E$5*(DT159*DM159/($K$5*1000))+$F$5*(DT159*DM159/($K$5*1000))*MAX(MIN(DA159,$J$5),$I$5)*MAX(MIN(DA159,$J$5),$I$5)+$G$5*MAX(MIN(DA159,$J$5),$I$5)*(DT159*DM159/($K$5*1000))+$H$5*(DT159*DM159/($K$5*1000))*(DT159*DM159/($K$5*1000)))</f>
        <v>0</v>
      </c>
      <c r="T159">
        <f>K159*(1000-(1000*0.61365*exp(17.502*X159/(240.97+X159))/(DM159+DN159)+DH159)/2)/(1000*0.61365*exp(17.502*X159/(240.97+X159))/(DM159+DN159)-DH159)</f>
        <v>0</v>
      </c>
      <c r="U159">
        <f>1/((DB159+1)/(R159/1.6)+1/(S159/1.37)) + DB159/((DB159+1)/(R159/1.6) + DB159/(S159/1.37))</f>
        <v>0</v>
      </c>
      <c r="V159">
        <f>(CW159*CZ159)</f>
        <v>0</v>
      </c>
      <c r="W159">
        <f>(DO159+(V159+2*0.95*5.67E-8*(((DO159+$B$7)+273)^4-(DO159+273)^4)-44100*K159)/(1.84*29.3*S159+8*0.95*5.67E-8*(DO159+273)^3))</f>
        <v>0</v>
      </c>
      <c r="X159">
        <f>($C$7*DP159+$D$7*DQ159+$E$7*W159)</f>
        <v>0</v>
      </c>
      <c r="Y159">
        <f>0.61365*exp(17.502*X159/(240.97+X159))</f>
        <v>0</v>
      </c>
      <c r="Z159">
        <f>(AA159/AB159*100)</f>
        <v>0</v>
      </c>
      <c r="AA159">
        <f>DH159*(DM159+DN159)/1000</f>
        <v>0</v>
      </c>
      <c r="AB159">
        <f>0.61365*exp(17.502*DO159/(240.97+DO159))</f>
        <v>0</v>
      </c>
      <c r="AC159">
        <f>(Y159-DH159*(DM159+DN159)/1000)</f>
        <v>0</v>
      </c>
      <c r="AD159">
        <f>(-K159*44100)</f>
        <v>0</v>
      </c>
      <c r="AE159">
        <f>2*29.3*S159*0.92*(DO159-X159)</f>
        <v>0</v>
      </c>
      <c r="AF159">
        <f>2*0.95*5.67E-8*(((DO159+$B$7)+273)^4-(X159+273)^4)</f>
        <v>0</v>
      </c>
      <c r="AG159">
        <f>V159+AF159+AD159+AE159</f>
        <v>0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MAX(0,($B$13+$C$13*DT159)/(1+$D$13*DT159)*DM159/(DO159+273)*$E$13)</f>
        <v>0</v>
      </c>
      <c r="AM159" t="s">
        <v>422</v>
      </c>
      <c r="AN159" t="s">
        <v>422</v>
      </c>
      <c r="AO159">
        <v>0</v>
      </c>
      <c r="AP159">
        <v>0</v>
      </c>
      <c r="AQ159">
        <f>1-AO159/AP159</f>
        <v>0</v>
      </c>
      <c r="AR159">
        <v>0</v>
      </c>
      <c r="AS159" t="s">
        <v>422</v>
      </c>
      <c r="AT159" t="s">
        <v>422</v>
      </c>
      <c r="AU159">
        <v>0</v>
      </c>
      <c r="AV159">
        <v>0</v>
      </c>
      <c r="AW159">
        <f>1-AU159/AV159</f>
        <v>0</v>
      </c>
      <c r="AX159">
        <v>0.5</v>
      </c>
      <c r="AY159">
        <f>CX159</f>
        <v>0</v>
      </c>
      <c r="AZ159">
        <f>M159</f>
        <v>0</v>
      </c>
      <c r="BA159">
        <f>AW159*AX159*AY159</f>
        <v>0</v>
      </c>
      <c r="BB159">
        <f>(AZ159-AR159)/AY159</f>
        <v>0</v>
      </c>
      <c r="BC159">
        <f>(AP159-AV159)/AV159</f>
        <v>0</v>
      </c>
      <c r="BD159">
        <f>AO159/(AQ159+AO159/AV159)</f>
        <v>0</v>
      </c>
      <c r="BE159" t="s">
        <v>422</v>
      </c>
      <c r="BF159">
        <v>0</v>
      </c>
      <c r="BG159">
        <f>IF(BF159&lt;&gt;0, BF159, BD159)</f>
        <v>0</v>
      </c>
      <c r="BH159">
        <f>1-BG159/AV159</f>
        <v>0</v>
      </c>
      <c r="BI159">
        <f>(AV159-AU159)/(AV159-BG159)</f>
        <v>0</v>
      </c>
      <c r="BJ159">
        <f>(AP159-AV159)/(AP159-BG159)</f>
        <v>0</v>
      </c>
      <c r="BK159">
        <f>(AV159-AU159)/(AV159-AO159)</f>
        <v>0</v>
      </c>
      <c r="BL159">
        <f>(AP159-AV159)/(AP159-AO159)</f>
        <v>0</v>
      </c>
      <c r="BM159">
        <f>(BI159*BG159/AU159)</f>
        <v>0</v>
      </c>
      <c r="BN159">
        <f>(1-BM159)</f>
        <v>0</v>
      </c>
      <c r="CW159">
        <f>$B$11*DU159+$C$11*DV159+$F$11*EG159*(1-EJ159)</f>
        <v>0</v>
      </c>
      <c r="CX159">
        <f>CW159*CY159</f>
        <v>0</v>
      </c>
      <c r="CY159">
        <f>($B$11*$D$9+$C$11*$D$9+$F$11*((ET159+EL159)/MAX(ET159+EL159+EU159, 0.1)*$I$9+EU159/MAX(ET159+EL159+EU159, 0.1)*$J$9))/($B$11+$C$11+$F$11)</f>
        <v>0</v>
      </c>
      <c r="CZ159">
        <f>($B$11*$K$9+$C$11*$K$9+$F$11*((ET159+EL159)/MAX(ET159+EL159+EU159, 0.1)*$P$9+EU159/MAX(ET159+EL159+EU159, 0.1)*$Q$9))/($B$11+$C$11+$F$11)</f>
        <v>0</v>
      </c>
      <c r="DA159">
        <v>5.18</v>
      </c>
      <c r="DB159">
        <v>0.5</v>
      </c>
      <c r="DC159" t="s">
        <v>423</v>
      </c>
      <c r="DD159">
        <v>2</v>
      </c>
      <c r="DE159">
        <v>1758588760.33333</v>
      </c>
      <c r="DF159">
        <v>420.432666666667</v>
      </c>
      <c r="DG159">
        <v>419.53</v>
      </c>
      <c r="DH159">
        <v>24.8115666666667</v>
      </c>
      <c r="DI159">
        <v>24.782</v>
      </c>
      <c r="DJ159">
        <v>414.539666666667</v>
      </c>
      <c r="DK159">
        <v>24.4122333333333</v>
      </c>
      <c r="DL159">
        <v>499.978</v>
      </c>
      <c r="DM159">
        <v>89.6263333333333</v>
      </c>
      <c r="DN159">
        <v>0.0339853666666667</v>
      </c>
      <c r="DO159">
        <v>30.7256666666667</v>
      </c>
      <c r="DP159">
        <v>29.9981666666667</v>
      </c>
      <c r="DQ159">
        <v>999.9</v>
      </c>
      <c r="DR159">
        <v>0</v>
      </c>
      <c r="DS159">
        <v>0</v>
      </c>
      <c r="DT159">
        <v>10004.3933333333</v>
      </c>
      <c r="DU159">
        <v>0</v>
      </c>
      <c r="DV159">
        <v>0.667702</v>
      </c>
      <c r="DW159">
        <v>0.90272</v>
      </c>
      <c r="DX159">
        <v>431.13</v>
      </c>
      <c r="DY159">
        <v>430.191</v>
      </c>
      <c r="DZ159">
        <v>0.0295575333333333</v>
      </c>
      <c r="EA159">
        <v>419.53</v>
      </c>
      <c r="EB159">
        <v>24.782</v>
      </c>
      <c r="EC159">
        <v>2.22377</v>
      </c>
      <c r="ED159">
        <v>2.22112333333333</v>
      </c>
      <c r="EE159">
        <v>19.1345666666667</v>
      </c>
      <c r="EF159">
        <v>19.1154666666667</v>
      </c>
      <c r="EG159">
        <v>0.00500016</v>
      </c>
      <c r="EH159">
        <v>0</v>
      </c>
      <c r="EI159">
        <v>0</v>
      </c>
      <c r="EJ159">
        <v>0</v>
      </c>
      <c r="EK159">
        <v>413.3</v>
      </c>
      <c r="EL159">
        <v>0.00500016</v>
      </c>
      <c r="EM159">
        <v>-31.0333333333333</v>
      </c>
      <c r="EN159">
        <v>-2.8</v>
      </c>
      <c r="EO159">
        <v>37.437</v>
      </c>
      <c r="EP159">
        <v>41.5</v>
      </c>
      <c r="EQ159">
        <v>39.5413333333333</v>
      </c>
      <c r="ER159">
        <v>41.7706666666667</v>
      </c>
      <c r="ES159">
        <v>40.812</v>
      </c>
      <c r="ET159">
        <v>0</v>
      </c>
      <c r="EU159">
        <v>0</v>
      </c>
      <c r="EV159">
        <v>0</v>
      </c>
      <c r="EW159">
        <v>1758588765</v>
      </c>
      <c r="EX159">
        <v>0</v>
      </c>
      <c r="EY159">
        <v>417.007692307692</v>
      </c>
      <c r="EZ159">
        <v>-8.90940159498957</v>
      </c>
      <c r="FA159">
        <v>-12.4957262579988</v>
      </c>
      <c r="FB159">
        <v>-27.6653846153846</v>
      </c>
      <c r="FC159">
        <v>15</v>
      </c>
      <c r="FD159">
        <v>0</v>
      </c>
      <c r="FE159" t="s">
        <v>424</v>
      </c>
      <c r="FF159">
        <v>1747249705.1</v>
      </c>
      <c r="FG159">
        <v>1747249711.1</v>
      </c>
      <c r="FH159">
        <v>0</v>
      </c>
      <c r="FI159">
        <v>0.871</v>
      </c>
      <c r="FJ159">
        <v>0.066</v>
      </c>
      <c r="FK159">
        <v>5.486</v>
      </c>
      <c r="FL159">
        <v>0.145</v>
      </c>
      <c r="FM159">
        <v>420</v>
      </c>
      <c r="FN159">
        <v>16</v>
      </c>
      <c r="FO159">
        <v>0.27</v>
      </c>
      <c r="FP159">
        <v>0.16</v>
      </c>
      <c r="FQ159">
        <v>1.182737395</v>
      </c>
      <c r="FR159">
        <v>4.01725141804511</v>
      </c>
      <c r="FS159">
        <v>1.57736953305104</v>
      </c>
      <c r="FT159">
        <v>0</v>
      </c>
      <c r="FU159">
        <v>418.344117647059</v>
      </c>
      <c r="FV159">
        <v>-15.9984721101548</v>
      </c>
      <c r="FW159">
        <v>5.30444825408608</v>
      </c>
      <c r="FX159">
        <v>-1</v>
      </c>
      <c r="FY159">
        <v>0.030227465</v>
      </c>
      <c r="FZ159">
        <v>-0.00948733082706769</v>
      </c>
      <c r="GA159">
        <v>0.00145712741284865</v>
      </c>
      <c r="GB159">
        <v>1</v>
      </c>
      <c r="GC159">
        <v>1</v>
      </c>
      <c r="GD159">
        <v>2</v>
      </c>
      <c r="GE159" t="s">
        <v>433</v>
      </c>
      <c r="GF159">
        <v>3.1264</v>
      </c>
      <c r="GG159">
        <v>2.65935</v>
      </c>
      <c r="GH159">
        <v>0.0881094</v>
      </c>
      <c r="GI159">
        <v>0.0889056</v>
      </c>
      <c r="GJ159">
        <v>0.102931</v>
      </c>
      <c r="GK159">
        <v>0.103391</v>
      </c>
      <c r="GL159">
        <v>23478.5</v>
      </c>
      <c r="GM159">
        <v>22201.9</v>
      </c>
      <c r="GN159">
        <v>23026.7</v>
      </c>
      <c r="GO159">
        <v>23729</v>
      </c>
      <c r="GP159">
        <v>35204.4</v>
      </c>
      <c r="GQ159">
        <v>35212.1</v>
      </c>
      <c r="GR159">
        <v>41515.3</v>
      </c>
      <c r="GS159">
        <v>42311.2</v>
      </c>
      <c r="GT159">
        <v>1.89837</v>
      </c>
      <c r="GU159">
        <v>1.81127</v>
      </c>
      <c r="GV159">
        <v>0.0998378</v>
      </c>
      <c r="GW159">
        <v>0</v>
      </c>
      <c r="GX159">
        <v>28.3678</v>
      </c>
      <c r="GY159">
        <v>999.9</v>
      </c>
      <c r="GZ159">
        <v>60.396</v>
      </c>
      <c r="HA159">
        <v>29.376</v>
      </c>
      <c r="HB159">
        <v>27.6967</v>
      </c>
      <c r="HC159">
        <v>53.615</v>
      </c>
      <c r="HD159">
        <v>39.3429</v>
      </c>
      <c r="HE159">
        <v>1</v>
      </c>
      <c r="HF159">
        <v>0.0701474</v>
      </c>
      <c r="HG159">
        <v>-1.58497</v>
      </c>
      <c r="HH159">
        <v>20.2303</v>
      </c>
      <c r="HI159">
        <v>5.23451</v>
      </c>
      <c r="HJ159">
        <v>11.992</v>
      </c>
      <c r="HK159">
        <v>4.956</v>
      </c>
      <c r="HL159">
        <v>3.304</v>
      </c>
      <c r="HM159">
        <v>9999</v>
      </c>
      <c r="HN159">
        <v>999.9</v>
      </c>
      <c r="HO159">
        <v>9999</v>
      </c>
      <c r="HP159">
        <v>9999</v>
      </c>
      <c r="HQ159">
        <v>1.86846</v>
      </c>
      <c r="HR159">
        <v>1.86418</v>
      </c>
      <c r="HS159">
        <v>1.8718</v>
      </c>
      <c r="HT159">
        <v>1.86266</v>
      </c>
      <c r="HU159">
        <v>1.86203</v>
      </c>
      <c r="HV159">
        <v>1.86855</v>
      </c>
      <c r="HW159">
        <v>1.85866</v>
      </c>
      <c r="HX159">
        <v>1.86508</v>
      </c>
      <c r="HY159">
        <v>5</v>
      </c>
      <c r="HZ159">
        <v>0</v>
      </c>
      <c r="IA159">
        <v>0</v>
      </c>
      <c r="IB159">
        <v>0</v>
      </c>
      <c r="IC159" t="s">
        <v>426</v>
      </c>
      <c r="ID159" t="s">
        <v>427</v>
      </c>
      <c r="IE159" t="s">
        <v>428</v>
      </c>
      <c r="IF159" t="s">
        <v>428</v>
      </c>
      <c r="IG159" t="s">
        <v>428</v>
      </c>
      <c r="IH159" t="s">
        <v>428</v>
      </c>
      <c r="II159">
        <v>0</v>
      </c>
      <c r="IJ159">
        <v>100</v>
      </c>
      <c r="IK159">
        <v>100</v>
      </c>
      <c r="IL159">
        <v>5.893</v>
      </c>
      <c r="IM159">
        <v>0.3994</v>
      </c>
      <c r="IN159">
        <v>4.31971622866321</v>
      </c>
      <c r="IO159">
        <v>0.00442796603476172</v>
      </c>
      <c r="IP159">
        <v>-1.66160884727162e-06</v>
      </c>
      <c r="IQ159">
        <v>3.32470810967871e-10</v>
      </c>
      <c r="IR159">
        <v>0.0482981980719239</v>
      </c>
      <c r="IS159">
        <v>0.00830027014242151</v>
      </c>
      <c r="IT159">
        <v>2.88519397997672e-05</v>
      </c>
      <c r="IU159">
        <v>9.02036601750474e-06</v>
      </c>
      <c r="IV159">
        <v>-1</v>
      </c>
      <c r="IW159">
        <v>2043</v>
      </c>
      <c r="IX159">
        <v>1</v>
      </c>
      <c r="IY159">
        <v>28</v>
      </c>
      <c r="IZ159">
        <v>188984.3</v>
      </c>
      <c r="JA159">
        <v>188984.2</v>
      </c>
      <c r="JB159">
        <v>0.865479</v>
      </c>
      <c r="JC159">
        <v>2.38647</v>
      </c>
      <c r="JD159">
        <v>1.4978</v>
      </c>
      <c r="JE159">
        <v>2.33276</v>
      </c>
      <c r="JF159">
        <v>1.54419</v>
      </c>
      <c r="JG159">
        <v>2.34619</v>
      </c>
      <c r="JH159">
        <v>35.1978</v>
      </c>
      <c r="JI159">
        <v>24.2801</v>
      </c>
      <c r="JJ159">
        <v>18</v>
      </c>
      <c r="JK159">
        <v>545.803</v>
      </c>
      <c r="JL159">
        <v>432.77</v>
      </c>
      <c r="JM159">
        <v>31.3913</v>
      </c>
      <c r="JN159">
        <v>28.5328</v>
      </c>
      <c r="JO159">
        <v>29.9999</v>
      </c>
      <c r="JP159">
        <v>28.4069</v>
      </c>
      <c r="JQ159">
        <v>28.4334</v>
      </c>
      <c r="JR159">
        <v>17.3638</v>
      </c>
      <c r="JS159">
        <v>23.3908</v>
      </c>
      <c r="JT159">
        <v>100</v>
      </c>
      <c r="JU159">
        <v>31.3937</v>
      </c>
      <c r="JV159">
        <v>420</v>
      </c>
      <c r="JW159">
        <v>24.8246</v>
      </c>
      <c r="JX159">
        <v>93.0449</v>
      </c>
      <c r="JY159">
        <v>98.6127</v>
      </c>
    </row>
    <row r="160" spans="1:285">
      <c r="A160">
        <v>144</v>
      </c>
      <c r="B160">
        <v>1758588765</v>
      </c>
      <c r="C160">
        <v>4752</v>
      </c>
      <c r="D160" t="s">
        <v>718</v>
      </c>
      <c r="E160" t="s">
        <v>719</v>
      </c>
      <c r="F160">
        <v>5</v>
      </c>
      <c r="G160" t="s">
        <v>419</v>
      </c>
      <c r="H160" t="s">
        <v>687</v>
      </c>
      <c r="I160" t="s">
        <v>421</v>
      </c>
      <c r="J160">
        <v>1758588761.25</v>
      </c>
      <c r="K160">
        <f>(L160)/1000</f>
        <v>0</v>
      </c>
      <c r="L160">
        <f>1000*DL160*AJ160*(DH160-DI160)/(100*DA160*(1000-AJ160*DH160))</f>
        <v>0</v>
      </c>
      <c r="M160">
        <f>DL160*AJ160*(DG160-DF160*(1000-AJ160*DI160)/(1000-AJ160*DH160))/(100*DA160)</f>
        <v>0</v>
      </c>
      <c r="N160">
        <f>DF160 - IF(AJ160&gt;1, M160*DA160*100.0/(AL160), 0)</f>
        <v>0</v>
      </c>
      <c r="O160">
        <f>((U160-K160/2)*N160-M160)/(U160+K160/2)</f>
        <v>0</v>
      </c>
      <c r="P160">
        <f>O160*(DM160+DN160)/1000.0</f>
        <v>0</v>
      </c>
      <c r="Q160">
        <f>(DF160 - IF(AJ160&gt;1, M160*DA160*100.0/(AL160), 0))*(DM160+DN160)/1000.0</f>
        <v>0</v>
      </c>
      <c r="R160">
        <f>2.0/((1/T160-1/S160)+SIGN(T160)*SQRT((1/T160-1/S160)*(1/T160-1/S160) + 4*DB160/((DB160+1)*(DB160+1))*(2*1/T160*1/S160-1/S160*1/S160)))</f>
        <v>0</v>
      </c>
      <c r="S160">
        <f>IF(LEFT(DC160,1)&lt;&gt;"0",IF(LEFT(DC160,1)="1",3.0,DD160),$D$5+$E$5*(DT160*DM160/($K$5*1000))+$F$5*(DT160*DM160/($K$5*1000))*MAX(MIN(DA160,$J$5),$I$5)*MAX(MIN(DA160,$J$5),$I$5)+$G$5*MAX(MIN(DA160,$J$5),$I$5)*(DT160*DM160/($K$5*1000))+$H$5*(DT160*DM160/($K$5*1000))*(DT160*DM160/($K$5*1000)))</f>
        <v>0</v>
      </c>
      <c r="T160">
        <f>K160*(1000-(1000*0.61365*exp(17.502*X160/(240.97+X160))/(DM160+DN160)+DH160)/2)/(1000*0.61365*exp(17.502*X160/(240.97+X160))/(DM160+DN160)-DH160)</f>
        <v>0</v>
      </c>
      <c r="U160">
        <f>1/((DB160+1)/(R160/1.6)+1/(S160/1.37)) + DB160/((DB160+1)/(R160/1.6) + DB160/(S160/1.37))</f>
        <v>0</v>
      </c>
      <c r="V160">
        <f>(CW160*CZ160)</f>
        <v>0</v>
      </c>
      <c r="W160">
        <f>(DO160+(V160+2*0.95*5.67E-8*(((DO160+$B$7)+273)^4-(DO160+273)^4)-44100*K160)/(1.84*29.3*S160+8*0.95*5.67E-8*(DO160+273)^3))</f>
        <v>0</v>
      </c>
      <c r="X160">
        <f>($C$7*DP160+$D$7*DQ160+$E$7*W160)</f>
        <v>0</v>
      </c>
      <c r="Y160">
        <f>0.61365*exp(17.502*X160/(240.97+X160))</f>
        <v>0</v>
      </c>
      <c r="Z160">
        <f>(AA160/AB160*100)</f>
        <v>0</v>
      </c>
      <c r="AA160">
        <f>DH160*(DM160+DN160)/1000</f>
        <v>0</v>
      </c>
      <c r="AB160">
        <f>0.61365*exp(17.502*DO160/(240.97+DO160))</f>
        <v>0</v>
      </c>
      <c r="AC160">
        <f>(Y160-DH160*(DM160+DN160)/1000)</f>
        <v>0</v>
      </c>
      <c r="AD160">
        <f>(-K160*44100)</f>
        <v>0</v>
      </c>
      <c r="AE160">
        <f>2*29.3*S160*0.92*(DO160-X160)</f>
        <v>0</v>
      </c>
      <c r="AF160">
        <f>2*0.95*5.67E-8*(((DO160+$B$7)+273)^4-(X160+273)^4)</f>
        <v>0</v>
      </c>
      <c r="AG160">
        <f>V160+AF160+AD160+AE160</f>
        <v>0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MAX(0,($B$13+$C$13*DT160)/(1+$D$13*DT160)*DM160/(DO160+273)*$E$13)</f>
        <v>0</v>
      </c>
      <c r="AM160" t="s">
        <v>422</v>
      </c>
      <c r="AN160" t="s">
        <v>422</v>
      </c>
      <c r="AO160">
        <v>0</v>
      </c>
      <c r="AP160">
        <v>0</v>
      </c>
      <c r="AQ160">
        <f>1-AO160/AP160</f>
        <v>0</v>
      </c>
      <c r="AR160">
        <v>0</v>
      </c>
      <c r="AS160" t="s">
        <v>422</v>
      </c>
      <c r="AT160" t="s">
        <v>422</v>
      </c>
      <c r="AU160">
        <v>0</v>
      </c>
      <c r="AV160">
        <v>0</v>
      </c>
      <c r="AW160">
        <f>1-AU160/AV160</f>
        <v>0</v>
      </c>
      <c r="AX160">
        <v>0.5</v>
      </c>
      <c r="AY160">
        <f>CX160</f>
        <v>0</v>
      </c>
      <c r="AZ160">
        <f>M160</f>
        <v>0</v>
      </c>
      <c r="BA160">
        <f>AW160*AX160*AY160</f>
        <v>0</v>
      </c>
      <c r="BB160">
        <f>(AZ160-AR160)/AY160</f>
        <v>0</v>
      </c>
      <c r="BC160">
        <f>(AP160-AV160)/AV160</f>
        <v>0</v>
      </c>
      <c r="BD160">
        <f>AO160/(AQ160+AO160/AV160)</f>
        <v>0</v>
      </c>
      <c r="BE160" t="s">
        <v>422</v>
      </c>
      <c r="BF160">
        <v>0</v>
      </c>
      <c r="BG160">
        <f>IF(BF160&lt;&gt;0, BF160, BD160)</f>
        <v>0</v>
      </c>
      <c r="BH160">
        <f>1-BG160/AV160</f>
        <v>0</v>
      </c>
      <c r="BI160">
        <f>(AV160-AU160)/(AV160-BG160)</f>
        <v>0</v>
      </c>
      <c r="BJ160">
        <f>(AP160-AV160)/(AP160-BG160)</f>
        <v>0</v>
      </c>
      <c r="BK160">
        <f>(AV160-AU160)/(AV160-AO160)</f>
        <v>0</v>
      </c>
      <c r="BL160">
        <f>(AP160-AV160)/(AP160-AO160)</f>
        <v>0</v>
      </c>
      <c r="BM160">
        <f>(BI160*BG160/AU160)</f>
        <v>0</v>
      </c>
      <c r="BN160">
        <f>(1-BM160)</f>
        <v>0</v>
      </c>
      <c r="CW160">
        <f>$B$11*DU160+$C$11*DV160+$F$11*EG160*(1-EJ160)</f>
        <v>0</v>
      </c>
      <c r="CX160">
        <f>CW160*CY160</f>
        <v>0</v>
      </c>
      <c r="CY160">
        <f>($B$11*$D$9+$C$11*$D$9+$F$11*((ET160+EL160)/MAX(ET160+EL160+EU160, 0.1)*$I$9+EU160/MAX(ET160+EL160+EU160, 0.1)*$J$9))/($B$11+$C$11+$F$11)</f>
        <v>0</v>
      </c>
      <c r="CZ160">
        <f>($B$11*$K$9+$C$11*$K$9+$F$11*((ET160+EL160)/MAX(ET160+EL160+EU160, 0.1)*$P$9+EU160/MAX(ET160+EL160+EU160, 0.1)*$Q$9))/($B$11+$C$11+$F$11)</f>
        <v>0</v>
      </c>
      <c r="DA160">
        <v>5.18</v>
      </c>
      <c r="DB160">
        <v>0.5</v>
      </c>
      <c r="DC160" t="s">
        <v>423</v>
      </c>
      <c r="DD160">
        <v>2</v>
      </c>
      <c r="DE160">
        <v>1758588761.25</v>
      </c>
      <c r="DF160">
        <v>420.428</v>
      </c>
      <c r="DG160">
        <v>419.59025</v>
      </c>
      <c r="DH160">
        <v>24.811325</v>
      </c>
      <c r="DI160">
        <v>24.7818</v>
      </c>
      <c r="DJ160">
        <v>414.535</v>
      </c>
      <c r="DK160">
        <v>24.411975</v>
      </c>
      <c r="DL160">
        <v>500.002</v>
      </c>
      <c r="DM160">
        <v>89.626425</v>
      </c>
      <c r="DN160">
        <v>0.033839875</v>
      </c>
      <c r="DO160">
        <v>30.725675</v>
      </c>
      <c r="DP160">
        <v>29.996925</v>
      </c>
      <c r="DQ160">
        <v>999.9</v>
      </c>
      <c r="DR160">
        <v>0</v>
      </c>
      <c r="DS160">
        <v>0</v>
      </c>
      <c r="DT160">
        <v>10005.02</v>
      </c>
      <c r="DU160">
        <v>0</v>
      </c>
      <c r="DV160">
        <v>0.667702</v>
      </c>
      <c r="DW160">
        <v>0.83787525</v>
      </c>
      <c r="DX160">
        <v>431.125</v>
      </c>
      <c r="DY160">
        <v>430.2525</v>
      </c>
      <c r="DZ160">
        <v>0.029501425</v>
      </c>
      <c r="EA160">
        <v>419.59025</v>
      </c>
      <c r="EB160">
        <v>24.7818</v>
      </c>
      <c r="EC160">
        <v>2.22375</v>
      </c>
      <c r="ED160">
        <v>2.2211075</v>
      </c>
      <c r="EE160">
        <v>19.134425</v>
      </c>
      <c r="EF160">
        <v>19.11535</v>
      </c>
      <c r="EG160">
        <v>0.00500016</v>
      </c>
      <c r="EH160">
        <v>0</v>
      </c>
      <c r="EI160">
        <v>0</v>
      </c>
      <c r="EJ160">
        <v>0</v>
      </c>
      <c r="EK160">
        <v>414</v>
      </c>
      <c r="EL160">
        <v>0.00500016</v>
      </c>
      <c r="EM160">
        <v>-30.875</v>
      </c>
      <c r="EN160">
        <v>-3.025</v>
      </c>
      <c r="EO160">
        <v>37.437</v>
      </c>
      <c r="EP160">
        <v>41.5</v>
      </c>
      <c r="EQ160">
        <v>39.5465</v>
      </c>
      <c r="ER160">
        <v>41.7655</v>
      </c>
      <c r="ES160">
        <v>40.812</v>
      </c>
      <c r="ET160">
        <v>0</v>
      </c>
      <c r="EU160">
        <v>0</v>
      </c>
      <c r="EV160">
        <v>0</v>
      </c>
      <c r="EW160">
        <v>1758588766.8</v>
      </c>
      <c r="EX160">
        <v>0</v>
      </c>
      <c r="EY160">
        <v>416.8</v>
      </c>
      <c r="EZ160">
        <v>-6.22307679660201</v>
      </c>
      <c r="FA160">
        <v>-15.7615383825594</v>
      </c>
      <c r="FB160">
        <v>-27.58</v>
      </c>
      <c r="FC160">
        <v>15</v>
      </c>
      <c r="FD160">
        <v>0</v>
      </c>
      <c r="FE160" t="s">
        <v>424</v>
      </c>
      <c r="FF160">
        <v>1747249705.1</v>
      </c>
      <c r="FG160">
        <v>1747249711.1</v>
      </c>
      <c r="FH160">
        <v>0</v>
      </c>
      <c r="FI160">
        <v>0.871</v>
      </c>
      <c r="FJ160">
        <v>0.066</v>
      </c>
      <c r="FK160">
        <v>5.486</v>
      </c>
      <c r="FL160">
        <v>0.145</v>
      </c>
      <c r="FM160">
        <v>420</v>
      </c>
      <c r="FN160">
        <v>16</v>
      </c>
      <c r="FO160">
        <v>0.27</v>
      </c>
      <c r="FP160">
        <v>0.16</v>
      </c>
      <c r="FQ160">
        <v>1.31221727</v>
      </c>
      <c r="FR160">
        <v>-0.0811410676691682</v>
      </c>
      <c r="FS160">
        <v>1.46619137045809</v>
      </c>
      <c r="FT160">
        <v>1</v>
      </c>
      <c r="FU160">
        <v>417.347058823529</v>
      </c>
      <c r="FV160">
        <v>-7.93888459302408</v>
      </c>
      <c r="FW160">
        <v>4.99241985968361</v>
      </c>
      <c r="FX160">
        <v>-1</v>
      </c>
      <c r="FY160">
        <v>0.030024905</v>
      </c>
      <c r="FZ160">
        <v>-0.00646733684210525</v>
      </c>
      <c r="GA160">
        <v>0.00133449234410505</v>
      </c>
      <c r="GB160">
        <v>1</v>
      </c>
      <c r="GC160">
        <v>2</v>
      </c>
      <c r="GD160">
        <v>2</v>
      </c>
      <c r="GE160" t="s">
        <v>476</v>
      </c>
      <c r="GF160">
        <v>3.12648</v>
      </c>
      <c r="GG160">
        <v>2.65908</v>
      </c>
      <c r="GH160">
        <v>0.0881234</v>
      </c>
      <c r="GI160">
        <v>0.0889202</v>
      </c>
      <c r="GJ160">
        <v>0.102929</v>
      </c>
      <c r="GK160">
        <v>0.103391</v>
      </c>
      <c r="GL160">
        <v>23478.3</v>
      </c>
      <c r="GM160">
        <v>22201.4</v>
      </c>
      <c r="GN160">
        <v>23026.8</v>
      </c>
      <c r="GO160">
        <v>23728.7</v>
      </c>
      <c r="GP160">
        <v>35204.3</v>
      </c>
      <c r="GQ160">
        <v>35211.9</v>
      </c>
      <c r="GR160">
        <v>41515</v>
      </c>
      <c r="GS160">
        <v>42310.9</v>
      </c>
      <c r="GT160">
        <v>1.8985</v>
      </c>
      <c r="GU160">
        <v>1.81113</v>
      </c>
      <c r="GV160">
        <v>0.0997894</v>
      </c>
      <c r="GW160">
        <v>0</v>
      </c>
      <c r="GX160">
        <v>28.3666</v>
      </c>
      <c r="GY160">
        <v>999.9</v>
      </c>
      <c r="GZ160">
        <v>60.396</v>
      </c>
      <c r="HA160">
        <v>29.376</v>
      </c>
      <c r="HB160">
        <v>27.695</v>
      </c>
      <c r="HC160">
        <v>54.345</v>
      </c>
      <c r="HD160">
        <v>39.2949</v>
      </c>
      <c r="HE160">
        <v>1</v>
      </c>
      <c r="HF160">
        <v>0.0701905</v>
      </c>
      <c r="HG160">
        <v>-1.58583</v>
      </c>
      <c r="HH160">
        <v>20.2301</v>
      </c>
      <c r="HI160">
        <v>5.23421</v>
      </c>
      <c r="HJ160">
        <v>11.992</v>
      </c>
      <c r="HK160">
        <v>4.9559</v>
      </c>
      <c r="HL160">
        <v>3.304</v>
      </c>
      <c r="HM160">
        <v>9999</v>
      </c>
      <c r="HN160">
        <v>999.9</v>
      </c>
      <c r="HO160">
        <v>9999</v>
      </c>
      <c r="HP160">
        <v>9999</v>
      </c>
      <c r="HQ160">
        <v>1.86846</v>
      </c>
      <c r="HR160">
        <v>1.86417</v>
      </c>
      <c r="HS160">
        <v>1.8718</v>
      </c>
      <c r="HT160">
        <v>1.86264</v>
      </c>
      <c r="HU160">
        <v>1.86203</v>
      </c>
      <c r="HV160">
        <v>1.86853</v>
      </c>
      <c r="HW160">
        <v>1.85867</v>
      </c>
      <c r="HX160">
        <v>1.86508</v>
      </c>
      <c r="HY160">
        <v>5</v>
      </c>
      <c r="HZ160">
        <v>0</v>
      </c>
      <c r="IA160">
        <v>0</v>
      </c>
      <c r="IB160">
        <v>0</v>
      </c>
      <c r="IC160" t="s">
        <v>426</v>
      </c>
      <c r="ID160" t="s">
        <v>427</v>
      </c>
      <c r="IE160" t="s">
        <v>428</v>
      </c>
      <c r="IF160" t="s">
        <v>428</v>
      </c>
      <c r="IG160" t="s">
        <v>428</v>
      </c>
      <c r="IH160" t="s">
        <v>428</v>
      </c>
      <c r="II160">
        <v>0</v>
      </c>
      <c r="IJ160">
        <v>100</v>
      </c>
      <c r="IK160">
        <v>100</v>
      </c>
      <c r="IL160">
        <v>5.893</v>
      </c>
      <c r="IM160">
        <v>0.3993</v>
      </c>
      <c r="IN160">
        <v>4.31971622866321</v>
      </c>
      <c r="IO160">
        <v>0.00442796603476172</v>
      </c>
      <c r="IP160">
        <v>-1.66160884727162e-06</v>
      </c>
      <c r="IQ160">
        <v>3.32470810967871e-10</v>
      </c>
      <c r="IR160">
        <v>0.0482981980719239</v>
      </c>
      <c r="IS160">
        <v>0.00830027014242151</v>
      </c>
      <c r="IT160">
        <v>2.88519397997672e-05</v>
      </c>
      <c r="IU160">
        <v>9.02036601750474e-06</v>
      </c>
      <c r="IV160">
        <v>-1</v>
      </c>
      <c r="IW160">
        <v>2043</v>
      </c>
      <c r="IX160">
        <v>1</v>
      </c>
      <c r="IY160">
        <v>28</v>
      </c>
      <c r="IZ160">
        <v>188984.3</v>
      </c>
      <c r="JA160">
        <v>188984.2</v>
      </c>
      <c r="JB160">
        <v>0.865479</v>
      </c>
      <c r="JC160">
        <v>2.38525</v>
      </c>
      <c r="JD160">
        <v>1.4978</v>
      </c>
      <c r="JE160">
        <v>2.33276</v>
      </c>
      <c r="JF160">
        <v>1.54419</v>
      </c>
      <c r="JG160">
        <v>2.35596</v>
      </c>
      <c r="JH160">
        <v>35.1978</v>
      </c>
      <c r="JI160">
        <v>24.2801</v>
      </c>
      <c r="JJ160">
        <v>18</v>
      </c>
      <c r="JK160">
        <v>545.875</v>
      </c>
      <c r="JL160">
        <v>432.676</v>
      </c>
      <c r="JM160">
        <v>31.3923</v>
      </c>
      <c r="JN160">
        <v>28.5316</v>
      </c>
      <c r="JO160">
        <v>30</v>
      </c>
      <c r="JP160">
        <v>28.4057</v>
      </c>
      <c r="JQ160">
        <v>28.4328</v>
      </c>
      <c r="JR160">
        <v>17.3678</v>
      </c>
      <c r="JS160">
        <v>23.3908</v>
      </c>
      <c r="JT160">
        <v>100</v>
      </c>
      <c r="JU160">
        <v>31.3978</v>
      </c>
      <c r="JV160">
        <v>420</v>
      </c>
      <c r="JW160">
        <v>24.8245</v>
      </c>
      <c r="JX160">
        <v>93.0447</v>
      </c>
      <c r="JY160">
        <v>98.6119</v>
      </c>
    </row>
    <row r="161" spans="1:285">
      <c r="A161">
        <v>145</v>
      </c>
      <c r="B161">
        <v>1758588767</v>
      </c>
      <c r="C161">
        <v>4754</v>
      </c>
      <c r="D161" t="s">
        <v>720</v>
      </c>
      <c r="E161" t="s">
        <v>721</v>
      </c>
      <c r="F161">
        <v>5</v>
      </c>
      <c r="G161" t="s">
        <v>419</v>
      </c>
      <c r="H161" t="s">
        <v>687</v>
      </c>
      <c r="I161" t="s">
        <v>421</v>
      </c>
      <c r="J161">
        <v>1758588764</v>
      </c>
      <c r="K161">
        <f>(L161)/1000</f>
        <v>0</v>
      </c>
      <c r="L161">
        <f>1000*DL161*AJ161*(DH161-DI161)/(100*DA161*(1000-AJ161*DH161))</f>
        <v>0</v>
      </c>
      <c r="M161">
        <f>DL161*AJ161*(DG161-DF161*(1000-AJ161*DI161)/(1000-AJ161*DH161))/(100*DA161)</f>
        <v>0</v>
      </c>
      <c r="N161">
        <f>DF161 - IF(AJ161&gt;1, M161*DA161*100.0/(AL161), 0)</f>
        <v>0</v>
      </c>
      <c r="O161">
        <f>((U161-K161/2)*N161-M161)/(U161+K161/2)</f>
        <v>0</v>
      </c>
      <c r="P161">
        <f>O161*(DM161+DN161)/1000.0</f>
        <v>0</v>
      </c>
      <c r="Q161">
        <f>(DF161 - IF(AJ161&gt;1, M161*DA161*100.0/(AL161), 0))*(DM161+DN161)/1000.0</f>
        <v>0</v>
      </c>
      <c r="R161">
        <f>2.0/((1/T161-1/S161)+SIGN(T161)*SQRT((1/T161-1/S161)*(1/T161-1/S161) + 4*DB161/((DB161+1)*(DB161+1))*(2*1/T161*1/S161-1/S161*1/S161)))</f>
        <v>0</v>
      </c>
      <c r="S161">
        <f>IF(LEFT(DC161,1)&lt;&gt;"0",IF(LEFT(DC161,1)="1",3.0,DD161),$D$5+$E$5*(DT161*DM161/($K$5*1000))+$F$5*(DT161*DM161/($K$5*1000))*MAX(MIN(DA161,$J$5),$I$5)*MAX(MIN(DA161,$J$5),$I$5)+$G$5*MAX(MIN(DA161,$J$5),$I$5)*(DT161*DM161/($K$5*1000))+$H$5*(DT161*DM161/($K$5*1000))*(DT161*DM161/($K$5*1000)))</f>
        <v>0</v>
      </c>
      <c r="T161">
        <f>K161*(1000-(1000*0.61365*exp(17.502*X161/(240.97+X161))/(DM161+DN161)+DH161)/2)/(1000*0.61365*exp(17.502*X161/(240.97+X161))/(DM161+DN161)-DH161)</f>
        <v>0</v>
      </c>
      <c r="U161">
        <f>1/((DB161+1)/(R161/1.6)+1/(S161/1.37)) + DB161/((DB161+1)/(R161/1.6) + DB161/(S161/1.37))</f>
        <v>0</v>
      </c>
      <c r="V161">
        <f>(CW161*CZ161)</f>
        <v>0</v>
      </c>
      <c r="W161">
        <f>(DO161+(V161+2*0.95*5.67E-8*(((DO161+$B$7)+273)^4-(DO161+273)^4)-44100*K161)/(1.84*29.3*S161+8*0.95*5.67E-8*(DO161+273)^3))</f>
        <v>0</v>
      </c>
      <c r="X161">
        <f>($C$7*DP161+$D$7*DQ161+$E$7*W161)</f>
        <v>0</v>
      </c>
      <c r="Y161">
        <f>0.61365*exp(17.502*X161/(240.97+X161))</f>
        <v>0</v>
      </c>
      <c r="Z161">
        <f>(AA161/AB161*100)</f>
        <v>0</v>
      </c>
      <c r="AA161">
        <f>DH161*(DM161+DN161)/1000</f>
        <v>0</v>
      </c>
      <c r="AB161">
        <f>0.61365*exp(17.502*DO161/(240.97+DO161))</f>
        <v>0</v>
      </c>
      <c r="AC161">
        <f>(Y161-DH161*(DM161+DN161)/1000)</f>
        <v>0</v>
      </c>
      <c r="AD161">
        <f>(-K161*44100)</f>
        <v>0</v>
      </c>
      <c r="AE161">
        <f>2*29.3*S161*0.92*(DO161-X161)</f>
        <v>0</v>
      </c>
      <c r="AF161">
        <f>2*0.95*5.67E-8*(((DO161+$B$7)+273)^4-(X161+273)^4)</f>
        <v>0</v>
      </c>
      <c r="AG161">
        <f>V161+AF161+AD161+AE161</f>
        <v>0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MAX(0,($B$13+$C$13*DT161)/(1+$D$13*DT161)*DM161/(DO161+273)*$E$13)</f>
        <v>0</v>
      </c>
      <c r="AM161" t="s">
        <v>422</v>
      </c>
      <c r="AN161" t="s">
        <v>422</v>
      </c>
      <c r="AO161">
        <v>0</v>
      </c>
      <c r="AP161">
        <v>0</v>
      </c>
      <c r="AQ161">
        <f>1-AO161/AP161</f>
        <v>0</v>
      </c>
      <c r="AR161">
        <v>0</v>
      </c>
      <c r="AS161" t="s">
        <v>422</v>
      </c>
      <c r="AT161" t="s">
        <v>422</v>
      </c>
      <c r="AU161">
        <v>0</v>
      </c>
      <c r="AV161">
        <v>0</v>
      </c>
      <c r="AW161">
        <f>1-AU161/AV161</f>
        <v>0</v>
      </c>
      <c r="AX161">
        <v>0.5</v>
      </c>
      <c r="AY161">
        <f>CX161</f>
        <v>0</v>
      </c>
      <c r="AZ161">
        <f>M161</f>
        <v>0</v>
      </c>
      <c r="BA161">
        <f>AW161*AX161*AY161</f>
        <v>0</v>
      </c>
      <c r="BB161">
        <f>(AZ161-AR161)/AY161</f>
        <v>0</v>
      </c>
      <c r="BC161">
        <f>(AP161-AV161)/AV161</f>
        <v>0</v>
      </c>
      <c r="BD161">
        <f>AO161/(AQ161+AO161/AV161)</f>
        <v>0</v>
      </c>
      <c r="BE161" t="s">
        <v>422</v>
      </c>
      <c r="BF161">
        <v>0</v>
      </c>
      <c r="BG161">
        <f>IF(BF161&lt;&gt;0, BF161, BD161)</f>
        <v>0</v>
      </c>
      <c r="BH161">
        <f>1-BG161/AV161</f>
        <v>0</v>
      </c>
      <c r="BI161">
        <f>(AV161-AU161)/(AV161-BG161)</f>
        <v>0</v>
      </c>
      <c r="BJ161">
        <f>(AP161-AV161)/(AP161-BG161)</f>
        <v>0</v>
      </c>
      <c r="BK161">
        <f>(AV161-AU161)/(AV161-AO161)</f>
        <v>0</v>
      </c>
      <c r="BL161">
        <f>(AP161-AV161)/(AP161-AO161)</f>
        <v>0</v>
      </c>
      <c r="BM161">
        <f>(BI161*BG161/AU161)</f>
        <v>0</v>
      </c>
      <c r="BN161">
        <f>(1-BM161)</f>
        <v>0</v>
      </c>
      <c r="CW161">
        <f>$B$11*DU161+$C$11*DV161+$F$11*EG161*(1-EJ161)</f>
        <v>0</v>
      </c>
      <c r="CX161">
        <f>CW161*CY161</f>
        <v>0</v>
      </c>
      <c r="CY161">
        <f>($B$11*$D$9+$C$11*$D$9+$F$11*((ET161+EL161)/MAX(ET161+EL161+EU161, 0.1)*$I$9+EU161/MAX(ET161+EL161+EU161, 0.1)*$J$9))/($B$11+$C$11+$F$11)</f>
        <v>0</v>
      </c>
      <c r="CZ161">
        <f>($B$11*$K$9+$C$11*$K$9+$F$11*((ET161+EL161)/MAX(ET161+EL161+EU161, 0.1)*$P$9+EU161/MAX(ET161+EL161+EU161, 0.1)*$Q$9))/($B$11+$C$11+$F$11)</f>
        <v>0</v>
      </c>
      <c r="DA161">
        <v>5.18</v>
      </c>
      <c r="DB161">
        <v>0.5</v>
      </c>
      <c r="DC161" t="s">
        <v>423</v>
      </c>
      <c r="DD161">
        <v>2</v>
      </c>
      <c r="DE161">
        <v>1758588764</v>
      </c>
      <c r="DF161">
        <v>420.437</v>
      </c>
      <c r="DG161">
        <v>419.729333333333</v>
      </c>
      <c r="DH161">
        <v>24.8106333333333</v>
      </c>
      <c r="DI161">
        <v>24.7809333333333</v>
      </c>
      <c r="DJ161">
        <v>414.544</v>
      </c>
      <c r="DK161">
        <v>24.4113</v>
      </c>
      <c r="DL161">
        <v>500.056666666667</v>
      </c>
      <c r="DM161">
        <v>89.6267666666667</v>
      </c>
      <c r="DN161">
        <v>0.0336125333333333</v>
      </c>
      <c r="DO161">
        <v>30.7259666666667</v>
      </c>
      <c r="DP161">
        <v>29.9940666666667</v>
      </c>
      <c r="DQ161">
        <v>999.9</v>
      </c>
      <c r="DR161">
        <v>0</v>
      </c>
      <c r="DS161">
        <v>0</v>
      </c>
      <c r="DT161">
        <v>9995.42666666667</v>
      </c>
      <c r="DU161">
        <v>0</v>
      </c>
      <c r="DV161">
        <v>0.667702</v>
      </c>
      <c r="DW161">
        <v>0.707824666666667</v>
      </c>
      <c r="DX161">
        <v>431.134</v>
      </c>
      <c r="DY161">
        <v>430.395</v>
      </c>
      <c r="DZ161">
        <v>0.0296738666666667</v>
      </c>
      <c r="EA161">
        <v>419.729333333333</v>
      </c>
      <c r="EB161">
        <v>24.7809333333333</v>
      </c>
      <c r="EC161">
        <v>2.22369666666667</v>
      </c>
      <c r="ED161">
        <v>2.22103666666667</v>
      </c>
      <c r="EE161">
        <v>19.1340333333333</v>
      </c>
      <c r="EF161">
        <v>19.1148333333333</v>
      </c>
      <c r="EG161">
        <v>0.00500016</v>
      </c>
      <c r="EH161">
        <v>0</v>
      </c>
      <c r="EI161">
        <v>0</v>
      </c>
      <c r="EJ161">
        <v>0</v>
      </c>
      <c r="EK161">
        <v>411.566666666667</v>
      </c>
      <c r="EL161">
        <v>0.00500016</v>
      </c>
      <c r="EM161">
        <v>-27.2333333333333</v>
      </c>
      <c r="EN161">
        <v>-3</v>
      </c>
      <c r="EO161">
        <v>37.437</v>
      </c>
      <c r="EP161">
        <v>41.5</v>
      </c>
      <c r="EQ161">
        <v>39.5413333333333</v>
      </c>
      <c r="ER161">
        <v>41.75</v>
      </c>
      <c r="ES161">
        <v>40.812</v>
      </c>
      <c r="ET161">
        <v>0</v>
      </c>
      <c r="EU161">
        <v>0</v>
      </c>
      <c r="EV161">
        <v>0</v>
      </c>
      <c r="EW161">
        <v>1758588769.2</v>
      </c>
      <c r="EX161">
        <v>0</v>
      </c>
      <c r="EY161">
        <v>416.224</v>
      </c>
      <c r="EZ161">
        <v>-2.39230777666991</v>
      </c>
      <c r="FA161">
        <v>-7.69230755475852</v>
      </c>
      <c r="FB161">
        <v>-27.816</v>
      </c>
      <c r="FC161">
        <v>15</v>
      </c>
      <c r="FD161">
        <v>0</v>
      </c>
      <c r="FE161" t="s">
        <v>424</v>
      </c>
      <c r="FF161">
        <v>1747249705.1</v>
      </c>
      <c r="FG161">
        <v>1747249711.1</v>
      </c>
      <c r="FH161">
        <v>0</v>
      </c>
      <c r="FI161">
        <v>0.871</v>
      </c>
      <c r="FJ161">
        <v>0.066</v>
      </c>
      <c r="FK161">
        <v>5.486</v>
      </c>
      <c r="FL161">
        <v>0.145</v>
      </c>
      <c r="FM161">
        <v>420</v>
      </c>
      <c r="FN161">
        <v>16</v>
      </c>
      <c r="FO161">
        <v>0.27</v>
      </c>
      <c r="FP161">
        <v>0.16</v>
      </c>
      <c r="FQ161">
        <v>1.55004562</v>
      </c>
      <c r="FR161">
        <v>-7.15261883909774</v>
      </c>
      <c r="FS161">
        <v>1.10269112423048</v>
      </c>
      <c r="FT161">
        <v>0</v>
      </c>
      <c r="FU161">
        <v>417.482352941176</v>
      </c>
      <c r="FV161">
        <v>-13.4789915311566</v>
      </c>
      <c r="FW161">
        <v>4.95262678896025</v>
      </c>
      <c r="FX161">
        <v>-1</v>
      </c>
      <c r="FY161">
        <v>0.029888905</v>
      </c>
      <c r="FZ161">
        <v>-0.00555058195488722</v>
      </c>
      <c r="GA161">
        <v>0.00130771361791296</v>
      </c>
      <c r="GB161">
        <v>1</v>
      </c>
      <c r="GC161">
        <v>1</v>
      </c>
      <c r="GD161">
        <v>2</v>
      </c>
      <c r="GE161" t="s">
        <v>433</v>
      </c>
      <c r="GF161">
        <v>3.12648</v>
      </c>
      <c r="GG161">
        <v>2.65908</v>
      </c>
      <c r="GH161">
        <v>0.0881366</v>
      </c>
      <c r="GI161">
        <v>0.088924</v>
      </c>
      <c r="GJ161">
        <v>0.102923</v>
      </c>
      <c r="GK161">
        <v>0.10339</v>
      </c>
      <c r="GL161">
        <v>23478.1</v>
      </c>
      <c r="GM161">
        <v>22201.2</v>
      </c>
      <c r="GN161">
        <v>23026.8</v>
      </c>
      <c r="GO161">
        <v>23728.7</v>
      </c>
      <c r="GP161">
        <v>35204.4</v>
      </c>
      <c r="GQ161">
        <v>35211.8</v>
      </c>
      <c r="GR161">
        <v>41514.9</v>
      </c>
      <c r="GS161">
        <v>42310.8</v>
      </c>
      <c r="GT161">
        <v>1.89845</v>
      </c>
      <c r="GU161">
        <v>1.81115</v>
      </c>
      <c r="GV161">
        <v>0.100143</v>
      </c>
      <c r="GW161">
        <v>0</v>
      </c>
      <c r="GX161">
        <v>28.3657</v>
      </c>
      <c r="GY161">
        <v>999.9</v>
      </c>
      <c r="GZ161">
        <v>60.396</v>
      </c>
      <c r="HA161">
        <v>29.376</v>
      </c>
      <c r="HB161">
        <v>27.6965</v>
      </c>
      <c r="HC161">
        <v>53.995</v>
      </c>
      <c r="HD161">
        <v>39.3189</v>
      </c>
      <c r="HE161">
        <v>1</v>
      </c>
      <c r="HF161">
        <v>0.0701982</v>
      </c>
      <c r="HG161">
        <v>-1.5945</v>
      </c>
      <c r="HH161">
        <v>20.2299</v>
      </c>
      <c r="HI161">
        <v>5.23406</v>
      </c>
      <c r="HJ161">
        <v>11.992</v>
      </c>
      <c r="HK161">
        <v>4.9558</v>
      </c>
      <c r="HL161">
        <v>3.304</v>
      </c>
      <c r="HM161">
        <v>9999</v>
      </c>
      <c r="HN161">
        <v>999.9</v>
      </c>
      <c r="HO161">
        <v>9999</v>
      </c>
      <c r="HP161">
        <v>9999</v>
      </c>
      <c r="HQ161">
        <v>1.86848</v>
      </c>
      <c r="HR161">
        <v>1.86417</v>
      </c>
      <c r="HS161">
        <v>1.8718</v>
      </c>
      <c r="HT161">
        <v>1.86264</v>
      </c>
      <c r="HU161">
        <v>1.86203</v>
      </c>
      <c r="HV161">
        <v>1.86854</v>
      </c>
      <c r="HW161">
        <v>1.85867</v>
      </c>
      <c r="HX161">
        <v>1.86508</v>
      </c>
      <c r="HY161">
        <v>5</v>
      </c>
      <c r="HZ161">
        <v>0</v>
      </c>
      <c r="IA161">
        <v>0</v>
      </c>
      <c r="IB161">
        <v>0</v>
      </c>
      <c r="IC161" t="s">
        <v>426</v>
      </c>
      <c r="ID161" t="s">
        <v>427</v>
      </c>
      <c r="IE161" t="s">
        <v>428</v>
      </c>
      <c r="IF161" t="s">
        <v>428</v>
      </c>
      <c r="IG161" t="s">
        <v>428</v>
      </c>
      <c r="IH161" t="s">
        <v>428</v>
      </c>
      <c r="II161">
        <v>0</v>
      </c>
      <c r="IJ161">
        <v>100</v>
      </c>
      <c r="IK161">
        <v>100</v>
      </c>
      <c r="IL161">
        <v>5.894</v>
      </c>
      <c r="IM161">
        <v>0.3992</v>
      </c>
      <c r="IN161">
        <v>4.31971622866321</v>
      </c>
      <c r="IO161">
        <v>0.00442796603476172</v>
      </c>
      <c r="IP161">
        <v>-1.66160884727162e-06</v>
      </c>
      <c r="IQ161">
        <v>3.32470810967871e-10</v>
      </c>
      <c r="IR161">
        <v>0.0482981980719239</v>
      </c>
      <c r="IS161">
        <v>0.00830027014242151</v>
      </c>
      <c r="IT161">
        <v>2.88519397997672e-05</v>
      </c>
      <c r="IU161">
        <v>9.02036601750474e-06</v>
      </c>
      <c r="IV161">
        <v>-1</v>
      </c>
      <c r="IW161">
        <v>2043</v>
      </c>
      <c r="IX161">
        <v>1</v>
      </c>
      <c r="IY161">
        <v>28</v>
      </c>
      <c r="IZ161">
        <v>188984.4</v>
      </c>
      <c r="JA161">
        <v>188984.3</v>
      </c>
      <c r="JB161">
        <v>0.865479</v>
      </c>
      <c r="JC161">
        <v>2.38403</v>
      </c>
      <c r="JD161">
        <v>1.4978</v>
      </c>
      <c r="JE161">
        <v>2.33276</v>
      </c>
      <c r="JF161">
        <v>1.54419</v>
      </c>
      <c r="JG161">
        <v>2.35229</v>
      </c>
      <c r="JH161">
        <v>35.2209</v>
      </c>
      <c r="JI161">
        <v>24.2801</v>
      </c>
      <c r="JJ161">
        <v>18</v>
      </c>
      <c r="JK161">
        <v>545.832</v>
      </c>
      <c r="JL161">
        <v>432.682</v>
      </c>
      <c r="JM161">
        <v>31.3932</v>
      </c>
      <c r="JN161">
        <v>28.531</v>
      </c>
      <c r="JO161">
        <v>30</v>
      </c>
      <c r="JP161">
        <v>28.4045</v>
      </c>
      <c r="JQ161">
        <v>28.4316</v>
      </c>
      <c r="JR161">
        <v>17.3703</v>
      </c>
      <c r="JS161">
        <v>23.3908</v>
      </c>
      <c r="JT161">
        <v>100</v>
      </c>
      <c r="JU161">
        <v>31.3978</v>
      </c>
      <c r="JV161">
        <v>420</v>
      </c>
      <c r="JW161">
        <v>24.8301</v>
      </c>
      <c r="JX161">
        <v>93.0447</v>
      </c>
      <c r="JY161">
        <v>98.6117</v>
      </c>
    </row>
    <row r="162" spans="1:285">
      <c r="A162">
        <v>146</v>
      </c>
      <c r="B162">
        <v>1758588769</v>
      </c>
      <c r="C162">
        <v>4756</v>
      </c>
      <c r="D162" t="s">
        <v>722</v>
      </c>
      <c r="E162" t="s">
        <v>723</v>
      </c>
      <c r="F162">
        <v>5</v>
      </c>
      <c r="G162" t="s">
        <v>419</v>
      </c>
      <c r="H162" t="s">
        <v>687</v>
      </c>
      <c r="I162" t="s">
        <v>421</v>
      </c>
      <c r="J162">
        <v>1758588766</v>
      </c>
      <c r="K162">
        <f>(L162)/1000</f>
        <v>0</v>
      </c>
      <c r="L162">
        <f>1000*DL162*AJ162*(DH162-DI162)/(100*DA162*(1000-AJ162*DH162))</f>
        <v>0</v>
      </c>
      <c r="M162">
        <f>DL162*AJ162*(DG162-DF162*(1000-AJ162*DI162)/(1000-AJ162*DH162))/(100*DA162)</f>
        <v>0</v>
      </c>
      <c r="N162">
        <f>DF162 - IF(AJ162&gt;1, M162*DA162*100.0/(AL162), 0)</f>
        <v>0</v>
      </c>
      <c r="O162">
        <f>((U162-K162/2)*N162-M162)/(U162+K162/2)</f>
        <v>0</v>
      </c>
      <c r="P162">
        <f>O162*(DM162+DN162)/1000.0</f>
        <v>0</v>
      </c>
      <c r="Q162">
        <f>(DF162 - IF(AJ162&gt;1, M162*DA162*100.0/(AL162), 0))*(DM162+DN162)/1000.0</f>
        <v>0</v>
      </c>
      <c r="R162">
        <f>2.0/((1/T162-1/S162)+SIGN(T162)*SQRT((1/T162-1/S162)*(1/T162-1/S162) + 4*DB162/((DB162+1)*(DB162+1))*(2*1/T162*1/S162-1/S162*1/S162)))</f>
        <v>0</v>
      </c>
      <c r="S162">
        <f>IF(LEFT(DC162,1)&lt;&gt;"0",IF(LEFT(DC162,1)="1",3.0,DD162),$D$5+$E$5*(DT162*DM162/($K$5*1000))+$F$5*(DT162*DM162/($K$5*1000))*MAX(MIN(DA162,$J$5),$I$5)*MAX(MIN(DA162,$J$5),$I$5)+$G$5*MAX(MIN(DA162,$J$5),$I$5)*(DT162*DM162/($K$5*1000))+$H$5*(DT162*DM162/($K$5*1000))*(DT162*DM162/($K$5*1000)))</f>
        <v>0</v>
      </c>
      <c r="T162">
        <f>K162*(1000-(1000*0.61365*exp(17.502*X162/(240.97+X162))/(DM162+DN162)+DH162)/2)/(1000*0.61365*exp(17.502*X162/(240.97+X162))/(DM162+DN162)-DH162)</f>
        <v>0</v>
      </c>
      <c r="U162">
        <f>1/((DB162+1)/(R162/1.6)+1/(S162/1.37)) + DB162/((DB162+1)/(R162/1.6) + DB162/(S162/1.37))</f>
        <v>0</v>
      </c>
      <c r="V162">
        <f>(CW162*CZ162)</f>
        <v>0</v>
      </c>
      <c r="W162">
        <f>(DO162+(V162+2*0.95*5.67E-8*(((DO162+$B$7)+273)^4-(DO162+273)^4)-44100*K162)/(1.84*29.3*S162+8*0.95*5.67E-8*(DO162+273)^3))</f>
        <v>0</v>
      </c>
      <c r="X162">
        <f>($C$7*DP162+$D$7*DQ162+$E$7*W162)</f>
        <v>0</v>
      </c>
      <c r="Y162">
        <f>0.61365*exp(17.502*X162/(240.97+X162))</f>
        <v>0</v>
      </c>
      <c r="Z162">
        <f>(AA162/AB162*100)</f>
        <v>0</v>
      </c>
      <c r="AA162">
        <f>DH162*(DM162+DN162)/1000</f>
        <v>0</v>
      </c>
      <c r="AB162">
        <f>0.61365*exp(17.502*DO162/(240.97+DO162))</f>
        <v>0</v>
      </c>
      <c r="AC162">
        <f>(Y162-DH162*(DM162+DN162)/1000)</f>
        <v>0</v>
      </c>
      <c r="AD162">
        <f>(-K162*44100)</f>
        <v>0</v>
      </c>
      <c r="AE162">
        <f>2*29.3*S162*0.92*(DO162-X162)</f>
        <v>0</v>
      </c>
      <c r="AF162">
        <f>2*0.95*5.67E-8*(((DO162+$B$7)+273)^4-(X162+273)^4)</f>
        <v>0</v>
      </c>
      <c r="AG162">
        <f>V162+AF162+AD162+AE162</f>
        <v>0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MAX(0,($B$13+$C$13*DT162)/(1+$D$13*DT162)*DM162/(DO162+273)*$E$13)</f>
        <v>0</v>
      </c>
      <c r="AM162" t="s">
        <v>422</v>
      </c>
      <c r="AN162" t="s">
        <v>422</v>
      </c>
      <c r="AO162">
        <v>0</v>
      </c>
      <c r="AP162">
        <v>0</v>
      </c>
      <c r="AQ162">
        <f>1-AO162/AP162</f>
        <v>0</v>
      </c>
      <c r="AR162">
        <v>0</v>
      </c>
      <c r="AS162" t="s">
        <v>422</v>
      </c>
      <c r="AT162" t="s">
        <v>422</v>
      </c>
      <c r="AU162">
        <v>0</v>
      </c>
      <c r="AV162">
        <v>0</v>
      </c>
      <c r="AW162">
        <f>1-AU162/AV162</f>
        <v>0</v>
      </c>
      <c r="AX162">
        <v>0.5</v>
      </c>
      <c r="AY162">
        <f>CX162</f>
        <v>0</v>
      </c>
      <c r="AZ162">
        <f>M162</f>
        <v>0</v>
      </c>
      <c r="BA162">
        <f>AW162*AX162*AY162</f>
        <v>0</v>
      </c>
      <c r="BB162">
        <f>(AZ162-AR162)/AY162</f>
        <v>0</v>
      </c>
      <c r="BC162">
        <f>(AP162-AV162)/AV162</f>
        <v>0</v>
      </c>
      <c r="BD162">
        <f>AO162/(AQ162+AO162/AV162)</f>
        <v>0</v>
      </c>
      <c r="BE162" t="s">
        <v>422</v>
      </c>
      <c r="BF162">
        <v>0</v>
      </c>
      <c r="BG162">
        <f>IF(BF162&lt;&gt;0, BF162, BD162)</f>
        <v>0</v>
      </c>
      <c r="BH162">
        <f>1-BG162/AV162</f>
        <v>0</v>
      </c>
      <c r="BI162">
        <f>(AV162-AU162)/(AV162-BG162)</f>
        <v>0</v>
      </c>
      <c r="BJ162">
        <f>(AP162-AV162)/(AP162-BG162)</f>
        <v>0</v>
      </c>
      <c r="BK162">
        <f>(AV162-AU162)/(AV162-AO162)</f>
        <v>0</v>
      </c>
      <c r="BL162">
        <f>(AP162-AV162)/(AP162-AO162)</f>
        <v>0</v>
      </c>
      <c r="BM162">
        <f>(BI162*BG162/AU162)</f>
        <v>0</v>
      </c>
      <c r="BN162">
        <f>(1-BM162)</f>
        <v>0</v>
      </c>
      <c r="CW162">
        <f>$B$11*DU162+$C$11*DV162+$F$11*EG162*(1-EJ162)</f>
        <v>0</v>
      </c>
      <c r="CX162">
        <f>CW162*CY162</f>
        <v>0</v>
      </c>
      <c r="CY162">
        <f>($B$11*$D$9+$C$11*$D$9+$F$11*((ET162+EL162)/MAX(ET162+EL162+EU162, 0.1)*$I$9+EU162/MAX(ET162+EL162+EU162, 0.1)*$J$9))/($B$11+$C$11+$F$11)</f>
        <v>0</v>
      </c>
      <c r="CZ162">
        <f>($B$11*$K$9+$C$11*$K$9+$F$11*((ET162+EL162)/MAX(ET162+EL162+EU162, 0.1)*$P$9+EU162/MAX(ET162+EL162+EU162, 0.1)*$Q$9))/($B$11+$C$11+$F$11)</f>
        <v>0</v>
      </c>
      <c r="DA162">
        <v>5.18</v>
      </c>
      <c r="DB162">
        <v>0.5</v>
      </c>
      <c r="DC162" t="s">
        <v>423</v>
      </c>
      <c r="DD162">
        <v>2</v>
      </c>
      <c r="DE162">
        <v>1758588766</v>
      </c>
      <c r="DF162">
        <v>420.516333333333</v>
      </c>
      <c r="DG162">
        <v>419.805666666667</v>
      </c>
      <c r="DH162">
        <v>24.8089333333333</v>
      </c>
      <c r="DI162">
        <v>24.7801</v>
      </c>
      <c r="DJ162">
        <v>414.622666666667</v>
      </c>
      <c r="DK162">
        <v>24.4096333333333</v>
      </c>
      <c r="DL162">
        <v>500.040333333333</v>
      </c>
      <c r="DM162">
        <v>89.6271</v>
      </c>
      <c r="DN162">
        <v>0.0335333</v>
      </c>
      <c r="DO162">
        <v>30.7272333333333</v>
      </c>
      <c r="DP162">
        <v>29.9952666666667</v>
      </c>
      <c r="DQ162">
        <v>999.9</v>
      </c>
      <c r="DR162">
        <v>0</v>
      </c>
      <c r="DS162">
        <v>0</v>
      </c>
      <c r="DT162">
        <v>9995.63333333333</v>
      </c>
      <c r="DU162">
        <v>0</v>
      </c>
      <c r="DV162">
        <v>0.667702</v>
      </c>
      <c r="DW162">
        <v>0.710540666666667</v>
      </c>
      <c r="DX162">
        <v>431.214</v>
      </c>
      <c r="DY162">
        <v>430.473</v>
      </c>
      <c r="DZ162">
        <v>0.0287895</v>
      </c>
      <c r="EA162">
        <v>419.805666666667</v>
      </c>
      <c r="EB162">
        <v>24.7801</v>
      </c>
      <c r="EC162">
        <v>2.22355</v>
      </c>
      <c r="ED162">
        <v>2.22097</v>
      </c>
      <c r="EE162">
        <v>19.133</v>
      </c>
      <c r="EF162">
        <v>19.1143666666667</v>
      </c>
      <c r="EG162">
        <v>0.00500016</v>
      </c>
      <c r="EH162">
        <v>0</v>
      </c>
      <c r="EI162">
        <v>0</v>
      </c>
      <c r="EJ162">
        <v>0</v>
      </c>
      <c r="EK162">
        <v>416.233333333333</v>
      </c>
      <c r="EL162">
        <v>0.00500016</v>
      </c>
      <c r="EM162">
        <v>-27.2666666666667</v>
      </c>
      <c r="EN162">
        <v>-2.36666666666667</v>
      </c>
      <c r="EO162">
        <v>37.437</v>
      </c>
      <c r="EP162">
        <v>41.5</v>
      </c>
      <c r="EQ162">
        <v>39.5413333333333</v>
      </c>
      <c r="ER162">
        <v>41.75</v>
      </c>
      <c r="ES162">
        <v>40.812</v>
      </c>
      <c r="ET162">
        <v>0</v>
      </c>
      <c r="EU162">
        <v>0</v>
      </c>
      <c r="EV162">
        <v>0</v>
      </c>
      <c r="EW162">
        <v>1758588771</v>
      </c>
      <c r="EX162">
        <v>0</v>
      </c>
      <c r="EY162">
        <v>416.688461538462</v>
      </c>
      <c r="EZ162">
        <v>4.57777778490253</v>
      </c>
      <c r="FA162">
        <v>-8.29059818384494</v>
      </c>
      <c r="FB162">
        <v>-28.25</v>
      </c>
      <c r="FC162">
        <v>15</v>
      </c>
      <c r="FD162">
        <v>0</v>
      </c>
      <c r="FE162" t="s">
        <v>424</v>
      </c>
      <c r="FF162">
        <v>1747249705.1</v>
      </c>
      <c r="FG162">
        <v>1747249711.1</v>
      </c>
      <c r="FH162">
        <v>0</v>
      </c>
      <c r="FI162">
        <v>0.871</v>
      </c>
      <c r="FJ162">
        <v>0.066</v>
      </c>
      <c r="FK162">
        <v>5.486</v>
      </c>
      <c r="FL162">
        <v>0.145</v>
      </c>
      <c r="FM162">
        <v>420</v>
      </c>
      <c r="FN162">
        <v>16</v>
      </c>
      <c r="FO162">
        <v>0.27</v>
      </c>
      <c r="FP162">
        <v>0.16</v>
      </c>
      <c r="FQ162">
        <v>1.51610245</v>
      </c>
      <c r="FR162">
        <v>-9.58424801503759</v>
      </c>
      <c r="FS162">
        <v>1.07720752420281</v>
      </c>
      <c r="FT162">
        <v>0</v>
      </c>
      <c r="FU162">
        <v>416.658823529412</v>
      </c>
      <c r="FV162">
        <v>-6.42016812091035</v>
      </c>
      <c r="FW162">
        <v>5.03622861037076</v>
      </c>
      <c r="FX162">
        <v>-1</v>
      </c>
      <c r="FY162">
        <v>0.029800305</v>
      </c>
      <c r="FZ162">
        <v>-0.00663272932330829</v>
      </c>
      <c r="GA162">
        <v>0.00136069842965846</v>
      </c>
      <c r="GB162">
        <v>1</v>
      </c>
      <c r="GC162">
        <v>1</v>
      </c>
      <c r="GD162">
        <v>2</v>
      </c>
      <c r="GE162" t="s">
        <v>433</v>
      </c>
      <c r="GF162">
        <v>3.12635</v>
      </c>
      <c r="GG162">
        <v>2.65945</v>
      </c>
      <c r="GH162">
        <v>0.0881546</v>
      </c>
      <c r="GI162">
        <v>0.0889262</v>
      </c>
      <c r="GJ162">
        <v>0.10292</v>
      </c>
      <c r="GK162">
        <v>0.103389</v>
      </c>
      <c r="GL162">
        <v>23477.8</v>
      </c>
      <c r="GM162">
        <v>22201.3</v>
      </c>
      <c r="GN162">
        <v>23027</v>
      </c>
      <c r="GO162">
        <v>23728.8</v>
      </c>
      <c r="GP162">
        <v>35204.7</v>
      </c>
      <c r="GQ162">
        <v>35212</v>
      </c>
      <c r="GR162">
        <v>41515</v>
      </c>
      <c r="GS162">
        <v>42310.9</v>
      </c>
      <c r="GT162">
        <v>1.89828</v>
      </c>
      <c r="GU162">
        <v>1.8114</v>
      </c>
      <c r="GV162">
        <v>0.100173</v>
      </c>
      <c r="GW162">
        <v>0</v>
      </c>
      <c r="GX162">
        <v>28.3657</v>
      </c>
      <c r="GY162">
        <v>999.9</v>
      </c>
      <c r="GZ162">
        <v>60.396</v>
      </c>
      <c r="HA162">
        <v>29.386</v>
      </c>
      <c r="HB162">
        <v>27.712</v>
      </c>
      <c r="HC162">
        <v>54.245</v>
      </c>
      <c r="HD162">
        <v>39.3389</v>
      </c>
      <c r="HE162">
        <v>1</v>
      </c>
      <c r="HF162">
        <v>0.0701474</v>
      </c>
      <c r="HG162">
        <v>-1.60098</v>
      </c>
      <c r="HH162">
        <v>20.2299</v>
      </c>
      <c r="HI162">
        <v>5.23376</v>
      </c>
      <c r="HJ162">
        <v>11.992</v>
      </c>
      <c r="HK162">
        <v>4.95605</v>
      </c>
      <c r="HL162">
        <v>3.304</v>
      </c>
      <c r="HM162">
        <v>9999</v>
      </c>
      <c r="HN162">
        <v>999.9</v>
      </c>
      <c r="HO162">
        <v>9999</v>
      </c>
      <c r="HP162">
        <v>9999</v>
      </c>
      <c r="HQ162">
        <v>1.86851</v>
      </c>
      <c r="HR162">
        <v>1.86417</v>
      </c>
      <c r="HS162">
        <v>1.8718</v>
      </c>
      <c r="HT162">
        <v>1.86264</v>
      </c>
      <c r="HU162">
        <v>1.86203</v>
      </c>
      <c r="HV162">
        <v>1.86854</v>
      </c>
      <c r="HW162">
        <v>1.85867</v>
      </c>
      <c r="HX162">
        <v>1.86508</v>
      </c>
      <c r="HY162">
        <v>5</v>
      </c>
      <c r="HZ162">
        <v>0</v>
      </c>
      <c r="IA162">
        <v>0</v>
      </c>
      <c r="IB162">
        <v>0</v>
      </c>
      <c r="IC162" t="s">
        <v>426</v>
      </c>
      <c r="ID162" t="s">
        <v>427</v>
      </c>
      <c r="IE162" t="s">
        <v>428</v>
      </c>
      <c r="IF162" t="s">
        <v>428</v>
      </c>
      <c r="IG162" t="s">
        <v>428</v>
      </c>
      <c r="IH162" t="s">
        <v>428</v>
      </c>
      <c r="II162">
        <v>0</v>
      </c>
      <c r="IJ162">
        <v>100</v>
      </c>
      <c r="IK162">
        <v>100</v>
      </c>
      <c r="IL162">
        <v>5.894</v>
      </c>
      <c r="IM162">
        <v>0.3992</v>
      </c>
      <c r="IN162">
        <v>4.31971622866321</v>
      </c>
      <c r="IO162">
        <v>0.00442796603476172</v>
      </c>
      <c r="IP162">
        <v>-1.66160884727162e-06</v>
      </c>
      <c r="IQ162">
        <v>3.32470810967871e-10</v>
      </c>
      <c r="IR162">
        <v>0.0482981980719239</v>
      </c>
      <c r="IS162">
        <v>0.00830027014242151</v>
      </c>
      <c r="IT162">
        <v>2.88519397997672e-05</v>
      </c>
      <c r="IU162">
        <v>9.02036601750474e-06</v>
      </c>
      <c r="IV162">
        <v>-1</v>
      </c>
      <c r="IW162">
        <v>2043</v>
      </c>
      <c r="IX162">
        <v>1</v>
      </c>
      <c r="IY162">
        <v>28</v>
      </c>
      <c r="IZ162">
        <v>188984.4</v>
      </c>
      <c r="JA162">
        <v>188984.3</v>
      </c>
      <c r="JB162">
        <v>0.865479</v>
      </c>
      <c r="JC162">
        <v>2.38281</v>
      </c>
      <c r="JD162">
        <v>1.4978</v>
      </c>
      <c r="JE162">
        <v>2.33276</v>
      </c>
      <c r="JF162">
        <v>1.54419</v>
      </c>
      <c r="JG162">
        <v>2.35596</v>
      </c>
      <c r="JH162">
        <v>35.2209</v>
      </c>
      <c r="JI162">
        <v>24.2801</v>
      </c>
      <c r="JJ162">
        <v>18</v>
      </c>
      <c r="JK162">
        <v>545.708</v>
      </c>
      <c r="JL162">
        <v>432.821</v>
      </c>
      <c r="JM162">
        <v>31.3949</v>
      </c>
      <c r="JN162">
        <v>28.5297</v>
      </c>
      <c r="JO162">
        <v>29.9999</v>
      </c>
      <c r="JP162">
        <v>28.4033</v>
      </c>
      <c r="JQ162">
        <v>28.4304</v>
      </c>
      <c r="JR162">
        <v>17.3737</v>
      </c>
      <c r="JS162">
        <v>23.3908</v>
      </c>
      <c r="JT162">
        <v>100</v>
      </c>
      <c r="JU162">
        <v>31.3978</v>
      </c>
      <c r="JV162">
        <v>420</v>
      </c>
      <c r="JW162">
        <v>24.8259</v>
      </c>
      <c r="JX162">
        <v>93.0451</v>
      </c>
      <c r="JY162">
        <v>98.612</v>
      </c>
    </row>
    <row r="163" spans="1:285">
      <c r="A163">
        <v>147</v>
      </c>
      <c r="B163">
        <v>1758588771</v>
      </c>
      <c r="C163">
        <v>4758</v>
      </c>
      <c r="D163" t="s">
        <v>724</v>
      </c>
      <c r="E163" t="s">
        <v>725</v>
      </c>
      <c r="F163">
        <v>5</v>
      </c>
      <c r="G163" t="s">
        <v>419</v>
      </c>
      <c r="H163" t="s">
        <v>687</v>
      </c>
      <c r="I163" t="s">
        <v>421</v>
      </c>
      <c r="J163">
        <v>1758588768</v>
      </c>
      <c r="K163">
        <f>(L163)/1000</f>
        <v>0</v>
      </c>
      <c r="L163">
        <f>1000*DL163*AJ163*(DH163-DI163)/(100*DA163*(1000-AJ163*DH163))</f>
        <v>0</v>
      </c>
      <c r="M163">
        <f>DL163*AJ163*(DG163-DF163*(1000-AJ163*DI163)/(1000-AJ163*DH163))/(100*DA163)</f>
        <v>0</v>
      </c>
      <c r="N163">
        <f>DF163 - IF(AJ163&gt;1, M163*DA163*100.0/(AL163), 0)</f>
        <v>0</v>
      </c>
      <c r="O163">
        <f>((U163-K163/2)*N163-M163)/(U163+K163/2)</f>
        <v>0</v>
      </c>
      <c r="P163">
        <f>O163*(DM163+DN163)/1000.0</f>
        <v>0</v>
      </c>
      <c r="Q163">
        <f>(DF163 - IF(AJ163&gt;1, M163*DA163*100.0/(AL163), 0))*(DM163+DN163)/1000.0</f>
        <v>0</v>
      </c>
      <c r="R163">
        <f>2.0/((1/T163-1/S163)+SIGN(T163)*SQRT((1/T163-1/S163)*(1/T163-1/S163) + 4*DB163/((DB163+1)*(DB163+1))*(2*1/T163*1/S163-1/S163*1/S163)))</f>
        <v>0</v>
      </c>
      <c r="S163">
        <f>IF(LEFT(DC163,1)&lt;&gt;"0",IF(LEFT(DC163,1)="1",3.0,DD163),$D$5+$E$5*(DT163*DM163/($K$5*1000))+$F$5*(DT163*DM163/($K$5*1000))*MAX(MIN(DA163,$J$5),$I$5)*MAX(MIN(DA163,$J$5),$I$5)+$G$5*MAX(MIN(DA163,$J$5),$I$5)*(DT163*DM163/($K$5*1000))+$H$5*(DT163*DM163/($K$5*1000))*(DT163*DM163/($K$5*1000)))</f>
        <v>0</v>
      </c>
      <c r="T163">
        <f>K163*(1000-(1000*0.61365*exp(17.502*X163/(240.97+X163))/(DM163+DN163)+DH163)/2)/(1000*0.61365*exp(17.502*X163/(240.97+X163))/(DM163+DN163)-DH163)</f>
        <v>0</v>
      </c>
      <c r="U163">
        <f>1/((DB163+1)/(R163/1.6)+1/(S163/1.37)) + DB163/((DB163+1)/(R163/1.6) + DB163/(S163/1.37))</f>
        <v>0</v>
      </c>
      <c r="V163">
        <f>(CW163*CZ163)</f>
        <v>0</v>
      </c>
      <c r="W163">
        <f>(DO163+(V163+2*0.95*5.67E-8*(((DO163+$B$7)+273)^4-(DO163+273)^4)-44100*K163)/(1.84*29.3*S163+8*0.95*5.67E-8*(DO163+273)^3))</f>
        <v>0</v>
      </c>
      <c r="X163">
        <f>($C$7*DP163+$D$7*DQ163+$E$7*W163)</f>
        <v>0</v>
      </c>
      <c r="Y163">
        <f>0.61365*exp(17.502*X163/(240.97+X163))</f>
        <v>0</v>
      </c>
      <c r="Z163">
        <f>(AA163/AB163*100)</f>
        <v>0</v>
      </c>
      <c r="AA163">
        <f>DH163*(DM163+DN163)/1000</f>
        <v>0</v>
      </c>
      <c r="AB163">
        <f>0.61365*exp(17.502*DO163/(240.97+DO163))</f>
        <v>0</v>
      </c>
      <c r="AC163">
        <f>(Y163-DH163*(DM163+DN163)/1000)</f>
        <v>0</v>
      </c>
      <c r="AD163">
        <f>(-K163*44100)</f>
        <v>0</v>
      </c>
      <c r="AE163">
        <f>2*29.3*S163*0.92*(DO163-X163)</f>
        <v>0</v>
      </c>
      <c r="AF163">
        <f>2*0.95*5.67E-8*(((DO163+$B$7)+273)^4-(X163+273)^4)</f>
        <v>0</v>
      </c>
      <c r="AG163">
        <f>V163+AF163+AD163+AE163</f>
        <v>0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MAX(0,($B$13+$C$13*DT163)/(1+$D$13*DT163)*DM163/(DO163+273)*$E$13)</f>
        <v>0</v>
      </c>
      <c r="AM163" t="s">
        <v>422</v>
      </c>
      <c r="AN163" t="s">
        <v>422</v>
      </c>
      <c r="AO163">
        <v>0</v>
      </c>
      <c r="AP163">
        <v>0</v>
      </c>
      <c r="AQ163">
        <f>1-AO163/AP163</f>
        <v>0</v>
      </c>
      <c r="AR163">
        <v>0</v>
      </c>
      <c r="AS163" t="s">
        <v>422</v>
      </c>
      <c r="AT163" t="s">
        <v>422</v>
      </c>
      <c r="AU163">
        <v>0</v>
      </c>
      <c r="AV163">
        <v>0</v>
      </c>
      <c r="AW163">
        <f>1-AU163/AV163</f>
        <v>0</v>
      </c>
      <c r="AX163">
        <v>0.5</v>
      </c>
      <c r="AY163">
        <f>CX163</f>
        <v>0</v>
      </c>
      <c r="AZ163">
        <f>M163</f>
        <v>0</v>
      </c>
      <c r="BA163">
        <f>AW163*AX163*AY163</f>
        <v>0</v>
      </c>
      <c r="BB163">
        <f>(AZ163-AR163)/AY163</f>
        <v>0</v>
      </c>
      <c r="BC163">
        <f>(AP163-AV163)/AV163</f>
        <v>0</v>
      </c>
      <c r="BD163">
        <f>AO163/(AQ163+AO163/AV163)</f>
        <v>0</v>
      </c>
      <c r="BE163" t="s">
        <v>422</v>
      </c>
      <c r="BF163">
        <v>0</v>
      </c>
      <c r="BG163">
        <f>IF(BF163&lt;&gt;0, BF163, BD163)</f>
        <v>0</v>
      </c>
      <c r="BH163">
        <f>1-BG163/AV163</f>
        <v>0</v>
      </c>
      <c r="BI163">
        <f>(AV163-AU163)/(AV163-BG163)</f>
        <v>0</v>
      </c>
      <c r="BJ163">
        <f>(AP163-AV163)/(AP163-BG163)</f>
        <v>0</v>
      </c>
      <c r="BK163">
        <f>(AV163-AU163)/(AV163-AO163)</f>
        <v>0</v>
      </c>
      <c r="BL163">
        <f>(AP163-AV163)/(AP163-AO163)</f>
        <v>0</v>
      </c>
      <c r="BM163">
        <f>(BI163*BG163/AU163)</f>
        <v>0</v>
      </c>
      <c r="BN163">
        <f>(1-BM163)</f>
        <v>0</v>
      </c>
      <c r="CW163">
        <f>$B$11*DU163+$C$11*DV163+$F$11*EG163*(1-EJ163)</f>
        <v>0</v>
      </c>
      <c r="CX163">
        <f>CW163*CY163</f>
        <v>0</v>
      </c>
      <c r="CY163">
        <f>($B$11*$D$9+$C$11*$D$9+$F$11*((ET163+EL163)/MAX(ET163+EL163+EU163, 0.1)*$I$9+EU163/MAX(ET163+EL163+EU163, 0.1)*$J$9))/($B$11+$C$11+$F$11)</f>
        <v>0</v>
      </c>
      <c r="CZ163">
        <f>($B$11*$K$9+$C$11*$K$9+$F$11*((ET163+EL163)/MAX(ET163+EL163+EU163, 0.1)*$P$9+EU163/MAX(ET163+EL163+EU163, 0.1)*$Q$9))/($B$11+$C$11+$F$11)</f>
        <v>0</v>
      </c>
      <c r="DA163">
        <v>5.18</v>
      </c>
      <c r="DB163">
        <v>0.5</v>
      </c>
      <c r="DC163" t="s">
        <v>423</v>
      </c>
      <c r="DD163">
        <v>2</v>
      </c>
      <c r="DE163">
        <v>1758588768</v>
      </c>
      <c r="DF163">
        <v>420.617333333333</v>
      </c>
      <c r="DG163">
        <v>419.833</v>
      </c>
      <c r="DH163">
        <v>24.8076333333333</v>
      </c>
      <c r="DI163">
        <v>24.7794333333333</v>
      </c>
      <c r="DJ163">
        <v>414.723</v>
      </c>
      <c r="DK163">
        <v>24.4084</v>
      </c>
      <c r="DL163">
        <v>500.006666666667</v>
      </c>
      <c r="DM163">
        <v>89.6273</v>
      </c>
      <c r="DN163">
        <v>0.0337136333333333</v>
      </c>
      <c r="DO163">
        <v>30.7286333333333</v>
      </c>
      <c r="DP163">
        <v>29.9982</v>
      </c>
      <c r="DQ163">
        <v>999.9</v>
      </c>
      <c r="DR163">
        <v>0</v>
      </c>
      <c r="DS163">
        <v>0</v>
      </c>
      <c r="DT163">
        <v>9996.26666666667</v>
      </c>
      <c r="DU163">
        <v>0</v>
      </c>
      <c r="DV163">
        <v>0.667702</v>
      </c>
      <c r="DW163">
        <v>0.783945666666667</v>
      </c>
      <c r="DX163">
        <v>431.317</v>
      </c>
      <c r="DY163">
        <v>430.501</v>
      </c>
      <c r="DZ163">
        <v>0.0281906</v>
      </c>
      <c r="EA163">
        <v>419.833</v>
      </c>
      <c r="EB163">
        <v>24.7794333333333</v>
      </c>
      <c r="EC163">
        <v>2.22344</v>
      </c>
      <c r="ED163">
        <v>2.22091333333333</v>
      </c>
      <c r="EE163">
        <v>19.1322</v>
      </c>
      <c r="EF163">
        <v>19.1139666666667</v>
      </c>
      <c r="EG163">
        <v>0.00500016</v>
      </c>
      <c r="EH163">
        <v>0</v>
      </c>
      <c r="EI163">
        <v>0</v>
      </c>
      <c r="EJ163">
        <v>0</v>
      </c>
      <c r="EK163">
        <v>417.366666666667</v>
      </c>
      <c r="EL163">
        <v>0.00500016</v>
      </c>
      <c r="EM163">
        <v>-25.7</v>
      </c>
      <c r="EN163">
        <v>-1.56666666666667</v>
      </c>
      <c r="EO163">
        <v>37.437</v>
      </c>
      <c r="EP163">
        <v>41.5</v>
      </c>
      <c r="EQ163">
        <v>39.5413333333333</v>
      </c>
      <c r="ER163">
        <v>41.75</v>
      </c>
      <c r="ES163">
        <v>40.812</v>
      </c>
      <c r="ET163">
        <v>0</v>
      </c>
      <c r="EU163">
        <v>0</v>
      </c>
      <c r="EV163">
        <v>0</v>
      </c>
      <c r="EW163">
        <v>1758588772.8</v>
      </c>
      <c r="EX163">
        <v>0</v>
      </c>
      <c r="EY163">
        <v>417.568</v>
      </c>
      <c r="EZ163">
        <v>14.6615383192874</v>
      </c>
      <c r="FA163">
        <v>-3.08461512689289</v>
      </c>
      <c r="FB163">
        <v>-28.88</v>
      </c>
      <c r="FC163">
        <v>15</v>
      </c>
      <c r="FD163">
        <v>0</v>
      </c>
      <c r="FE163" t="s">
        <v>424</v>
      </c>
      <c r="FF163">
        <v>1747249705.1</v>
      </c>
      <c r="FG163">
        <v>1747249711.1</v>
      </c>
      <c r="FH163">
        <v>0</v>
      </c>
      <c r="FI163">
        <v>0.871</v>
      </c>
      <c r="FJ163">
        <v>0.066</v>
      </c>
      <c r="FK163">
        <v>5.486</v>
      </c>
      <c r="FL163">
        <v>0.145</v>
      </c>
      <c r="FM163">
        <v>420</v>
      </c>
      <c r="FN163">
        <v>16</v>
      </c>
      <c r="FO163">
        <v>0.27</v>
      </c>
      <c r="FP163">
        <v>0.16</v>
      </c>
      <c r="FQ163">
        <v>1.2275376</v>
      </c>
      <c r="FR163">
        <v>-6.37529630075188</v>
      </c>
      <c r="FS163">
        <v>0.799246611184708</v>
      </c>
      <c r="FT163">
        <v>0</v>
      </c>
      <c r="FU163">
        <v>416.667647058824</v>
      </c>
      <c r="FV163">
        <v>2.63254392779129</v>
      </c>
      <c r="FW163">
        <v>5.31439336299159</v>
      </c>
      <c r="FX163">
        <v>-1</v>
      </c>
      <c r="FY163">
        <v>0.02925423</v>
      </c>
      <c r="FZ163">
        <v>-0.0055027488721804</v>
      </c>
      <c r="GA163">
        <v>0.00122377162089174</v>
      </c>
      <c r="GB163">
        <v>1</v>
      </c>
      <c r="GC163">
        <v>1</v>
      </c>
      <c r="GD163">
        <v>2</v>
      </c>
      <c r="GE163" t="s">
        <v>433</v>
      </c>
      <c r="GF163">
        <v>3.12639</v>
      </c>
      <c r="GG163">
        <v>2.65964</v>
      </c>
      <c r="GH163">
        <v>0.0881667</v>
      </c>
      <c r="GI163">
        <v>0.0889329</v>
      </c>
      <c r="GJ163">
        <v>0.102924</v>
      </c>
      <c r="GK163">
        <v>0.103385</v>
      </c>
      <c r="GL163">
        <v>23477.6</v>
      </c>
      <c r="GM163">
        <v>22201.2</v>
      </c>
      <c r="GN163">
        <v>23027.2</v>
      </c>
      <c r="GO163">
        <v>23728.8</v>
      </c>
      <c r="GP163">
        <v>35204.7</v>
      </c>
      <c r="GQ163">
        <v>35212.2</v>
      </c>
      <c r="GR163">
        <v>41515.3</v>
      </c>
      <c r="GS163">
        <v>42311</v>
      </c>
      <c r="GT163">
        <v>1.89837</v>
      </c>
      <c r="GU163">
        <v>1.81127</v>
      </c>
      <c r="GV163">
        <v>0.100546</v>
      </c>
      <c r="GW163">
        <v>0</v>
      </c>
      <c r="GX163">
        <v>28.3648</v>
      </c>
      <c r="GY163">
        <v>999.9</v>
      </c>
      <c r="GZ163">
        <v>60.396</v>
      </c>
      <c r="HA163">
        <v>29.386</v>
      </c>
      <c r="HB163">
        <v>27.711</v>
      </c>
      <c r="HC163">
        <v>53.805</v>
      </c>
      <c r="HD163">
        <v>39.347</v>
      </c>
      <c r="HE163">
        <v>1</v>
      </c>
      <c r="HF163">
        <v>0.0700254</v>
      </c>
      <c r="HG163">
        <v>-1.59687</v>
      </c>
      <c r="HH163">
        <v>20.23</v>
      </c>
      <c r="HI163">
        <v>5.23376</v>
      </c>
      <c r="HJ163">
        <v>11.992</v>
      </c>
      <c r="HK163">
        <v>4.9563</v>
      </c>
      <c r="HL163">
        <v>3.304</v>
      </c>
      <c r="HM163">
        <v>9999</v>
      </c>
      <c r="HN163">
        <v>999.9</v>
      </c>
      <c r="HO163">
        <v>9999</v>
      </c>
      <c r="HP163">
        <v>9999</v>
      </c>
      <c r="HQ163">
        <v>1.86849</v>
      </c>
      <c r="HR163">
        <v>1.86417</v>
      </c>
      <c r="HS163">
        <v>1.8718</v>
      </c>
      <c r="HT163">
        <v>1.86264</v>
      </c>
      <c r="HU163">
        <v>1.86204</v>
      </c>
      <c r="HV163">
        <v>1.86854</v>
      </c>
      <c r="HW163">
        <v>1.85867</v>
      </c>
      <c r="HX163">
        <v>1.86508</v>
      </c>
      <c r="HY163">
        <v>5</v>
      </c>
      <c r="HZ163">
        <v>0</v>
      </c>
      <c r="IA163">
        <v>0</v>
      </c>
      <c r="IB163">
        <v>0</v>
      </c>
      <c r="IC163" t="s">
        <v>426</v>
      </c>
      <c r="ID163" t="s">
        <v>427</v>
      </c>
      <c r="IE163" t="s">
        <v>428</v>
      </c>
      <c r="IF163" t="s">
        <v>428</v>
      </c>
      <c r="IG163" t="s">
        <v>428</v>
      </c>
      <c r="IH163" t="s">
        <v>428</v>
      </c>
      <c r="II163">
        <v>0</v>
      </c>
      <c r="IJ163">
        <v>100</v>
      </c>
      <c r="IK163">
        <v>100</v>
      </c>
      <c r="IL163">
        <v>5.894</v>
      </c>
      <c r="IM163">
        <v>0.3993</v>
      </c>
      <c r="IN163">
        <v>4.31971622866321</v>
      </c>
      <c r="IO163">
        <v>0.00442796603476172</v>
      </c>
      <c r="IP163">
        <v>-1.66160884727162e-06</v>
      </c>
      <c r="IQ163">
        <v>3.32470810967871e-10</v>
      </c>
      <c r="IR163">
        <v>0.0482981980719239</v>
      </c>
      <c r="IS163">
        <v>0.00830027014242151</v>
      </c>
      <c r="IT163">
        <v>2.88519397997672e-05</v>
      </c>
      <c r="IU163">
        <v>9.02036601750474e-06</v>
      </c>
      <c r="IV163">
        <v>-1</v>
      </c>
      <c r="IW163">
        <v>2043</v>
      </c>
      <c r="IX163">
        <v>1</v>
      </c>
      <c r="IY163">
        <v>28</v>
      </c>
      <c r="IZ163">
        <v>188984.4</v>
      </c>
      <c r="JA163">
        <v>188984.3</v>
      </c>
      <c r="JB163">
        <v>0.865479</v>
      </c>
      <c r="JC163">
        <v>2.38281</v>
      </c>
      <c r="JD163">
        <v>1.4978</v>
      </c>
      <c r="JE163">
        <v>2.33276</v>
      </c>
      <c r="JF163">
        <v>1.54419</v>
      </c>
      <c r="JG163">
        <v>2.34863</v>
      </c>
      <c r="JH163">
        <v>35.1978</v>
      </c>
      <c r="JI163">
        <v>24.2801</v>
      </c>
      <c r="JJ163">
        <v>18</v>
      </c>
      <c r="JK163">
        <v>545.766</v>
      </c>
      <c r="JL163">
        <v>432.738</v>
      </c>
      <c r="JM163">
        <v>31.3969</v>
      </c>
      <c r="JN163">
        <v>28.5289</v>
      </c>
      <c r="JO163">
        <v>29.9998</v>
      </c>
      <c r="JP163">
        <v>28.4025</v>
      </c>
      <c r="JQ163">
        <v>28.4292</v>
      </c>
      <c r="JR163">
        <v>17.3741</v>
      </c>
      <c r="JS163">
        <v>23.3908</v>
      </c>
      <c r="JT163">
        <v>100</v>
      </c>
      <c r="JU163">
        <v>31.3992</v>
      </c>
      <c r="JV163">
        <v>420</v>
      </c>
      <c r="JW163">
        <v>24.8297</v>
      </c>
      <c r="JX163">
        <v>93.0458</v>
      </c>
      <c r="JY163">
        <v>98.6123</v>
      </c>
    </row>
    <row r="164" spans="1:285">
      <c r="A164">
        <v>148</v>
      </c>
      <c r="B164">
        <v>1758588773</v>
      </c>
      <c r="C164">
        <v>4760</v>
      </c>
      <c r="D164" t="s">
        <v>726</v>
      </c>
      <c r="E164" t="s">
        <v>727</v>
      </c>
      <c r="F164">
        <v>5</v>
      </c>
      <c r="G164" t="s">
        <v>419</v>
      </c>
      <c r="H164" t="s">
        <v>687</v>
      </c>
      <c r="I164" t="s">
        <v>421</v>
      </c>
      <c r="J164">
        <v>1758588770</v>
      </c>
      <c r="K164">
        <f>(L164)/1000</f>
        <v>0</v>
      </c>
      <c r="L164">
        <f>1000*DL164*AJ164*(DH164-DI164)/(100*DA164*(1000-AJ164*DH164))</f>
        <v>0</v>
      </c>
      <c r="M164">
        <f>DL164*AJ164*(DG164-DF164*(1000-AJ164*DI164)/(1000-AJ164*DH164))/(100*DA164)</f>
        <v>0</v>
      </c>
      <c r="N164">
        <f>DF164 - IF(AJ164&gt;1, M164*DA164*100.0/(AL164), 0)</f>
        <v>0</v>
      </c>
      <c r="O164">
        <f>((U164-K164/2)*N164-M164)/(U164+K164/2)</f>
        <v>0</v>
      </c>
      <c r="P164">
        <f>O164*(DM164+DN164)/1000.0</f>
        <v>0</v>
      </c>
      <c r="Q164">
        <f>(DF164 - IF(AJ164&gt;1, M164*DA164*100.0/(AL164), 0))*(DM164+DN164)/1000.0</f>
        <v>0</v>
      </c>
      <c r="R164">
        <f>2.0/((1/T164-1/S164)+SIGN(T164)*SQRT((1/T164-1/S164)*(1/T164-1/S164) + 4*DB164/((DB164+1)*(DB164+1))*(2*1/T164*1/S164-1/S164*1/S164)))</f>
        <v>0</v>
      </c>
      <c r="S164">
        <f>IF(LEFT(DC164,1)&lt;&gt;"0",IF(LEFT(DC164,1)="1",3.0,DD164),$D$5+$E$5*(DT164*DM164/($K$5*1000))+$F$5*(DT164*DM164/($K$5*1000))*MAX(MIN(DA164,$J$5),$I$5)*MAX(MIN(DA164,$J$5),$I$5)+$G$5*MAX(MIN(DA164,$J$5),$I$5)*(DT164*DM164/($K$5*1000))+$H$5*(DT164*DM164/($K$5*1000))*(DT164*DM164/($K$5*1000)))</f>
        <v>0</v>
      </c>
      <c r="T164">
        <f>K164*(1000-(1000*0.61365*exp(17.502*X164/(240.97+X164))/(DM164+DN164)+DH164)/2)/(1000*0.61365*exp(17.502*X164/(240.97+X164))/(DM164+DN164)-DH164)</f>
        <v>0</v>
      </c>
      <c r="U164">
        <f>1/((DB164+1)/(R164/1.6)+1/(S164/1.37)) + DB164/((DB164+1)/(R164/1.6) + DB164/(S164/1.37))</f>
        <v>0</v>
      </c>
      <c r="V164">
        <f>(CW164*CZ164)</f>
        <v>0</v>
      </c>
      <c r="W164">
        <f>(DO164+(V164+2*0.95*5.67E-8*(((DO164+$B$7)+273)^4-(DO164+273)^4)-44100*K164)/(1.84*29.3*S164+8*0.95*5.67E-8*(DO164+273)^3))</f>
        <v>0</v>
      </c>
      <c r="X164">
        <f>($C$7*DP164+$D$7*DQ164+$E$7*W164)</f>
        <v>0</v>
      </c>
      <c r="Y164">
        <f>0.61365*exp(17.502*X164/(240.97+X164))</f>
        <v>0</v>
      </c>
      <c r="Z164">
        <f>(AA164/AB164*100)</f>
        <v>0</v>
      </c>
      <c r="AA164">
        <f>DH164*(DM164+DN164)/1000</f>
        <v>0</v>
      </c>
      <c r="AB164">
        <f>0.61365*exp(17.502*DO164/(240.97+DO164))</f>
        <v>0</v>
      </c>
      <c r="AC164">
        <f>(Y164-DH164*(DM164+DN164)/1000)</f>
        <v>0</v>
      </c>
      <c r="AD164">
        <f>(-K164*44100)</f>
        <v>0</v>
      </c>
      <c r="AE164">
        <f>2*29.3*S164*0.92*(DO164-X164)</f>
        <v>0</v>
      </c>
      <c r="AF164">
        <f>2*0.95*5.67E-8*(((DO164+$B$7)+273)^4-(X164+273)^4)</f>
        <v>0</v>
      </c>
      <c r="AG164">
        <f>V164+AF164+AD164+AE164</f>
        <v>0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MAX(0,($B$13+$C$13*DT164)/(1+$D$13*DT164)*DM164/(DO164+273)*$E$13)</f>
        <v>0</v>
      </c>
      <c r="AM164" t="s">
        <v>422</v>
      </c>
      <c r="AN164" t="s">
        <v>422</v>
      </c>
      <c r="AO164">
        <v>0</v>
      </c>
      <c r="AP164">
        <v>0</v>
      </c>
      <c r="AQ164">
        <f>1-AO164/AP164</f>
        <v>0</v>
      </c>
      <c r="AR164">
        <v>0</v>
      </c>
      <c r="AS164" t="s">
        <v>422</v>
      </c>
      <c r="AT164" t="s">
        <v>422</v>
      </c>
      <c r="AU164">
        <v>0</v>
      </c>
      <c r="AV164">
        <v>0</v>
      </c>
      <c r="AW164">
        <f>1-AU164/AV164</f>
        <v>0</v>
      </c>
      <c r="AX164">
        <v>0.5</v>
      </c>
      <c r="AY164">
        <f>CX164</f>
        <v>0</v>
      </c>
      <c r="AZ164">
        <f>M164</f>
        <v>0</v>
      </c>
      <c r="BA164">
        <f>AW164*AX164*AY164</f>
        <v>0</v>
      </c>
      <c r="BB164">
        <f>(AZ164-AR164)/AY164</f>
        <v>0</v>
      </c>
      <c r="BC164">
        <f>(AP164-AV164)/AV164</f>
        <v>0</v>
      </c>
      <c r="BD164">
        <f>AO164/(AQ164+AO164/AV164)</f>
        <v>0</v>
      </c>
      <c r="BE164" t="s">
        <v>422</v>
      </c>
      <c r="BF164">
        <v>0</v>
      </c>
      <c r="BG164">
        <f>IF(BF164&lt;&gt;0, BF164, BD164)</f>
        <v>0</v>
      </c>
      <c r="BH164">
        <f>1-BG164/AV164</f>
        <v>0</v>
      </c>
      <c r="BI164">
        <f>(AV164-AU164)/(AV164-BG164)</f>
        <v>0</v>
      </c>
      <c r="BJ164">
        <f>(AP164-AV164)/(AP164-BG164)</f>
        <v>0</v>
      </c>
      <c r="BK164">
        <f>(AV164-AU164)/(AV164-AO164)</f>
        <v>0</v>
      </c>
      <c r="BL164">
        <f>(AP164-AV164)/(AP164-AO164)</f>
        <v>0</v>
      </c>
      <c r="BM164">
        <f>(BI164*BG164/AU164)</f>
        <v>0</v>
      </c>
      <c r="BN164">
        <f>(1-BM164)</f>
        <v>0</v>
      </c>
      <c r="CW164">
        <f>$B$11*DU164+$C$11*DV164+$F$11*EG164*(1-EJ164)</f>
        <v>0</v>
      </c>
      <c r="CX164">
        <f>CW164*CY164</f>
        <v>0</v>
      </c>
      <c r="CY164">
        <f>($B$11*$D$9+$C$11*$D$9+$F$11*((ET164+EL164)/MAX(ET164+EL164+EU164, 0.1)*$I$9+EU164/MAX(ET164+EL164+EU164, 0.1)*$J$9))/($B$11+$C$11+$F$11)</f>
        <v>0</v>
      </c>
      <c r="CZ164">
        <f>($B$11*$K$9+$C$11*$K$9+$F$11*((ET164+EL164)/MAX(ET164+EL164+EU164, 0.1)*$P$9+EU164/MAX(ET164+EL164+EU164, 0.1)*$Q$9))/($B$11+$C$11+$F$11)</f>
        <v>0</v>
      </c>
      <c r="DA164">
        <v>5.18</v>
      </c>
      <c r="DB164">
        <v>0.5</v>
      </c>
      <c r="DC164" t="s">
        <v>423</v>
      </c>
      <c r="DD164">
        <v>2</v>
      </c>
      <c r="DE164">
        <v>1758588770</v>
      </c>
      <c r="DF164">
        <v>420.686666666667</v>
      </c>
      <c r="DG164">
        <v>419.856333333333</v>
      </c>
      <c r="DH164">
        <v>24.8073</v>
      </c>
      <c r="DI164">
        <v>24.7787333333333</v>
      </c>
      <c r="DJ164">
        <v>414.792</v>
      </c>
      <c r="DK164">
        <v>24.4080666666667</v>
      </c>
      <c r="DL164">
        <v>500.011666666667</v>
      </c>
      <c r="DM164">
        <v>89.6275</v>
      </c>
      <c r="DN164">
        <v>0.0339153666666667</v>
      </c>
      <c r="DO164">
        <v>30.7296</v>
      </c>
      <c r="DP164">
        <v>30.0012333333333</v>
      </c>
      <c r="DQ164">
        <v>999.9</v>
      </c>
      <c r="DR164">
        <v>0</v>
      </c>
      <c r="DS164">
        <v>0</v>
      </c>
      <c r="DT164">
        <v>9991.26666666667</v>
      </c>
      <c r="DU164">
        <v>0</v>
      </c>
      <c r="DV164">
        <v>0.667702</v>
      </c>
      <c r="DW164">
        <v>0.830068</v>
      </c>
      <c r="DX164">
        <v>431.388</v>
      </c>
      <c r="DY164">
        <v>430.524333333333</v>
      </c>
      <c r="DZ164">
        <v>0.0285727</v>
      </c>
      <c r="EA164">
        <v>419.856333333333</v>
      </c>
      <c r="EB164">
        <v>24.7787333333333</v>
      </c>
      <c r="EC164">
        <v>2.22341666666667</v>
      </c>
      <c r="ED164">
        <v>2.22085666666667</v>
      </c>
      <c r="EE164">
        <v>19.1320333333333</v>
      </c>
      <c r="EF164">
        <v>19.1135666666667</v>
      </c>
      <c r="EG164">
        <v>0.00500016</v>
      </c>
      <c r="EH164">
        <v>0</v>
      </c>
      <c r="EI164">
        <v>0</v>
      </c>
      <c r="EJ164">
        <v>0</v>
      </c>
      <c r="EK164">
        <v>417.3</v>
      </c>
      <c r="EL164">
        <v>0.00500016</v>
      </c>
      <c r="EM164">
        <v>-26.9333333333333</v>
      </c>
      <c r="EN164">
        <v>-1.9</v>
      </c>
      <c r="EO164">
        <v>37.437</v>
      </c>
      <c r="EP164">
        <v>41.5</v>
      </c>
      <c r="EQ164">
        <v>39.5413333333333</v>
      </c>
      <c r="ER164">
        <v>41.7706666666667</v>
      </c>
      <c r="ES164">
        <v>40.812</v>
      </c>
      <c r="ET164">
        <v>0</v>
      </c>
      <c r="EU164">
        <v>0</v>
      </c>
      <c r="EV164">
        <v>0</v>
      </c>
      <c r="EW164">
        <v>1758588775.2</v>
      </c>
      <c r="EX164">
        <v>0</v>
      </c>
      <c r="EY164">
        <v>417.22</v>
      </c>
      <c r="EZ164">
        <v>10.0461536982123</v>
      </c>
      <c r="FA164">
        <v>1.68461551421728</v>
      </c>
      <c r="FB164">
        <v>-28.992</v>
      </c>
      <c r="FC164">
        <v>15</v>
      </c>
      <c r="FD164">
        <v>0</v>
      </c>
      <c r="FE164" t="s">
        <v>424</v>
      </c>
      <c r="FF164">
        <v>1747249705.1</v>
      </c>
      <c r="FG164">
        <v>1747249711.1</v>
      </c>
      <c r="FH164">
        <v>0</v>
      </c>
      <c r="FI164">
        <v>0.871</v>
      </c>
      <c r="FJ164">
        <v>0.066</v>
      </c>
      <c r="FK164">
        <v>5.486</v>
      </c>
      <c r="FL164">
        <v>0.145</v>
      </c>
      <c r="FM164">
        <v>420</v>
      </c>
      <c r="FN164">
        <v>16</v>
      </c>
      <c r="FO164">
        <v>0.27</v>
      </c>
      <c r="FP164">
        <v>0.16</v>
      </c>
      <c r="FQ164">
        <v>0.9850924</v>
      </c>
      <c r="FR164">
        <v>-2.82388348872181</v>
      </c>
      <c r="FS164">
        <v>0.393048652412192</v>
      </c>
      <c r="FT164">
        <v>0</v>
      </c>
      <c r="FU164">
        <v>417.397058823529</v>
      </c>
      <c r="FV164">
        <v>6.88006104977061</v>
      </c>
      <c r="FW164">
        <v>5.61502633664756</v>
      </c>
      <c r="FX164">
        <v>-1</v>
      </c>
      <c r="FY164">
        <v>0.029001985</v>
      </c>
      <c r="FZ164">
        <v>-0.00183729473684206</v>
      </c>
      <c r="GA164">
        <v>0.00107457184277041</v>
      </c>
      <c r="GB164">
        <v>1</v>
      </c>
      <c r="GC164">
        <v>1</v>
      </c>
      <c r="GD164">
        <v>2</v>
      </c>
      <c r="GE164" t="s">
        <v>433</v>
      </c>
      <c r="GF164">
        <v>3.12643</v>
      </c>
      <c r="GG164">
        <v>2.65942</v>
      </c>
      <c r="GH164">
        <v>0.0881641</v>
      </c>
      <c r="GI164">
        <v>0.0889397</v>
      </c>
      <c r="GJ164">
        <v>0.102924</v>
      </c>
      <c r="GK164">
        <v>0.103381</v>
      </c>
      <c r="GL164">
        <v>23477.7</v>
      </c>
      <c r="GM164">
        <v>22201.1</v>
      </c>
      <c r="GN164">
        <v>23027.2</v>
      </c>
      <c r="GO164">
        <v>23729</v>
      </c>
      <c r="GP164">
        <v>35204.9</v>
      </c>
      <c r="GQ164">
        <v>35212.4</v>
      </c>
      <c r="GR164">
        <v>41515.5</v>
      </c>
      <c r="GS164">
        <v>42311.1</v>
      </c>
      <c r="GT164">
        <v>1.8983</v>
      </c>
      <c r="GU164">
        <v>1.81107</v>
      </c>
      <c r="GV164">
        <v>0.10075</v>
      </c>
      <c r="GW164">
        <v>0</v>
      </c>
      <c r="GX164">
        <v>28.3636</v>
      </c>
      <c r="GY164">
        <v>999.9</v>
      </c>
      <c r="GZ164">
        <v>60.396</v>
      </c>
      <c r="HA164">
        <v>29.376</v>
      </c>
      <c r="HB164">
        <v>27.6955</v>
      </c>
      <c r="HC164">
        <v>53.965</v>
      </c>
      <c r="HD164">
        <v>39.355</v>
      </c>
      <c r="HE164">
        <v>1</v>
      </c>
      <c r="HF164">
        <v>0.0699009</v>
      </c>
      <c r="HG164">
        <v>-1.59584</v>
      </c>
      <c r="HH164">
        <v>20.23</v>
      </c>
      <c r="HI164">
        <v>5.23391</v>
      </c>
      <c r="HJ164">
        <v>11.992</v>
      </c>
      <c r="HK164">
        <v>4.95635</v>
      </c>
      <c r="HL164">
        <v>3.304</v>
      </c>
      <c r="HM164">
        <v>9999</v>
      </c>
      <c r="HN164">
        <v>999.9</v>
      </c>
      <c r="HO164">
        <v>9999</v>
      </c>
      <c r="HP164">
        <v>9999</v>
      </c>
      <c r="HQ164">
        <v>1.86846</v>
      </c>
      <c r="HR164">
        <v>1.86417</v>
      </c>
      <c r="HS164">
        <v>1.8718</v>
      </c>
      <c r="HT164">
        <v>1.86264</v>
      </c>
      <c r="HU164">
        <v>1.86205</v>
      </c>
      <c r="HV164">
        <v>1.86854</v>
      </c>
      <c r="HW164">
        <v>1.85867</v>
      </c>
      <c r="HX164">
        <v>1.86508</v>
      </c>
      <c r="HY164">
        <v>5</v>
      </c>
      <c r="HZ164">
        <v>0</v>
      </c>
      <c r="IA164">
        <v>0</v>
      </c>
      <c r="IB164">
        <v>0</v>
      </c>
      <c r="IC164" t="s">
        <v>426</v>
      </c>
      <c r="ID164" t="s">
        <v>427</v>
      </c>
      <c r="IE164" t="s">
        <v>428</v>
      </c>
      <c r="IF164" t="s">
        <v>428</v>
      </c>
      <c r="IG164" t="s">
        <v>428</v>
      </c>
      <c r="IH164" t="s">
        <v>428</v>
      </c>
      <c r="II164">
        <v>0</v>
      </c>
      <c r="IJ164">
        <v>100</v>
      </c>
      <c r="IK164">
        <v>100</v>
      </c>
      <c r="IL164">
        <v>5.894</v>
      </c>
      <c r="IM164">
        <v>0.3993</v>
      </c>
      <c r="IN164">
        <v>4.31971622866321</v>
      </c>
      <c r="IO164">
        <v>0.00442796603476172</v>
      </c>
      <c r="IP164">
        <v>-1.66160884727162e-06</v>
      </c>
      <c r="IQ164">
        <v>3.32470810967871e-10</v>
      </c>
      <c r="IR164">
        <v>0.0482981980719239</v>
      </c>
      <c r="IS164">
        <v>0.00830027014242151</v>
      </c>
      <c r="IT164">
        <v>2.88519397997672e-05</v>
      </c>
      <c r="IU164">
        <v>9.02036601750474e-06</v>
      </c>
      <c r="IV164">
        <v>-1</v>
      </c>
      <c r="IW164">
        <v>2043</v>
      </c>
      <c r="IX164">
        <v>1</v>
      </c>
      <c r="IY164">
        <v>28</v>
      </c>
      <c r="IZ164">
        <v>188984.5</v>
      </c>
      <c r="JA164">
        <v>188984.4</v>
      </c>
      <c r="JB164">
        <v>0.865479</v>
      </c>
      <c r="JC164">
        <v>2.38403</v>
      </c>
      <c r="JD164">
        <v>1.4978</v>
      </c>
      <c r="JE164">
        <v>2.33276</v>
      </c>
      <c r="JF164">
        <v>1.54419</v>
      </c>
      <c r="JG164">
        <v>2.35352</v>
      </c>
      <c r="JH164">
        <v>35.1978</v>
      </c>
      <c r="JI164">
        <v>24.2801</v>
      </c>
      <c r="JJ164">
        <v>18</v>
      </c>
      <c r="JK164">
        <v>545.709</v>
      </c>
      <c r="JL164">
        <v>432.61</v>
      </c>
      <c r="JM164">
        <v>31.3981</v>
      </c>
      <c r="JN164">
        <v>28.5279</v>
      </c>
      <c r="JO164">
        <v>29.9998</v>
      </c>
      <c r="JP164">
        <v>28.4015</v>
      </c>
      <c r="JQ164">
        <v>28.428</v>
      </c>
      <c r="JR164">
        <v>17.3753</v>
      </c>
      <c r="JS164">
        <v>23.3908</v>
      </c>
      <c r="JT164">
        <v>100</v>
      </c>
      <c r="JU164">
        <v>31.3992</v>
      </c>
      <c r="JV164">
        <v>420</v>
      </c>
      <c r="JW164">
        <v>24.8313</v>
      </c>
      <c r="JX164">
        <v>93.046</v>
      </c>
      <c r="JY164">
        <v>98.6126</v>
      </c>
    </row>
    <row r="165" spans="1:285">
      <c r="A165">
        <v>149</v>
      </c>
      <c r="B165">
        <v>1758588775</v>
      </c>
      <c r="C165">
        <v>4762</v>
      </c>
      <c r="D165" t="s">
        <v>728</v>
      </c>
      <c r="E165" t="s">
        <v>729</v>
      </c>
      <c r="F165">
        <v>5</v>
      </c>
      <c r="G165" t="s">
        <v>419</v>
      </c>
      <c r="H165" t="s">
        <v>687</v>
      </c>
      <c r="I165" t="s">
        <v>421</v>
      </c>
      <c r="J165">
        <v>1758588772</v>
      </c>
      <c r="K165">
        <f>(L165)/1000</f>
        <v>0</v>
      </c>
      <c r="L165">
        <f>1000*DL165*AJ165*(DH165-DI165)/(100*DA165*(1000-AJ165*DH165))</f>
        <v>0</v>
      </c>
      <c r="M165">
        <f>DL165*AJ165*(DG165-DF165*(1000-AJ165*DI165)/(1000-AJ165*DH165))/(100*DA165)</f>
        <v>0</v>
      </c>
      <c r="N165">
        <f>DF165 - IF(AJ165&gt;1, M165*DA165*100.0/(AL165), 0)</f>
        <v>0</v>
      </c>
      <c r="O165">
        <f>((U165-K165/2)*N165-M165)/(U165+K165/2)</f>
        <v>0</v>
      </c>
      <c r="P165">
        <f>O165*(DM165+DN165)/1000.0</f>
        <v>0</v>
      </c>
      <c r="Q165">
        <f>(DF165 - IF(AJ165&gt;1, M165*DA165*100.0/(AL165), 0))*(DM165+DN165)/1000.0</f>
        <v>0</v>
      </c>
      <c r="R165">
        <f>2.0/((1/T165-1/S165)+SIGN(T165)*SQRT((1/T165-1/S165)*(1/T165-1/S165) + 4*DB165/((DB165+1)*(DB165+1))*(2*1/T165*1/S165-1/S165*1/S165)))</f>
        <v>0</v>
      </c>
      <c r="S165">
        <f>IF(LEFT(DC165,1)&lt;&gt;"0",IF(LEFT(DC165,1)="1",3.0,DD165),$D$5+$E$5*(DT165*DM165/($K$5*1000))+$F$5*(DT165*DM165/($K$5*1000))*MAX(MIN(DA165,$J$5),$I$5)*MAX(MIN(DA165,$J$5),$I$5)+$G$5*MAX(MIN(DA165,$J$5),$I$5)*(DT165*DM165/($K$5*1000))+$H$5*(DT165*DM165/($K$5*1000))*(DT165*DM165/($K$5*1000)))</f>
        <v>0</v>
      </c>
      <c r="T165">
        <f>K165*(1000-(1000*0.61365*exp(17.502*X165/(240.97+X165))/(DM165+DN165)+DH165)/2)/(1000*0.61365*exp(17.502*X165/(240.97+X165))/(DM165+DN165)-DH165)</f>
        <v>0</v>
      </c>
      <c r="U165">
        <f>1/((DB165+1)/(R165/1.6)+1/(S165/1.37)) + DB165/((DB165+1)/(R165/1.6) + DB165/(S165/1.37))</f>
        <v>0</v>
      </c>
      <c r="V165">
        <f>(CW165*CZ165)</f>
        <v>0</v>
      </c>
      <c r="W165">
        <f>(DO165+(V165+2*0.95*5.67E-8*(((DO165+$B$7)+273)^4-(DO165+273)^4)-44100*K165)/(1.84*29.3*S165+8*0.95*5.67E-8*(DO165+273)^3))</f>
        <v>0</v>
      </c>
      <c r="X165">
        <f>($C$7*DP165+$D$7*DQ165+$E$7*W165)</f>
        <v>0</v>
      </c>
      <c r="Y165">
        <f>0.61365*exp(17.502*X165/(240.97+X165))</f>
        <v>0</v>
      </c>
      <c r="Z165">
        <f>(AA165/AB165*100)</f>
        <v>0</v>
      </c>
      <c r="AA165">
        <f>DH165*(DM165+DN165)/1000</f>
        <v>0</v>
      </c>
      <c r="AB165">
        <f>0.61365*exp(17.502*DO165/(240.97+DO165))</f>
        <v>0</v>
      </c>
      <c r="AC165">
        <f>(Y165-DH165*(DM165+DN165)/1000)</f>
        <v>0</v>
      </c>
      <c r="AD165">
        <f>(-K165*44100)</f>
        <v>0</v>
      </c>
      <c r="AE165">
        <f>2*29.3*S165*0.92*(DO165-X165)</f>
        <v>0</v>
      </c>
      <c r="AF165">
        <f>2*0.95*5.67E-8*(((DO165+$B$7)+273)^4-(X165+273)^4)</f>
        <v>0</v>
      </c>
      <c r="AG165">
        <f>V165+AF165+AD165+AE165</f>
        <v>0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MAX(0,($B$13+$C$13*DT165)/(1+$D$13*DT165)*DM165/(DO165+273)*$E$13)</f>
        <v>0</v>
      </c>
      <c r="AM165" t="s">
        <v>422</v>
      </c>
      <c r="AN165" t="s">
        <v>422</v>
      </c>
      <c r="AO165">
        <v>0</v>
      </c>
      <c r="AP165">
        <v>0</v>
      </c>
      <c r="AQ165">
        <f>1-AO165/AP165</f>
        <v>0</v>
      </c>
      <c r="AR165">
        <v>0</v>
      </c>
      <c r="AS165" t="s">
        <v>422</v>
      </c>
      <c r="AT165" t="s">
        <v>422</v>
      </c>
      <c r="AU165">
        <v>0</v>
      </c>
      <c r="AV165">
        <v>0</v>
      </c>
      <c r="AW165">
        <f>1-AU165/AV165</f>
        <v>0</v>
      </c>
      <c r="AX165">
        <v>0.5</v>
      </c>
      <c r="AY165">
        <f>CX165</f>
        <v>0</v>
      </c>
      <c r="AZ165">
        <f>M165</f>
        <v>0</v>
      </c>
      <c r="BA165">
        <f>AW165*AX165*AY165</f>
        <v>0</v>
      </c>
      <c r="BB165">
        <f>(AZ165-AR165)/AY165</f>
        <v>0</v>
      </c>
      <c r="BC165">
        <f>(AP165-AV165)/AV165</f>
        <v>0</v>
      </c>
      <c r="BD165">
        <f>AO165/(AQ165+AO165/AV165)</f>
        <v>0</v>
      </c>
      <c r="BE165" t="s">
        <v>422</v>
      </c>
      <c r="BF165">
        <v>0</v>
      </c>
      <c r="BG165">
        <f>IF(BF165&lt;&gt;0, BF165, BD165)</f>
        <v>0</v>
      </c>
      <c r="BH165">
        <f>1-BG165/AV165</f>
        <v>0</v>
      </c>
      <c r="BI165">
        <f>(AV165-AU165)/(AV165-BG165)</f>
        <v>0</v>
      </c>
      <c r="BJ165">
        <f>(AP165-AV165)/(AP165-BG165)</f>
        <v>0</v>
      </c>
      <c r="BK165">
        <f>(AV165-AU165)/(AV165-AO165)</f>
        <v>0</v>
      </c>
      <c r="BL165">
        <f>(AP165-AV165)/(AP165-AO165)</f>
        <v>0</v>
      </c>
      <c r="BM165">
        <f>(BI165*BG165/AU165)</f>
        <v>0</v>
      </c>
      <c r="BN165">
        <f>(1-BM165)</f>
        <v>0</v>
      </c>
      <c r="CW165">
        <f>$B$11*DU165+$C$11*DV165+$F$11*EG165*(1-EJ165)</f>
        <v>0</v>
      </c>
      <c r="CX165">
        <f>CW165*CY165</f>
        <v>0</v>
      </c>
      <c r="CY165">
        <f>($B$11*$D$9+$C$11*$D$9+$F$11*((ET165+EL165)/MAX(ET165+EL165+EU165, 0.1)*$I$9+EU165/MAX(ET165+EL165+EU165, 0.1)*$J$9))/($B$11+$C$11+$F$11)</f>
        <v>0</v>
      </c>
      <c r="CZ165">
        <f>($B$11*$K$9+$C$11*$K$9+$F$11*((ET165+EL165)/MAX(ET165+EL165+EU165, 0.1)*$P$9+EU165/MAX(ET165+EL165+EU165, 0.1)*$Q$9))/($B$11+$C$11+$F$11)</f>
        <v>0</v>
      </c>
      <c r="DA165">
        <v>5.18</v>
      </c>
      <c r="DB165">
        <v>0.5</v>
      </c>
      <c r="DC165" t="s">
        <v>423</v>
      </c>
      <c r="DD165">
        <v>2</v>
      </c>
      <c r="DE165">
        <v>1758588772</v>
      </c>
      <c r="DF165">
        <v>420.707333333333</v>
      </c>
      <c r="DG165">
        <v>419.885333333333</v>
      </c>
      <c r="DH165">
        <v>24.8080666666667</v>
      </c>
      <c r="DI165">
        <v>24.7777666666667</v>
      </c>
      <c r="DJ165">
        <v>414.813</v>
      </c>
      <c r="DK165">
        <v>24.4088</v>
      </c>
      <c r="DL165">
        <v>500.031333333333</v>
      </c>
      <c r="DM165">
        <v>89.6275666666667</v>
      </c>
      <c r="DN165">
        <v>0.0339314333333333</v>
      </c>
      <c r="DO165">
        <v>30.7299</v>
      </c>
      <c r="DP165">
        <v>30.0039666666667</v>
      </c>
      <c r="DQ165">
        <v>999.9</v>
      </c>
      <c r="DR165">
        <v>0</v>
      </c>
      <c r="DS165">
        <v>0</v>
      </c>
      <c r="DT165">
        <v>9992.51666666667</v>
      </c>
      <c r="DU165">
        <v>0</v>
      </c>
      <c r="DV165">
        <v>0.667702</v>
      </c>
      <c r="DW165">
        <v>0.822072333333333</v>
      </c>
      <c r="DX165">
        <v>431.41</v>
      </c>
      <c r="DY165">
        <v>430.553333333333</v>
      </c>
      <c r="DZ165">
        <v>0.0303274666666667</v>
      </c>
      <c r="EA165">
        <v>419.885333333333</v>
      </c>
      <c r="EB165">
        <v>24.7777666666667</v>
      </c>
      <c r="EC165">
        <v>2.22348666666667</v>
      </c>
      <c r="ED165">
        <v>2.22077</v>
      </c>
      <c r="EE165">
        <v>19.1325333333333</v>
      </c>
      <c r="EF165">
        <v>19.1129333333333</v>
      </c>
      <c r="EG165">
        <v>0.00500016</v>
      </c>
      <c r="EH165">
        <v>0</v>
      </c>
      <c r="EI165">
        <v>0</v>
      </c>
      <c r="EJ165">
        <v>0</v>
      </c>
      <c r="EK165">
        <v>413.566666666667</v>
      </c>
      <c r="EL165">
        <v>0.00500016</v>
      </c>
      <c r="EM165">
        <v>-25.5666666666667</v>
      </c>
      <c r="EN165">
        <v>-1.76666666666667</v>
      </c>
      <c r="EO165">
        <v>37.437</v>
      </c>
      <c r="EP165">
        <v>41.5</v>
      </c>
      <c r="EQ165">
        <v>39.5413333333333</v>
      </c>
      <c r="ER165">
        <v>41.7913333333333</v>
      </c>
      <c r="ES165">
        <v>40.812</v>
      </c>
      <c r="ET165">
        <v>0</v>
      </c>
      <c r="EU165">
        <v>0</v>
      </c>
      <c r="EV165">
        <v>0</v>
      </c>
      <c r="EW165">
        <v>1758588777</v>
      </c>
      <c r="EX165">
        <v>0</v>
      </c>
      <c r="EY165">
        <v>416.773076923077</v>
      </c>
      <c r="EZ165">
        <v>-10.3623934108297</v>
      </c>
      <c r="FA165">
        <v>14.4854702678216</v>
      </c>
      <c r="FB165">
        <v>-28.2269230769231</v>
      </c>
      <c r="FC165">
        <v>15</v>
      </c>
      <c r="FD165">
        <v>0</v>
      </c>
      <c r="FE165" t="s">
        <v>424</v>
      </c>
      <c r="FF165">
        <v>1747249705.1</v>
      </c>
      <c r="FG165">
        <v>1747249711.1</v>
      </c>
      <c r="FH165">
        <v>0</v>
      </c>
      <c r="FI165">
        <v>0.871</v>
      </c>
      <c r="FJ165">
        <v>0.066</v>
      </c>
      <c r="FK165">
        <v>5.486</v>
      </c>
      <c r="FL165">
        <v>0.145</v>
      </c>
      <c r="FM165">
        <v>420</v>
      </c>
      <c r="FN165">
        <v>16</v>
      </c>
      <c r="FO165">
        <v>0.27</v>
      </c>
      <c r="FP165">
        <v>0.16</v>
      </c>
      <c r="FQ165">
        <v>0.8641542</v>
      </c>
      <c r="FR165">
        <v>-0.996028421052632</v>
      </c>
      <c r="FS165">
        <v>0.160876067383126</v>
      </c>
      <c r="FT165">
        <v>0</v>
      </c>
      <c r="FU165">
        <v>416.944117647059</v>
      </c>
      <c r="FV165">
        <v>9.25744839699668</v>
      </c>
      <c r="FW165">
        <v>5.90867712757466</v>
      </c>
      <c r="FX165">
        <v>-1</v>
      </c>
      <c r="FY165">
        <v>0.029213695</v>
      </c>
      <c r="FZ165">
        <v>0.00207745714285715</v>
      </c>
      <c r="GA165">
        <v>0.0012694629921644</v>
      </c>
      <c r="GB165">
        <v>1</v>
      </c>
      <c r="GC165">
        <v>1</v>
      </c>
      <c r="GD165">
        <v>2</v>
      </c>
      <c r="GE165" t="s">
        <v>433</v>
      </c>
      <c r="GF165">
        <v>3.12643</v>
      </c>
      <c r="GG165">
        <v>2.65936</v>
      </c>
      <c r="GH165">
        <v>0.0881619</v>
      </c>
      <c r="GI165">
        <v>0.088946</v>
      </c>
      <c r="GJ165">
        <v>0.10292</v>
      </c>
      <c r="GK165">
        <v>0.103377</v>
      </c>
      <c r="GL165">
        <v>23477.6</v>
      </c>
      <c r="GM165">
        <v>22201.1</v>
      </c>
      <c r="GN165">
        <v>23027</v>
      </c>
      <c r="GO165">
        <v>23729.1</v>
      </c>
      <c r="GP165">
        <v>35205.1</v>
      </c>
      <c r="GQ165">
        <v>35212.6</v>
      </c>
      <c r="GR165">
        <v>41515.5</v>
      </c>
      <c r="GS165">
        <v>42311.2</v>
      </c>
      <c r="GT165">
        <v>1.8984</v>
      </c>
      <c r="GU165">
        <v>1.81115</v>
      </c>
      <c r="GV165">
        <v>0.100896</v>
      </c>
      <c r="GW165">
        <v>0</v>
      </c>
      <c r="GX165">
        <v>28.3633</v>
      </c>
      <c r="GY165">
        <v>999.9</v>
      </c>
      <c r="GZ165">
        <v>60.396</v>
      </c>
      <c r="HA165">
        <v>29.376</v>
      </c>
      <c r="HB165">
        <v>27.6961</v>
      </c>
      <c r="HC165">
        <v>54.155</v>
      </c>
      <c r="HD165">
        <v>39.375</v>
      </c>
      <c r="HE165">
        <v>1</v>
      </c>
      <c r="HF165">
        <v>0.069685</v>
      </c>
      <c r="HG165">
        <v>-1.59386</v>
      </c>
      <c r="HH165">
        <v>20.23</v>
      </c>
      <c r="HI165">
        <v>5.23391</v>
      </c>
      <c r="HJ165">
        <v>11.992</v>
      </c>
      <c r="HK165">
        <v>4.95625</v>
      </c>
      <c r="HL165">
        <v>3.304</v>
      </c>
      <c r="HM165">
        <v>9999</v>
      </c>
      <c r="HN165">
        <v>999.9</v>
      </c>
      <c r="HO165">
        <v>9999</v>
      </c>
      <c r="HP165">
        <v>9999</v>
      </c>
      <c r="HQ165">
        <v>1.86846</v>
      </c>
      <c r="HR165">
        <v>1.86418</v>
      </c>
      <c r="HS165">
        <v>1.8718</v>
      </c>
      <c r="HT165">
        <v>1.86264</v>
      </c>
      <c r="HU165">
        <v>1.86205</v>
      </c>
      <c r="HV165">
        <v>1.86854</v>
      </c>
      <c r="HW165">
        <v>1.85867</v>
      </c>
      <c r="HX165">
        <v>1.86508</v>
      </c>
      <c r="HY165">
        <v>5</v>
      </c>
      <c r="HZ165">
        <v>0</v>
      </c>
      <c r="IA165">
        <v>0</v>
      </c>
      <c r="IB165">
        <v>0</v>
      </c>
      <c r="IC165" t="s">
        <v>426</v>
      </c>
      <c r="ID165" t="s">
        <v>427</v>
      </c>
      <c r="IE165" t="s">
        <v>428</v>
      </c>
      <c r="IF165" t="s">
        <v>428</v>
      </c>
      <c r="IG165" t="s">
        <v>428</v>
      </c>
      <c r="IH165" t="s">
        <v>428</v>
      </c>
      <c r="II165">
        <v>0</v>
      </c>
      <c r="IJ165">
        <v>100</v>
      </c>
      <c r="IK165">
        <v>100</v>
      </c>
      <c r="IL165">
        <v>5.894</v>
      </c>
      <c r="IM165">
        <v>0.3992</v>
      </c>
      <c r="IN165">
        <v>4.31971622866321</v>
      </c>
      <c r="IO165">
        <v>0.00442796603476172</v>
      </c>
      <c r="IP165">
        <v>-1.66160884727162e-06</v>
      </c>
      <c r="IQ165">
        <v>3.32470810967871e-10</v>
      </c>
      <c r="IR165">
        <v>0.0482981980719239</v>
      </c>
      <c r="IS165">
        <v>0.00830027014242151</v>
      </c>
      <c r="IT165">
        <v>2.88519397997672e-05</v>
      </c>
      <c r="IU165">
        <v>9.02036601750474e-06</v>
      </c>
      <c r="IV165">
        <v>-1</v>
      </c>
      <c r="IW165">
        <v>2043</v>
      </c>
      <c r="IX165">
        <v>1</v>
      </c>
      <c r="IY165">
        <v>28</v>
      </c>
      <c r="IZ165">
        <v>188984.5</v>
      </c>
      <c r="JA165">
        <v>188984.4</v>
      </c>
      <c r="JB165">
        <v>0.865479</v>
      </c>
      <c r="JC165">
        <v>2.3877</v>
      </c>
      <c r="JD165">
        <v>1.4978</v>
      </c>
      <c r="JE165">
        <v>2.33276</v>
      </c>
      <c r="JF165">
        <v>1.54419</v>
      </c>
      <c r="JG165">
        <v>2.34131</v>
      </c>
      <c r="JH165">
        <v>35.1978</v>
      </c>
      <c r="JI165">
        <v>24.2801</v>
      </c>
      <c r="JJ165">
        <v>18</v>
      </c>
      <c r="JK165">
        <v>545.764</v>
      </c>
      <c r="JL165">
        <v>432.646</v>
      </c>
      <c r="JM165">
        <v>31.3991</v>
      </c>
      <c r="JN165">
        <v>28.5267</v>
      </c>
      <c r="JO165">
        <v>29.9999</v>
      </c>
      <c r="JP165">
        <v>28.4003</v>
      </c>
      <c r="JQ165">
        <v>28.4268</v>
      </c>
      <c r="JR165">
        <v>17.3744</v>
      </c>
      <c r="JS165">
        <v>23.3908</v>
      </c>
      <c r="JT165">
        <v>100</v>
      </c>
      <c r="JU165">
        <v>31.3954</v>
      </c>
      <c r="JV165">
        <v>420</v>
      </c>
      <c r="JW165">
        <v>24.8363</v>
      </c>
      <c r="JX165">
        <v>93.0458</v>
      </c>
      <c r="JY165">
        <v>98.6128</v>
      </c>
    </row>
    <row r="166" spans="1:285">
      <c r="A166">
        <v>150</v>
      </c>
      <c r="B166">
        <v>1758588777</v>
      </c>
      <c r="C166">
        <v>4764</v>
      </c>
      <c r="D166" t="s">
        <v>730</v>
      </c>
      <c r="E166" t="s">
        <v>731</v>
      </c>
      <c r="F166">
        <v>5</v>
      </c>
      <c r="G166" t="s">
        <v>419</v>
      </c>
      <c r="H166" t="s">
        <v>687</v>
      </c>
      <c r="I166" t="s">
        <v>421</v>
      </c>
      <c r="J166">
        <v>1758588774</v>
      </c>
      <c r="K166">
        <f>(L166)/1000</f>
        <v>0</v>
      </c>
      <c r="L166">
        <f>1000*DL166*AJ166*(DH166-DI166)/(100*DA166*(1000-AJ166*DH166))</f>
        <v>0</v>
      </c>
      <c r="M166">
        <f>DL166*AJ166*(DG166-DF166*(1000-AJ166*DI166)/(1000-AJ166*DH166))/(100*DA166)</f>
        <v>0</v>
      </c>
      <c r="N166">
        <f>DF166 - IF(AJ166&gt;1, M166*DA166*100.0/(AL166), 0)</f>
        <v>0</v>
      </c>
      <c r="O166">
        <f>((U166-K166/2)*N166-M166)/(U166+K166/2)</f>
        <v>0</v>
      </c>
      <c r="P166">
        <f>O166*(DM166+DN166)/1000.0</f>
        <v>0</v>
      </c>
      <c r="Q166">
        <f>(DF166 - IF(AJ166&gt;1, M166*DA166*100.0/(AL166), 0))*(DM166+DN166)/1000.0</f>
        <v>0</v>
      </c>
      <c r="R166">
        <f>2.0/((1/T166-1/S166)+SIGN(T166)*SQRT((1/T166-1/S166)*(1/T166-1/S166) + 4*DB166/((DB166+1)*(DB166+1))*(2*1/T166*1/S166-1/S166*1/S166)))</f>
        <v>0</v>
      </c>
      <c r="S166">
        <f>IF(LEFT(DC166,1)&lt;&gt;"0",IF(LEFT(DC166,1)="1",3.0,DD166),$D$5+$E$5*(DT166*DM166/($K$5*1000))+$F$5*(DT166*DM166/($K$5*1000))*MAX(MIN(DA166,$J$5),$I$5)*MAX(MIN(DA166,$J$5),$I$5)+$G$5*MAX(MIN(DA166,$J$5),$I$5)*(DT166*DM166/($K$5*1000))+$H$5*(DT166*DM166/($K$5*1000))*(DT166*DM166/($K$5*1000)))</f>
        <v>0</v>
      </c>
      <c r="T166">
        <f>K166*(1000-(1000*0.61365*exp(17.502*X166/(240.97+X166))/(DM166+DN166)+DH166)/2)/(1000*0.61365*exp(17.502*X166/(240.97+X166))/(DM166+DN166)-DH166)</f>
        <v>0</v>
      </c>
      <c r="U166">
        <f>1/((DB166+1)/(R166/1.6)+1/(S166/1.37)) + DB166/((DB166+1)/(R166/1.6) + DB166/(S166/1.37))</f>
        <v>0</v>
      </c>
      <c r="V166">
        <f>(CW166*CZ166)</f>
        <v>0</v>
      </c>
      <c r="W166">
        <f>(DO166+(V166+2*0.95*5.67E-8*(((DO166+$B$7)+273)^4-(DO166+273)^4)-44100*K166)/(1.84*29.3*S166+8*0.95*5.67E-8*(DO166+273)^3))</f>
        <v>0</v>
      </c>
      <c r="X166">
        <f>($C$7*DP166+$D$7*DQ166+$E$7*W166)</f>
        <v>0</v>
      </c>
      <c r="Y166">
        <f>0.61365*exp(17.502*X166/(240.97+X166))</f>
        <v>0</v>
      </c>
      <c r="Z166">
        <f>(AA166/AB166*100)</f>
        <v>0</v>
      </c>
      <c r="AA166">
        <f>DH166*(DM166+DN166)/1000</f>
        <v>0</v>
      </c>
      <c r="AB166">
        <f>0.61365*exp(17.502*DO166/(240.97+DO166))</f>
        <v>0</v>
      </c>
      <c r="AC166">
        <f>(Y166-DH166*(DM166+DN166)/1000)</f>
        <v>0</v>
      </c>
      <c r="AD166">
        <f>(-K166*44100)</f>
        <v>0</v>
      </c>
      <c r="AE166">
        <f>2*29.3*S166*0.92*(DO166-X166)</f>
        <v>0</v>
      </c>
      <c r="AF166">
        <f>2*0.95*5.67E-8*(((DO166+$B$7)+273)^4-(X166+273)^4)</f>
        <v>0</v>
      </c>
      <c r="AG166">
        <f>V166+AF166+AD166+AE166</f>
        <v>0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MAX(0,($B$13+$C$13*DT166)/(1+$D$13*DT166)*DM166/(DO166+273)*$E$13)</f>
        <v>0</v>
      </c>
      <c r="AM166" t="s">
        <v>422</v>
      </c>
      <c r="AN166" t="s">
        <v>422</v>
      </c>
      <c r="AO166">
        <v>0</v>
      </c>
      <c r="AP166">
        <v>0</v>
      </c>
      <c r="AQ166">
        <f>1-AO166/AP166</f>
        <v>0</v>
      </c>
      <c r="AR166">
        <v>0</v>
      </c>
      <c r="AS166" t="s">
        <v>422</v>
      </c>
      <c r="AT166" t="s">
        <v>422</v>
      </c>
      <c r="AU166">
        <v>0</v>
      </c>
      <c r="AV166">
        <v>0</v>
      </c>
      <c r="AW166">
        <f>1-AU166/AV166</f>
        <v>0</v>
      </c>
      <c r="AX166">
        <v>0.5</v>
      </c>
      <c r="AY166">
        <f>CX166</f>
        <v>0</v>
      </c>
      <c r="AZ166">
        <f>M166</f>
        <v>0</v>
      </c>
      <c r="BA166">
        <f>AW166*AX166*AY166</f>
        <v>0</v>
      </c>
      <c r="BB166">
        <f>(AZ166-AR166)/AY166</f>
        <v>0</v>
      </c>
      <c r="BC166">
        <f>(AP166-AV166)/AV166</f>
        <v>0</v>
      </c>
      <c r="BD166">
        <f>AO166/(AQ166+AO166/AV166)</f>
        <v>0</v>
      </c>
      <c r="BE166" t="s">
        <v>422</v>
      </c>
      <c r="BF166">
        <v>0</v>
      </c>
      <c r="BG166">
        <f>IF(BF166&lt;&gt;0, BF166, BD166)</f>
        <v>0</v>
      </c>
      <c r="BH166">
        <f>1-BG166/AV166</f>
        <v>0</v>
      </c>
      <c r="BI166">
        <f>(AV166-AU166)/(AV166-BG166)</f>
        <v>0</v>
      </c>
      <c r="BJ166">
        <f>(AP166-AV166)/(AP166-BG166)</f>
        <v>0</v>
      </c>
      <c r="BK166">
        <f>(AV166-AU166)/(AV166-AO166)</f>
        <v>0</v>
      </c>
      <c r="BL166">
        <f>(AP166-AV166)/(AP166-AO166)</f>
        <v>0</v>
      </c>
      <c r="BM166">
        <f>(BI166*BG166/AU166)</f>
        <v>0</v>
      </c>
      <c r="BN166">
        <f>(1-BM166)</f>
        <v>0</v>
      </c>
      <c r="CW166">
        <f>$B$11*DU166+$C$11*DV166+$F$11*EG166*(1-EJ166)</f>
        <v>0</v>
      </c>
      <c r="CX166">
        <f>CW166*CY166</f>
        <v>0</v>
      </c>
      <c r="CY166">
        <f>($B$11*$D$9+$C$11*$D$9+$F$11*((ET166+EL166)/MAX(ET166+EL166+EU166, 0.1)*$I$9+EU166/MAX(ET166+EL166+EU166, 0.1)*$J$9))/($B$11+$C$11+$F$11)</f>
        <v>0</v>
      </c>
      <c r="CZ166">
        <f>($B$11*$K$9+$C$11*$K$9+$F$11*((ET166+EL166)/MAX(ET166+EL166+EU166, 0.1)*$P$9+EU166/MAX(ET166+EL166+EU166, 0.1)*$Q$9))/($B$11+$C$11+$F$11)</f>
        <v>0</v>
      </c>
      <c r="DA166">
        <v>5.18</v>
      </c>
      <c r="DB166">
        <v>0.5</v>
      </c>
      <c r="DC166" t="s">
        <v>423</v>
      </c>
      <c r="DD166">
        <v>2</v>
      </c>
      <c r="DE166">
        <v>1758588774</v>
      </c>
      <c r="DF166">
        <v>420.728</v>
      </c>
      <c r="DG166">
        <v>419.921666666667</v>
      </c>
      <c r="DH166">
        <v>24.8081333333333</v>
      </c>
      <c r="DI166">
        <v>24.7765666666667</v>
      </c>
      <c r="DJ166">
        <v>414.833666666667</v>
      </c>
      <c r="DK166">
        <v>24.4088666666667</v>
      </c>
      <c r="DL166">
        <v>500.003</v>
      </c>
      <c r="DM166">
        <v>89.6272666666667</v>
      </c>
      <c r="DN166">
        <v>0.0338488</v>
      </c>
      <c r="DO166">
        <v>30.7295333333333</v>
      </c>
      <c r="DP166">
        <v>30.0067333333333</v>
      </c>
      <c r="DQ166">
        <v>999.9</v>
      </c>
      <c r="DR166">
        <v>0</v>
      </c>
      <c r="DS166">
        <v>0</v>
      </c>
      <c r="DT166">
        <v>9997.71666666667</v>
      </c>
      <c r="DU166">
        <v>0</v>
      </c>
      <c r="DV166">
        <v>0.667702</v>
      </c>
      <c r="DW166">
        <v>0.806386333333333</v>
      </c>
      <c r="DX166">
        <v>431.431</v>
      </c>
      <c r="DY166">
        <v>430.59</v>
      </c>
      <c r="DZ166">
        <v>0.0315799666666667</v>
      </c>
      <c r="EA166">
        <v>419.921666666667</v>
      </c>
      <c r="EB166">
        <v>24.7765666666667</v>
      </c>
      <c r="EC166">
        <v>2.22348666666667</v>
      </c>
      <c r="ED166">
        <v>2.22065666666667</v>
      </c>
      <c r="EE166">
        <v>19.1325333333333</v>
      </c>
      <c r="EF166">
        <v>19.1121333333333</v>
      </c>
      <c r="EG166">
        <v>0.00500016</v>
      </c>
      <c r="EH166">
        <v>0</v>
      </c>
      <c r="EI166">
        <v>0</v>
      </c>
      <c r="EJ166">
        <v>0</v>
      </c>
      <c r="EK166">
        <v>414.466666666667</v>
      </c>
      <c r="EL166">
        <v>0.00500016</v>
      </c>
      <c r="EM166">
        <v>-28.3333333333333</v>
      </c>
      <c r="EN166">
        <v>-2.06666666666667</v>
      </c>
      <c r="EO166">
        <v>37.437</v>
      </c>
      <c r="EP166">
        <v>41.5</v>
      </c>
      <c r="EQ166">
        <v>39.5413333333333</v>
      </c>
      <c r="ER166">
        <v>41.812</v>
      </c>
      <c r="ES166">
        <v>40.812</v>
      </c>
      <c r="ET166">
        <v>0</v>
      </c>
      <c r="EU166">
        <v>0</v>
      </c>
      <c r="EV166">
        <v>0</v>
      </c>
      <c r="EW166">
        <v>1758588778.8</v>
      </c>
      <c r="EX166">
        <v>0</v>
      </c>
      <c r="EY166">
        <v>416.56</v>
      </c>
      <c r="EZ166">
        <v>-12.1461540556745</v>
      </c>
      <c r="FA166">
        <v>0.815384822061083</v>
      </c>
      <c r="FB166">
        <v>-28.192</v>
      </c>
      <c r="FC166">
        <v>15</v>
      </c>
      <c r="FD166">
        <v>0</v>
      </c>
      <c r="FE166" t="s">
        <v>424</v>
      </c>
      <c r="FF166">
        <v>1747249705.1</v>
      </c>
      <c r="FG166">
        <v>1747249711.1</v>
      </c>
      <c r="FH166">
        <v>0</v>
      </c>
      <c r="FI166">
        <v>0.871</v>
      </c>
      <c r="FJ166">
        <v>0.066</v>
      </c>
      <c r="FK166">
        <v>5.486</v>
      </c>
      <c r="FL166">
        <v>0.145</v>
      </c>
      <c r="FM166">
        <v>420</v>
      </c>
      <c r="FN166">
        <v>16</v>
      </c>
      <c r="FO166">
        <v>0.27</v>
      </c>
      <c r="FP166">
        <v>0.16</v>
      </c>
      <c r="FQ166">
        <v>0.81741785</v>
      </c>
      <c r="FR166">
        <v>-0.386135774436089</v>
      </c>
      <c r="FS166">
        <v>0.093294741287639</v>
      </c>
      <c r="FT166">
        <v>1</v>
      </c>
      <c r="FU166">
        <v>416.8</v>
      </c>
      <c r="FV166">
        <v>-5.28342251016187</v>
      </c>
      <c r="FW166">
        <v>5.99067903447662</v>
      </c>
      <c r="FX166">
        <v>-1</v>
      </c>
      <c r="FY166">
        <v>0.02946461</v>
      </c>
      <c r="FZ166">
        <v>0.00679268571428573</v>
      </c>
      <c r="GA166">
        <v>0.00150971991869353</v>
      </c>
      <c r="GB166">
        <v>1</v>
      </c>
      <c r="GC166">
        <v>2</v>
      </c>
      <c r="GD166">
        <v>2</v>
      </c>
      <c r="GE166" t="s">
        <v>476</v>
      </c>
      <c r="GF166">
        <v>3.12637</v>
      </c>
      <c r="GG166">
        <v>2.65958</v>
      </c>
      <c r="GH166">
        <v>0.0881779</v>
      </c>
      <c r="GI166">
        <v>0.0889551</v>
      </c>
      <c r="GJ166">
        <v>0.102915</v>
      </c>
      <c r="GK166">
        <v>0.103374</v>
      </c>
      <c r="GL166">
        <v>23477.2</v>
      </c>
      <c r="GM166">
        <v>22200.7</v>
      </c>
      <c r="GN166">
        <v>23027</v>
      </c>
      <c r="GO166">
        <v>23728.8</v>
      </c>
      <c r="GP166">
        <v>35205.1</v>
      </c>
      <c r="GQ166">
        <v>35212.5</v>
      </c>
      <c r="GR166">
        <v>41515.3</v>
      </c>
      <c r="GS166">
        <v>42310.8</v>
      </c>
      <c r="GT166">
        <v>1.8983</v>
      </c>
      <c r="GU166">
        <v>1.81135</v>
      </c>
      <c r="GV166">
        <v>0.100985</v>
      </c>
      <c r="GW166">
        <v>0</v>
      </c>
      <c r="GX166">
        <v>28.3633</v>
      </c>
      <c r="GY166">
        <v>999.9</v>
      </c>
      <c r="GZ166">
        <v>60.396</v>
      </c>
      <c r="HA166">
        <v>29.376</v>
      </c>
      <c r="HB166">
        <v>27.698</v>
      </c>
      <c r="HC166">
        <v>54.105</v>
      </c>
      <c r="HD166">
        <v>39.367</v>
      </c>
      <c r="HE166">
        <v>1</v>
      </c>
      <c r="HF166">
        <v>0.0695249</v>
      </c>
      <c r="HG166">
        <v>-1.58147</v>
      </c>
      <c r="HH166">
        <v>20.2301</v>
      </c>
      <c r="HI166">
        <v>5.23391</v>
      </c>
      <c r="HJ166">
        <v>11.992</v>
      </c>
      <c r="HK166">
        <v>4.9559</v>
      </c>
      <c r="HL166">
        <v>3.304</v>
      </c>
      <c r="HM166">
        <v>9999</v>
      </c>
      <c r="HN166">
        <v>999.9</v>
      </c>
      <c r="HO166">
        <v>9999</v>
      </c>
      <c r="HP166">
        <v>9999</v>
      </c>
      <c r="HQ166">
        <v>1.86846</v>
      </c>
      <c r="HR166">
        <v>1.86417</v>
      </c>
      <c r="HS166">
        <v>1.8718</v>
      </c>
      <c r="HT166">
        <v>1.86264</v>
      </c>
      <c r="HU166">
        <v>1.86205</v>
      </c>
      <c r="HV166">
        <v>1.86854</v>
      </c>
      <c r="HW166">
        <v>1.85867</v>
      </c>
      <c r="HX166">
        <v>1.86508</v>
      </c>
      <c r="HY166">
        <v>5</v>
      </c>
      <c r="HZ166">
        <v>0</v>
      </c>
      <c r="IA166">
        <v>0</v>
      </c>
      <c r="IB166">
        <v>0</v>
      </c>
      <c r="IC166" t="s">
        <v>426</v>
      </c>
      <c r="ID166" t="s">
        <v>427</v>
      </c>
      <c r="IE166" t="s">
        <v>428</v>
      </c>
      <c r="IF166" t="s">
        <v>428</v>
      </c>
      <c r="IG166" t="s">
        <v>428</v>
      </c>
      <c r="IH166" t="s">
        <v>428</v>
      </c>
      <c r="II166">
        <v>0</v>
      </c>
      <c r="IJ166">
        <v>100</v>
      </c>
      <c r="IK166">
        <v>100</v>
      </c>
      <c r="IL166">
        <v>5.894</v>
      </c>
      <c r="IM166">
        <v>0.3992</v>
      </c>
      <c r="IN166">
        <v>4.31971622866321</v>
      </c>
      <c r="IO166">
        <v>0.00442796603476172</v>
      </c>
      <c r="IP166">
        <v>-1.66160884727162e-06</v>
      </c>
      <c r="IQ166">
        <v>3.32470810967871e-10</v>
      </c>
      <c r="IR166">
        <v>0.0482981980719239</v>
      </c>
      <c r="IS166">
        <v>0.00830027014242151</v>
      </c>
      <c r="IT166">
        <v>2.88519397997672e-05</v>
      </c>
      <c r="IU166">
        <v>9.02036601750474e-06</v>
      </c>
      <c r="IV166">
        <v>-1</v>
      </c>
      <c r="IW166">
        <v>2043</v>
      </c>
      <c r="IX166">
        <v>1</v>
      </c>
      <c r="IY166">
        <v>28</v>
      </c>
      <c r="IZ166">
        <v>188984.5</v>
      </c>
      <c r="JA166">
        <v>188984.4</v>
      </c>
      <c r="JB166">
        <v>0.865479</v>
      </c>
      <c r="JC166">
        <v>2.38647</v>
      </c>
      <c r="JD166">
        <v>1.49902</v>
      </c>
      <c r="JE166">
        <v>2.33276</v>
      </c>
      <c r="JF166">
        <v>1.54419</v>
      </c>
      <c r="JG166">
        <v>2.35474</v>
      </c>
      <c r="JH166">
        <v>35.1978</v>
      </c>
      <c r="JI166">
        <v>24.2801</v>
      </c>
      <c r="JJ166">
        <v>18</v>
      </c>
      <c r="JK166">
        <v>545.689</v>
      </c>
      <c r="JL166">
        <v>432.758</v>
      </c>
      <c r="JM166">
        <v>31.3995</v>
      </c>
      <c r="JN166">
        <v>28.5261</v>
      </c>
      <c r="JO166">
        <v>29.9999</v>
      </c>
      <c r="JP166">
        <v>28.3991</v>
      </c>
      <c r="JQ166">
        <v>28.4259</v>
      </c>
      <c r="JR166">
        <v>17.3729</v>
      </c>
      <c r="JS166">
        <v>23.3908</v>
      </c>
      <c r="JT166">
        <v>100</v>
      </c>
      <c r="JU166">
        <v>31.3954</v>
      </c>
      <c r="JV166">
        <v>420</v>
      </c>
      <c r="JW166">
        <v>24.84</v>
      </c>
      <c r="JX166">
        <v>93.0455</v>
      </c>
      <c r="JY166">
        <v>98.612</v>
      </c>
    </row>
    <row r="167" spans="1:285">
      <c r="A167">
        <v>151</v>
      </c>
      <c r="B167">
        <v>1758588779</v>
      </c>
      <c r="C167">
        <v>4766</v>
      </c>
      <c r="D167" t="s">
        <v>732</v>
      </c>
      <c r="E167" t="s">
        <v>733</v>
      </c>
      <c r="F167">
        <v>5</v>
      </c>
      <c r="G167" t="s">
        <v>419</v>
      </c>
      <c r="H167" t="s">
        <v>687</v>
      </c>
      <c r="I167" t="s">
        <v>421</v>
      </c>
      <c r="J167">
        <v>1758588776</v>
      </c>
      <c r="K167">
        <f>(L167)/1000</f>
        <v>0</v>
      </c>
      <c r="L167">
        <f>1000*DL167*AJ167*(DH167-DI167)/(100*DA167*(1000-AJ167*DH167))</f>
        <v>0</v>
      </c>
      <c r="M167">
        <f>DL167*AJ167*(DG167-DF167*(1000-AJ167*DI167)/(1000-AJ167*DH167))/(100*DA167)</f>
        <v>0</v>
      </c>
      <c r="N167">
        <f>DF167 - IF(AJ167&gt;1, M167*DA167*100.0/(AL167), 0)</f>
        <v>0</v>
      </c>
      <c r="O167">
        <f>((U167-K167/2)*N167-M167)/(U167+K167/2)</f>
        <v>0</v>
      </c>
      <c r="P167">
        <f>O167*(DM167+DN167)/1000.0</f>
        <v>0</v>
      </c>
      <c r="Q167">
        <f>(DF167 - IF(AJ167&gt;1, M167*DA167*100.0/(AL167), 0))*(DM167+DN167)/1000.0</f>
        <v>0</v>
      </c>
      <c r="R167">
        <f>2.0/((1/T167-1/S167)+SIGN(T167)*SQRT((1/T167-1/S167)*(1/T167-1/S167) + 4*DB167/((DB167+1)*(DB167+1))*(2*1/T167*1/S167-1/S167*1/S167)))</f>
        <v>0</v>
      </c>
      <c r="S167">
        <f>IF(LEFT(DC167,1)&lt;&gt;"0",IF(LEFT(DC167,1)="1",3.0,DD167),$D$5+$E$5*(DT167*DM167/($K$5*1000))+$F$5*(DT167*DM167/($K$5*1000))*MAX(MIN(DA167,$J$5),$I$5)*MAX(MIN(DA167,$J$5),$I$5)+$G$5*MAX(MIN(DA167,$J$5),$I$5)*(DT167*DM167/($K$5*1000))+$H$5*(DT167*DM167/($K$5*1000))*(DT167*DM167/($K$5*1000)))</f>
        <v>0</v>
      </c>
      <c r="T167">
        <f>K167*(1000-(1000*0.61365*exp(17.502*X167/(240.97+X167))/(DM167+DN167)+DH167)/2)/(1000*0.61365*exp(17.502*X167/(240.97+X167))/(DM167+DN167)-DH167)</f>
        <v>0</v>
      </c>
      <c r="U167">
        <f>1/((DB167+1)/(R167/1.6)+1/(S167/1.37)) + DB167/((DB167+1)/(R167/1.6) + DB167/(S167/1.37))</f>
        <v>0</v>
      </c>
      <c r="V167">
        <f>(CW167*CZ167)</f>
        <v>0</v>
      </c>
      <c r="W167">
        <f>(DO167+(V167+2*0.95*5.67E-8*(((DO167+$B$7)+273)^4-(DO167+273)^4)-44100*K167)/(1.84*29.3*S167+8*0.95*5.67E-8*(DO167+273)^3))</f>
        <v>0</v>
      </c>
      <c r="X167">
        <f>($C$7*DP167+$D$7*DQ167+$E$7*W167)</f>
        <v>0</v>
      </c>
      <c r="Y167">
        <f>0.61365*exp(17.502*X167/(240.97+X167))</f>
        <v>0</v>
      </c>
      <c r="Z167">
        <f>(AA167/AB167*100)</f>
        <v>0</v>
      </c>
      <c r="AA167">
        <f>DH167*(DM167+DN167)/1000</f>
        <v>0</v>
      </c>
      <c r="AB167">
        <f>0.61365*exp(17.502*DO167/(240.97+DO167))</f>
        <v>0</v>
      </c>
      <c r="AC167">
        <f>(Y167-DH167*(DM167+DN167)/1000)</f>
        <v>0</v>
      </c>
      <c r="AD167">
        <f>(-K167*44100)</f>
        <v>0</v>
      </c>
      <c r="AE167">
        <f>2*29.3*S167*0.92*(DO167-X167)</f>
        <v>0</v>
      </c>
      <c r="AF167">
        <f>2*0.95*5.67E-8*(((DO167+$B$7)+273)^4-(X167+273)^4)</f>
        <v>0</v>
      </c>
      <c r="AG167">
        <f>V167+AF167+AD167+AE167</f>
        <v>0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MAX(0,($B$13+$C$13*DT167)/(1+$D$13*DT167)*DM167/(DO167+273)*$E$13)</f>
        <v>0</v>
      </c>
      <c r="AM167" t="s">
        <v>422</v>
      </c>
      <c r="AN167" t="s">
        <v>422</v>
      </c>
      <c r="AO167">
        <v>0</v>
      </c>
      <c r="AP167">
        <v>0</v>
      </c>
      <c r="AQ167">
        <f>1-AO167/AP167</f>
        <v>0</v>
      </c>
      <c r="AR167">
        <v>0</v>
      </c>
      <c r="AS167" t="s">
        <v>422</v>
      </c>
      <c r="AT167" t="s">
        <v>422</v>
      </c>
      <c r="AU167">
        <v>0</v>
      </c>
      <c r="AV167">
        <v>0</v>
      </c>
      <c r="AW167">
        <f>1-AU167/AV167</f>
        <v>0</v>
      </c>
      <c r="AX167">
        <v>0.5</v>
      </c>
      <c r="AY167">
        <f>CX167</f>
        <v>0</v>
      </c>
      <c r="AZ167">
        <f>M167</f>
        <v>0</v>
      </c>
      <c r="BA167">
        <f>AW167*AX167*AY167</f>
        <v>0</v>
      </c>
      <c r="BB167">
        <f>(AZ167-AR167)/AY167</f>
        <v>0</v>
      </c>
      <c r="BC167">
        <f>(AP167-AV167)/AV167</f>
        <v>0</v>
      </c>
      <c r="BD167">
        <f>AO167/(AQ167+AO167/AV167)</f>
        <v>0</v>
      </c>
      <c r="BE167" t="s">
        <v>422</v>
      </c>
      <c r="BF167">
        <v>0</v>
      </c>
      <c r="BG167">
        <f>IF(BF167&lt;&gt;0, BF167, BD167)</f>
        <v>0</v>
      </c>
      <c r="BH167">
        <f>1-BG167/AV167</f>
        <v>0</v>
      </c>
      <c r="BI167">
        <f>(AV167-AU167)/(AV167-BG167)</f>
        <v>0</v>
      </c>
      <c r="BJ167">
        <f>(AP167-AV167)/(AP167-BG167)</f>
        <v>0</v>
      </c>
      <c r="BK167">
        <f>(AV167-AU167)/(AV167-AO167)</f>
        <v>0</v>
      </c>
      <c r="BL167">
        <f>(AP167-AV167)/(AP167-AO167)</f>
        <v>0</v>
      </c>
      <c r="BM167">
        <f>(BI167*BG167/AU167)</f>
        <v>0</v>
      </c>
      <c r="BN167">
        <f>(1-BM167)</f>
        <v>0</v>
      </c>
      <c r="CW167">
        <f>$B$11*DU167+$C$11*DV167+$F$11*EG167*(1-EJ167)</f>
        <v>0</v>
      </c>
      <c r="CX167">
        <f>CW167*CY167</f>
        <v>0</v>
      </c>
      <c r="CY167">
        <f>($B$11*$D$9+$C$11*$D$9+$F$11*((ET167+EL167)/MAX(ET167+EL167+EU167, 0.1)*$I$9+EU167/MAX(ET167+EL167+EU167, 0.1)*$J$9))/($B$11+$C$11+$F$11)</f>
        <v>0</v>
      </c>
      <c r="CZ167">
        <f>($B$11*$K$9+$C$11*$K$9+$F$11*((ET167+EL167)/MAX(ET167+EL167+EU167, 0.1)*$P$9+EU167/MAX(ET167+EL167+EU167, 0.1)*$Q$9))/($B$11+$C$11+$F$11)</f>
        <v>0</v>
      </c>
      <c r="DA167">
        <v>5.18</v>
      </c>
      <c r="DB167">
        <v>0.5</v>
      </c>
      <c r="DC167" t="s">
        <v>423</v>
      </c>
      <c r="DD167">
        <v>2</v>
      </c>
      <c r="DE167">
        <v>1758588776</v>
      </c>
      <c r="DF167">
        <v>420.786</v>
      </c>
      <c r="DG167">
        <v>419.996</v>
      </c>
      <c r="DH167">
        <v>24.8065333333333</v>
      </c>
      <c r="DI167">
        <v>24.7755666666667</v>
      </c>
      <c r="DJ167">
        <v>414.891333333333</v>
      </c>
      <c r="DK167">
        <v>24.4073</v>
      </c>
      <c r="DL167">
        <v>499.969</v>
      </c>
      <c r="DM167">
        <v>89.6263</v>
      </c>
      <c r="DN167">
        <v>0.0337789666666667</v>
      </c>
      <c r="DO167">
        <v>30.7288666666667</v>
      </c>
      <c r="DP167">
        <v>30.0077333333333</v>
      </c>
      <c r="DQ167">
        <v>999.9</v>
      </c>
      <c r="DR167">
        <v>0</v>
      </c>
      <c r="DS167">
        <v>0</v>
      </c>
      <c r="DT167">
        <v>10007.9166666667</v>
      </c>
      <c r="DU167">
        <v>0</v>
      </c>
      <c r="DV167">
        <v>0.667702</v>
      </c>
      <c r="DW167">
        <v>0.790191666666667</v>
      </c>
      <c r="DX167">
        <v>431.489666666667</v>
      </c>
      <c r="DY167">
        <v>430.665666666667</v>
      </c>
      <c r="DZ167">
        <v>0.0309753666666667</v>
      </c>
      <c r="EA167">
        <v>419.996</v>
      </c>
      <c r="EB167">
        <v>24.7755666666667</v>
      </c>
      <c r="EC167">
        <v>2.22331666666667</v>
      </c>
      <c r="ED167">
        <v>2.22054333333333</v>
      </c>
      <c r="EE167">
        <v>19.1313333333333</v>
      </c>
      <c r="EF167">
        <v>19.1113</v>
      </c>
      <c r="EG167">
        <v>0.00500016</v>
      </c>
      <c r="EH167">
        <v>0</v>
      </c>
      <c r="EI167">
        <v>0</v>
      </c>
      <c r="EJ167">
        <v>0</v>
      </c>
      <c r="EK167">
        <v>417.3</v>
      </c>
      <c r="EL167">
        <v>0.00500016</v>
      </c>
      <c r="EM167">
        <v>-29.9666666666667</v>
      </c>
      <c r="EN167">
        <v>-2.3</v>
      </c>
      <c r="EO167">
        <v>37.437</v>
      </c>
      <c r="EP167">
        <v>41.5206666666667</v>
      </c>
      <c r="EQ167">
        <v>39.562</v>
      </c>
      <c r="ER167">
        <v>41.812</v>
      </c>
      <c r="ES167">
        <v>40.812</v>
      </c>
      <c r="ET167">
        <v>0</v>
      </c>
      <c r="EU167">
        <v>0</v>
      </c>
      <c r="EV167">
        <v>0</v>
      </c>
      <c r="EW167">
        <v>1758588781.2</v>
      </c>
      <c r="EX167">
        <v>0</v>
      </c>
      <c r="EY167">
        <v>416.088</v>
      </c>
      <c r="EZ167">
        <v>-22.7923079087191</v>
      </c>
      <c r="FA167">
        <v>-6.12307673234212</v>
      </c>
      <c r="FB167">
        <v>-28.612</v>
      </c>
      <c r="FC167">
        <v>15</v>
      </c>
      <c r="FD167">
        <v>0</v>
      </c>
      <c r="FE167" t="s">
        <v>424</v>
      </c>
      <c r="FF167">
        <v>1747249705.1</v>
      </c>
      <c r="FG167">
        <v>1747249711.1</v>
      </c>
      <c r="FH167">
        <v>0</v>
      </c>
      <c r="FI167">
        <v>0.871</v>
      </c>
      <c r="FJ167">
        <v>0.066</v>
      </c>
      <c r="FK167">
        <v>5.486</v>
      </c>
      <c r="FL167">
        <v>0.145</v>
      </c>
      <c r="FM167">
        <v>420</v>
      </c>
      <c r="FN167">
        <v>16</v>
      </c>
      <c r="FO167">
        <v>0.27</v>
      </c>
      <c r="FP167">
        <v>0.16</v>
      </c>
      <c r="FQ167">
        <v>0.8047744</v>
      </c>
      <c r="FR167">
        <v>-0.153905413533835</v>
      </c>
      <c r="FS167">
        <v>0.0838584703076558</v>
      </c>
      <c r="FT167">
        <v>1</v>
      </c>
      <c r="FU167">
        <v>416.755882352941</v>
      </c>
      <c r="FV167">
        <v>-7.94041255144729</v>
      </c>
      <c r="FW167">
        <v>5.91678525475322</v>
      </c>
      <c r="FX167">
        <v>-1</v>
      </c>
      <c r="FY167">
        <v>0.0297551</v>
      </c>
      <c r="FZ167">
        <v>0.00632363909774438</v>
      </c>
      <c r="GA167">
        <v>0.00148820697317275</v>
      </c>
      <c r="GB167">
        <v>1</v>
      </c>
      <c r="GC167">
        <v>2</v>
      </c>
      <c r="GD167">
        <v>2</v>
      </c>
      <c r="GE167" t="s">
        <v>476</v>
      </c>
      <c r="GF167">
        <v>3.12641</v>
      </c>
      <c r="GG167">
        <v>2.65952</v>
      </c>
      <c r="GH167">
        <v>0.0881961</v>
      </c>
      <c r="GI167">
        <v>0.089014</v>
      </c>
      <c r="GJ167">
        <v>0.102908</v>
      </c>
      <c r="GK167">
        <v>0.103373</v>
      </c>
      <c r="GL167">
        <v>23476.9</v>
      </c>
      <c r="GM167">
        <v>22199.2</v>
      </c>
      <c r="GN167">
        <v>23027.2</v>
      </c>
      <c r="GO167">
        <v>23728.8</v>
      </c>
      <c r="GP167">
        <v>35205.4</v>
      </c>
      <c r="GQ167">
        <v>35212.4</v>
      </c>
      <c r="GR167">
        <v>41515.3</v>
      </c>
      <c r="GS167">
        <v>42310.7</v>
      </c>
      <c r="GT167">
        <v>1.89835</v>
      </c>
      <c r="GU167">
        <v>1.81127</v>
      </c>
      <c r="GV167">
        <v>0.100624</v>
      </c>
      <c r="GW167">
        <v>0</v>
      </c>
      <c r="GX167">
        <v>28.3633</v>
      </c>
      <c r="GY167">
        <v>999.9</v>
      </c>
      <c r="GZ167">
        <v>60.396</v>
      </c>
      <c r="HA167">
        <v>29.376</v>
      </c>
      <c r="HB167">
        <v>27.6956</v>
      </c>
      <c r="HC167">
        <v>53.845</v>
      </c>
      <c r="HD167">
        <v>39.363</v>
      </c>
      <c r="HE167">
        <v>1</v>
      </c>
      <c r="HF167">
        <v>0.0695503</v>
      </c>
      <c r="HG167">
        <v>-1.57243</v>
      </c>
      <c r="HH167">
        <v>20.2302</v>
      </c>
      <c r="HI167">
        <v>5.23391</v>
      </c>
      <c r="HJ167">
        <v>11.992</v>
      </c>
      <c r="HK167">
        <v>4.95575</v>
      </c>
      <c r="HL167">
        <v>3.304</v>
      </c>
      <c r="HM167">
        <v>9999</v>
      </c>
      <c r="HN167">
        <v>999.9</v>
      </c>
      <c r="HO167">
        <v>9999</v>
      </c>
      <c r="HP167">
        <v>9999</v>
      </c>
      <c r="HQ167">
        <v>1.86846</v>
      </c>
      <c r="HR167">
        <v>1.86418</v>
      </c>
      <c r="HS167">
        <v>1.8718</v>
      </c>
      <c r="HT167">
        <v>1.86264</v>
      </c>
      <c r="HU167">
        <v>1.86205</v>
      </c>
      <c r="HV167">
        <v>1.86854</v>
      </c>
      <c r="HW167">
        <v>1.85867</v>
      </c>
      <c r="HX167">
        <v>1.86508</v>
      </c>
      <c r="HY167">
        <v>5</v>
      </c>
      <c r="HZ167">
        <v>0</v>
      </c>
      <c r="IA167">
        <v>0</v>
      </c>
      <c r="IB167">
        <v>0</v>
      </c>
      <c r="IC167" t="s">
        <v>426</v>
      </c>
      <c r="ID167" t="s">
        <v>427</v>
      </c>
      <c r="IE167" t="s">
        <v>428</v>
      </c>
      <c r="IF167" t="s">
        <v>428</v>
      </c>
      <c r="IG167" t="s">
        <v>428</v>
      </c>
      <c r="IH167" t="s">
        <v>428</v>
      </c>
      <c r="II167">
        <v>0</v>
      </c>
      <c r="IJ167">
        <v>100</v>
      </c>
      <c r="IK167">
        <v>100</v>
      </c>
      <c r="IL167">
        <v>5.895</v>
      </c>
      <c r="IM167">
        <v>0.3992</v>
      </c>
      <c r="IN167">
        <v>4.31971622866321</v>
      </c>
      <c r="IO167">
        <v>0.00442796603476172</v>
      </c>
      <c r="IP167">
        <v>-1.66160884727162e-06</v>
      </c>
      <c r="IQ167">
        <v>3.32470810967871e-10</v>
      </c>
      <c r="IR167">
        <v>0.0482981980719239</v>
      </c>
      <c r="IS167">
        <v>0.00830027014242151</v>
      </c>
      <c r="IT167">
        <v>2.88519397997672e-05</v>
      </c>
      <c r="IU167">
        <v>9.02036601750474e-06</v>
      </c>
      <c r="IV167">
        <v>-1</v>
      </c>
      <c r="IW167">
        <v>2043</v>
      </c>
      <c r="IX167">
        <v>1</v>
      </c>
      <c r="IY167">
        <v>28</v>
      </c>
      <c r="IZ167">
        <v>188984.6</v>
      </c>
      <c r="JA167">
        <v>188984.5</v>
      </c>
      <c r="JB167">
        <v>0.865479</v>
      </c>
      <c r="JC167">
        <v>2.39136</v>
      </c>
      <c r="JD167">
        <v>1.49902</v>
      </c>
      <c r="JE167">
        <v>2.33276</v>
      </c>
      <c r="JF167">
        <v>1.54419</v>
      </c>
      <c r="JG167">
        <v>2.34497</v>
      </c>
      <c r="JH167">
        <v>35.2209</v>
      </c>
      <c r="JI167">
        <v>24.2801</v>
      </c>
      <c r="JJ167">
        <v>18</v>
      </c>
      <c r="JK167">
        <v>545.711</v>
      </c>
      <c r="JL167">
        <v>432.707</v>
      </c>
      <c r="JM167">
        <v>31.3985</v>
      </c>
      <c r="JN167">
        <v>28.5249</v>
      </c>
      <c r="JO167">
        <v>29.9999</v>
      </c>
      <c r="JP167">
        <v>28.3979</v>
      </c>
      <c r="JQ167">
        <v>28.425</v>
      </c>
      <c r="JR167">
        <v>17.3517</v>
      </c>
      <c r="JS167">
        <v>23.3908</v>
      </c>
      <c r="JT167">
        <v>100</v>
      </c>
      <c r="JU167">
        <v>31.3954</v>
      </c>
      <c r="JV167">
        <v>420</v>
      </c>
      <c r="JW167">
        <v>24.8385</v>
      </c>
      <c r="JX167">
        <v>93.0458</v>
      </c>
      <c r="JY167">
        <v>98.6117</v>
      </c>
    </row>
    <row r="168" spans="1:285">
      <c r="A168">
        <v>152</v>
      </c>
      <c r="B168">
        <v>1758588781</v>
      </c>
      <c r="C168">
        <v>4768</v>
      </c>
      <c r="D168" t="s">
        <v>734</v>
      </c>
      <c r="E168" t="s">
        <v>735</v>
      </c>
      <c r="F168">
        <v>5</v>
      </c>
      <c r="G168" t="s">
        <v>419</v>
      </c>
      <c r="H168" t="s">
        <v>687</v>
      </c>
      <c r="I168" t="s">
        <v>421</v>
      </c>
      <c r="J168">
        <v>1758588778</v>
      </c>
      <c r="K168">
        <f>(L168)/1000</f>
        <v>0</v>
      </c>
      <c r="L168">
        <f>1000*DL168*AJ168*(DH168-DI168)/(100*DA168*(1000-AJ168*DH168))</f>
        <v>0</v>
      </c>
      <c r="M168">
        <f>DL168*AJ168*(DG168-DF168*(1000-AJ168*DI168)/(1000-AJ168*DH168))/(100*DA168)</f>
        <v>0</v>
      </c>
      <c r="N168">
        <f>DF168 - IF(AJ168&gt;1, M168*DA168*100.0/(AL168), 0)</f>
        <v>0</v>
      </c>
      <c r="O168">
        <f>((U168-K168/2)*N168-M168)/(U168+K168/2)</f>
        <v>0</v>
      </c>
      <c r="P168">
        <f>O168*(DM168+DN168)/1000.0</f>
        <v>0</v>
      </c>
      <c r="Q168">
        <f>(DF168 - IF(AJ168&gt;1, M168*DA168*100.0/(AL168), 0))*(DM168+DN168)/1000.0</f>
        <v>0</v>
      </c>
      <c r="R168">
        <f>2.0/((1/T168-1/S168)+SIGN(T168)*SQRT((1/T168-1/S168)*(1/T168-1/S168) + 4*DB168/((DB168+1)*(DB168+1))*(2*1/T168*1/S168-1/S168*1/S168)))</f>
        <v>0</v>
      </c>
      <c r="S168">
        <f>IF(LEFT(DC168,1)&lt;&gt;"0",IF(LEFT(DC168,1)="1",3.0,DD168),$D$5+$E$5*(DT168*DM168/($K$5*1000))+$F$5*(DT168*DM168/($K$5*1000))*MAX(MIN(DA168,$J$5),$I$5)*MAX(MIN(DA168,$J$5),$I$5)+$G$5*MAX(MIN(DA168,$J$5),$I$5)*(DT168*DM168/($K$5*1000))+$H$5*(DT168*DM168/($K$5*1000))*(DT168*DM168/($K$5*1000)))</f>
        <v>0</v>
      </c>
      <c r="T168">
        <f>K168*(1000-(1000*0.61365*exp(17.502*X168/(240.97+X168))/(DM168+DN168)+DH168)/2)/(1000*0.61365*exp(17.502*X168/(240.97+X168))/(DM168+DN168)-DH168)</f>
        <v>0</v>
      </c>
      <c r="U168">
        <f>1/((DB168+1)/(R168/1.6)+1/(S168/1.37)) + DB168/((DB168+1)/(R168/1.6) + DB168/(S168/1.37))</f>
        <v>0</v>
      </c>
      <c r="V168">
        <f>(CW168*CZ168)</f>
        <v>0</v>
      </c>
      <c r="W168">
        <f>(DO168+(V168+2*0.95*5.67E-8*(((DO168+$B$7)+273)^4-(DO168+273)^4)-44100*K168)/(1.84*29.3*S168+8*0.95*5.67E-8*(DO168+273)^3))</f>
        <v>0</v>
      </c>
      <c r="X168">
        <f>($C$7*DP168+$D$7*DQ168+$E$7*W168)</f>
        <v>0</v>
      </c>
      <c r="Y168">
        <f>0.61365*exp(17.502*X168/(240.97+X168))</f>
        <v>0</v>
      </c>
      <c r="Z168">
        <f>(AA168/AB168*100)</f>
        <v>0</v>
      </c>
      <c r="AA168">
        <f>DH168*(DM168+DN168)/1000</f>
        <v>0</v>
      </c>
      <c r="AB168">
        <f>0.61365*exp(17.502*DO168/(240.97+DO168))</f>
        <v>0</v>
      </c>
      <c r="AC168">
        <f>(Y168-DH168*(DM168+DN168)/1000)</f>
        <v>0</v>
      </c>
      <c r="AD168">
        <f>(-K168*44100)</f>
        <v>0</v>
      </c>
      <c r="AE168">
        <f>2*29.3*S168*0.92*(DO168-X168)</f>
        <v>0</v>
      </c>
      <c r="AF168">
        <f>2*0.95*5.67E-8*(((DO168+$B$7)+273)^4-(X168+273)^4)</f>
        <v>0</v>
      </c>
      <c r="AG168">
        <f>V168+AF168+AD168+AE168</f>
        <v>0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MAX(0,($B$13+$C$13*DT168)/(1+$D$13*DT168)*DM168/(DO168+273)*$E$13)</f>
        <v>0</v>
      </c>
      <c r="AM168" t="s">
        <v>422</v>
      </c>
      <c r="AN168" t="s">
        <v>422</v>
      </c>
      <c r="AO168">
        <v>0</v>
      </c>
      <c r="AP168">
        <v>0</v>
      </c>
      <c r="AQ168">
        <f>1-AO168/AP168</f>
        <v>0</v>
      </c>
      <c r="AR168">
        <v>0</v>
      </c>
      <c r="AS168" t="s">
        <v>422</v>
      </c>
      <c r="AT168" t="s">
        <v>422</v>
      </c>
      <c r="AU168">
        <v>0</v>
      </c>
      <c r="AV168">
        <v>0</v>
      </c>
      <c r="AW168">
        <f>1-AU168/AV168</f>
        <v>0</v>
      </c>
      <c r="AX168">
        <v>0.5</v>
      </c>
      <c r="AY168">
        <f>CX168</f>
        <v>0</v>
      </c>
      <c r="AZ168">
        <f>M168</f>
        <v>0</v>
      </c>
      <c r="BA168">
        <f>AW168*AX168*AY168</f>
        <v>0</v>
      </c>
      <c r="BB168">
        <f>(AZ168-AR168)/AY168</f>
        <v>0</v>
      </c>
      <c r="BC168">
        <f>(AP168-AV168)/AV168</f>
        <v>0</v>
      </c>
      <c r="BD168">
        <f>AO168/(AQ168+AO168/AV168)</f>
        <v>0</v>
      </c>
      <c r="BE168" t="s">
        <v>422</v>
      </c>
      <c r="BF168">
        <v>0</v>
      </c>
      <c r="BG168">
        <f>IF(BF168&lt;&gt;0, BF168, BD168)</f>
        <v>0</v>
      </c>
      <c r="BH168">
        <f>1-BG168/AV168</f>
        <v>0</v>
      </c>
      <c r="BI168">
        <f>(AV168-AU168)/(AV168-BG168)</f>
        <v>0</v>
      </c>
      <c r="BJ168">
        <f>(AP168-AV168)/(AP168-BG168)</f>
        <v>0</v>
      </c>
      <c r="BK168">
        <f>(AV168-AU168)/(AV168-AO168)</f>
        <v>0</v>
      </c>
      <c r="BL168">
        <f>(AP168-AV168)/(AP168-AO168)</f>
        <v>0</v>
      </c>
      <c r="BM168">
        <f>(BI168*BG168/AU168)</f>
        <v>0</v>
      </c>
      <c r="BN168">
        <f>(1-BM168)</f>
        <v>0</v>
      </c>
      <c r="CW168">
        <f>$B$11*DU168+$C$11*DV168+$F$11*EG168*(1-EJ168)</f>
        <v>0</v>
      </c>
      <c r="CX168">
        <f>CW168*CY168</f>
        <v>0</v>
      </c>
      <c r="CY168">
        <f>($B$11*$D$9+$C$11*$D$9+$F$11*((ET168+EL168)/MAX(ET168+EL168+EU168, 0.1)*$I$9+EU168/MAX(ET168+EL168+EU168, 0.1)*$J$9))/($B$11+$C$11+$F$11)</f>
        <v>0</v>
      </c>
      <c r="CZ168">
        <f>($B$11*$K$9+$C$11*$K$9+$F$11*((ET168+EL168)/MAX(ET168+EL168+EU168, 0.1)*$P$9+EU168/MAX(ET168+EL168+EU168, 0.1)*$Q$9))/($B$11+$C$11+$F$11)</f>
        <v>0</v>
      </c>
      <c r="DA168">
        <v>5.18</v>
      </c>
      <c r="DB168">
        <v>0.5</v>
      </c>
      <c r="DC168" t="s">
        <v>423</v>
      </c>
      <c r="DD168">
        <v>2</v>
      </c>
      <c r="DE168">
        <v>1758588778</v>
      </c>
      <c r="DF168">
        <v>420.876666666667</v>
      </c>
      <c r="DG168">
        <v>420.284</v>
      </c>
      <c r="DH168">
        <v>24.8046666666667</v>
      </c>
      <c r="DI168">
        <v>24.7750666666667</v>
      </c>
      <c r="DJ168">
        <v>414.981666666667</v>
      </c>
      <c r="DK168">
        <v>24.4055</v>
      </c>
      <c r="DL168">
        <v>499.962333333333</v>
      </c>
      <c r="DM168">
        <v>89.6252666666667</v>
      </c>
      <c r="DN168">
        <v>0.0337727333333333</v>
      </c>
      <c r="DO168">
        <v>30.7279666666667</v>
      </c>
      <c r="DP168">
        <v>30.006</v>
      </c>
      <c r="DQ168">
        <v>999.9</v>
      </c>
      <c r="DR168">
        <v>0</v>
      </c>
      <c r="DS168">
        <v>0</v>
      </c>
      <c r="DT168">
        <v>10014.1666666667</v>
      </c>
      <c r="DU168">
        <v>0</v>
      </c>
      <c r="DV168">
        <v>0.667702</v>
      </c>
      <c r="DW168">
        <v>0.592631</v>
      </c>
      <c r="DX168">
        <v>431.581666666667</v>
      </c>
      <c r="DY168">
        <v>430.961</v>
      </c>
      <c r="DZ168">
        <v>0.0296135333333333</v>
      </c>
      <c r="EA168">
        <v>420.284</v>
      </c>
      <c r="EB168">
        <v>24.7750666666667</v>
      </c>
      <c r="EC168">
        <v>2.22312666666667</v>
      </c>
      <c r="ED168">
        <v>2.22047333333333</v>
      </c>
      <c r="EE168">
        <v>19.1299666666667</v>
      </c>
      <c r="EF168">
        <v>19.1108</v>
      </c>
      <c r="EG168">
        <v>0.00500016</v>
      </c>
      <c r="EH168">
        <v>0</v>
      </c>
      <c r="EI168">
        <v>0</v>
      </c>
      <c r="EJ168">
        <v>0</v>
      </c>
      <c r="EK168">
        <v>419</v>
      </c>
      <c r="EL168">
        <v>0.00500016</v>
      </c>
      <c r="EM168">
        <v>-28.9333333333333</v>
      </c>
      <c r="EN168">
        <v>-1.8</v>
      </c>
      <c r="EO168">
        <v>37.437</v>
      </c>
      <c r="EP168">
        <v>41.5206666666667</v>
      </c>
      <c r="EQ168">
        <v>39.562</v>
      </c>
      <c r="ER168">
        <v>41.812</v>
      </c>
      <c r="ES168">
        <v>40.812</v>
      </c>
      <c r="ET168">
        <v>0</v>
      </c>
      <c r="EU168">
        <v>0</v>
      </c>
      <c r="EV168">
        <v>0</v>
      </c>
      <c r="EW168">
        <v>1758588783</v>
      </c>
      <c r="EX168">
        <v>0</v>
      </c>
      <c r="EY168">
        <v>416.480769230769</v>
      </c>
      <c r="EZ168">
        <v>-13.4461540199168</v>
      </c>
      <c r="FA168">
        <v>-6.32136725476979</v>
      </c>
      <c r="FB168">
        <v>-28.5192307692308</v>
      </c>
      <c r="FC168">
        <v>15</v>
      </c>
      <c r="FD168">
        <v>0</v>
      </c>
      <c r="FE168" t="s">
        <v>424</v>
      </c>
      <c r="FF168">
        <v>1747249705.1</v>
      </c>
      <c r="FG168">
        <v>1747249711.1</v>
      </c>
      <c r="FH168">
        <v>0</v>
      </c>
      <c r="FI168">
        <v>0.871</v>
      </c>
      <c r="FJ168">
        <v>0.066</v>
      </c>
      <c r="FK168">
        <v>5.486</v>
      </c>
      <c r="FL168">
        <v>0.145</v>
      </c>
      <c r="FM168">
        <v>420</v>
      </c>
      <c r="FN168">
        <v>16</v>
      </c>
      <c r="FO168">
        <v>0.27</v>
      </c>
      <c r="FP168">
        <v>0.16</v>
      </c>
      <c r="FQ168">
        <v>0.7775985</v>
      </c>
      <c r="FR168">
        <v>-0.137902917293234</v>
      </c>
      <c r="FS168">
        <v>0.0879247163216919</v>
      </c>
      <c r="FT168">
        <v>1</v>
      </c>
      <c r="FU168">
        <v>416.320588235294</v>
      </c>
      <c r="FV168">
        <v>-12.7899160467628</v>
      </c>
      <c r="FW168">
        <v>5.74496093324989</v>
      </c>
      <c r="FX168">
        <v>-1</v>
      </c>
      <c r="FY168">
        <v>0.02982243</v>
      </c>
      <c r="FZ168">
        <v>0.00248109473684207</v>
      </c>
      <c r="GA168">
        <v>0.00144317818619185</v>
      </c>
      <c r="GB168">
        <v>1</v>
      </c>
      <c r="GC168">
        <v>2</v>
      </c>
      <c r="GD168">
        <v>2</v>
      </c>
      <c r="GE168" t="s">
        <v>476</v>
      </c>
      <c r="GF168">
        <v>3.1264</v>
      </c>
      <c r="GG168">
        <v>2.65955</v>
      </c>
      <c r="GH168">
        <v>0.0882147</v>
      </c>
      <c r="GI168">
        <v>0.0891446</v>
      </c>
      <c r="GJ168">
        <v>0.102907</v>
      </c>
      <c r="GK168">
        <v>0.103373</v>
      </c>
      <c r="GL168">
        <v>23476.5</v>
      </c>
      <c r="GM168">
        <v>22196</v>
      </c>
      <c r="GN168">
        <v>23027.3</v>
      </c>
      <c r="GO168">
        <v>23728.8</v>
      </c>
      <c r="GP168">
        <v>35205.7</v>
      </c>
      <c r="GQ168">
        <v>35212.6</v>
      </c>
      <c r="GR168">
        <v>41515.7</v>
      </c>
      <c r="GS168">
        <v>42310.9</v>
      </c>
      <c r="GT168">
        <v>1.89848</v>
      </c>
      <c r="GU168">
        <v>1.81127</v>
      </c>
      <c r="GV168">
        <v>0.100654</v>
      </c>
      <c r="GW168">
        <v>0</v>
      </c>
      <c r="GX168">
        <v>28.3642</v>
      </c>
      <c r="GY168">
        <v>999.9</v>
      </c>
      <c r="GZ168">
        <v>60.396</v>
      </c>
      <c r="HA168">
        <v>29.376</v>
      </c>
      <c r="HB168">
        <v>27.6969</v>
      </c>
      <c r="HC168">
        <v>53.705</v>
      </c>
      <c r="HD168">
        <v>39.4071</v>
      </c>
      <c r="HE168">
        <v>1</v>
      </c>
      <c r="HF168">
        <v>0.0695427</v>
      </c>
      <c r="HG168">
        <v>-1.56891</v>
      </c>
      <c r="HH168">
        <v>20.2302</v>
      </c>
      <c r="HI168">
        <v>5.23376</v>
      </c>
      <c r="HJ168">
        <v>11.992</v>
      </c>
      <c r="HK168">
        <v>4.95595</v>
      </c>
      <c r="HL168">
        <v>3.304</v>
      </c>
      <c r="HM168">
        <v>9999</v>
      </c>
      <c r="HN168">
        <v>999.9</v>
      </c>
      <c r="HO168">
        <v>9999</v>
      </c>
      <c r="HP168">
        <v>9999</v>
      </c>
      <c r="HQ168">
        <v>1.86847</v>
      </c>
      <c r="HR168">
        <v>1.86418</v>
      </c>
      <c r="HS168">
        <v>1.8718</v>
      </c>
      <c r="HT168">
        <v>1.86264</v>
      </c>
      <c r="HU168">
        <v>1.86205</v>
      </c>
      <c r="HV168">
        <v>1.86856</v>
      </c>
      <c r="HW168">
        <v>1.85867</v>
      </c>
      <c r="HX168">
        <v>1.86508</v>
      </c>
      <c r="HY168">
        <v>5</v>
      </c>
      <c r="HZ168">
        <v>0</v>
      </c>
      <c r="IA168">
        <v>0</v>
      </c>
      <c r="IB168">
        <v>0</v>
      </c>
      <c r="IC168" t="s">
        <v>426</v>
      </c>
      <c r="ID168" t="s">
        <v>427</v>
      </c>
      <c r="IE168" t="s">
        <v>428</v>
      </c>
      <c r="IF168" t="s">
        <v>428</v>
      </c>
      <c r="IG168" t="s">
        <v>428</v>
      </c>
      <c r="IH168" t="s">
        <v>428</v>
      </c>
      <c r="II168">
        <v>0</v>
      </c>
      <c r="IJ168">
        <v>100</v>
      </c>
      <c r="IK168">
        <v>100</v>
      </c>
      <c r="IL168">
        <v>5.895</v>
      </c>
      <c r="IM168">
        <v>0.3991</v>
      </c>
      <c r="IN168">
        <v>4.31971622866321</v>
      </c>
      <c r="IO168">
        <v>0.00442796603476172</v>
      </c>
      <c r="IP168">
        <v>-1.66160884727162e-06</v>
      </c>
      <c r="IQ168">
        <v>3.32470810967871e-10</v>
      </c>
      <c r="IR168">
        <v>0.0482981980719239</v>
      </c>
      <c r="IS168">
        <v>0.00830027014242151</v>
      </c>
      <c r="IT168">
        <v>2.88519397997672e-05</v>
      </c>
      <c r="IU168">
        <v>9.02036601750474e-06</v>
      </c>
      <c r="IV168">
        <v>-1</v>
      </c>
      <c r="IW168">
        <v>2043</v>
      </c>
      <c r="IX168">
        <v>1</v>
      </c>
      <c r="IY168">
        <v>28</v>
      </c>
      <c r="IZ168">
        <v>188984.6</v>
      </c>
      <c r="JA168">
        <v>188984.5</v>
      </c>
      <c r="JB168">
        <v>0.863037</v>
      </c>
      <c r="JC168">
        <v>2.38525</v>
      </c>
      <c r="JD168">
        <v>1.4978</v>
      </c>
      <c r="JE168">
        <v>2.33276</v>
      </c>
      <c r="JF168">
        <v>1.54419</v>
      </c>
      <c r="JG168">
        <v>2.33887</v>
      </c>
      <c r="JH168">
        <v>35.2209</v>
      </c>
      <c r="JI168">
        <v>24.2801</v>
      </c>
      <c r="JJ168">
        <v>18</v>
      </c>
      <c r="JK168">
        <v>545.787</v>
      </c>
      <c r="JL168">
        <v>432.698</v>
      </c>
      <c r="JM168">
        <v>31.3968</v>
      </c>
      <c r="JN168">
        <v>28.5241</v>
      </c>
      <c r="JO168">
        <v>29.9999</v>
      </c>
      <c r="JP168">
        <v>28.3973</v>
      </c>
      <c r="JQ168">
        <v>28.4238</v>
      </c>
      <c r="JR168">
        <v>17.3233</v>
      </c>
      <c r="JS168">
        <v>23.3908</v>
      </c>
      <c r="JT168">
        <v>100</v>
      </c>
      <c r="JU168">
        <v>31.3894</v>
      </c>
      <c r="JV168">
        <v>420</v>
      </c>
      <c r="JW168">
        <v>24.8413</v>
      </c>
      <c r="JX168">
        <v>93.0464</v>
      </c>
      <c r="JY168">
        <v>98.6121</v>
      </c>
    </row>
    <row r="169" spans="1:285">
      <c r="A169">
        <v>153</v>
      </c>
      <c r="B169">
        <v>1758588783</v>
      </c>
      <c r="C169">
        <v>4770</v>
      </c>
      <c r="D169" t="s">
        <v>736</v>
      </c>
      <c r="E169" t="s">
        <v>737</v>
      </c>
      <c r="F169">
        <v>5</v>
      </c>
      <c r="G169" t="s">
        <v>419</v>
      </c>
      <c r="H169" t="s">
        <v>687</v>
      </c>
      <c r="I169" t="s">
        <v>421</v>
      </c>
      <c r="J169">
        <v>1758588780</v>
      </c>
      <c r="K169">
        <f>(L169)/1000</f>
        <v>0</v>
      </c>
      <c r="L169">
        <f>1000*DL169*AJ169*(DH169-DI169)/(100*DA169*(1000-AJ169*DH169))</f>
        <v>0</v>
      </c>
      <c r="M169">
        <f>DL169*AJ169*(DG169-DF169*(1000-AJ169*DI169)/(1000-AJ169*DH169))/(100*DA169)</f>
        <v>0</v>
      </c>
      <c r="N169">
        <f>DF169 - IF(AJ169&gt;1, M169*DA169*100.0/(AL169), 0)</f>
        <v>0</v>
      </c>
      <c r="O169">
        <f>((U169-K169/2)*N169-M169)/(U169+K169/2)</f>
        <v>0</v>
      </c>
      <c r="P169">
        <f>O169*(DM169+DN169)/1000.0</f>
        <v>0</v>
      </c>
      <c r="Q169">
        <f>(DF169 - IF(AJ169&gt;1, M169*DA169*100.0/(AL169), 0))*(DM169+DN169)/1000.0</f>
        <v>0</v>
      </c>
      <c r="R169">
        <f>2.0/((1/T169-1/S169)+SIGN(T169)*SQRT((1/T169-1/S169)*(1/T169-1/S169) + 4*DB169/((DB169+1)*(DB169+1))*(2*1/T169*1/S169-1/S169*1/S169)))</f>
        <v>0</v>
      </c>
      <c r="S169">
        <f>IF(LEFT(DC169,1)&lt;&gt;"0",IF(LEFT(DC169,1)="1",3.0,DD169),$D$5+$E$5*(DT169*DM169/($K$5*1000))+$F$5*(DT169*DM169/($K$5*1000))*MAX(MIN(DA169,$J$5),$I$5)*MAX(MIN(DA169,$J$5),$I$5)+$G$5*MAX(MIN(DA169,$J$5),$I$5)*(DT169*DM169/($K$5*1000))+$H$5*(DT169*DM169/($K$5*1000))*(DT169*DM169/($K$5*1000)))</f>
        <v>0</v>
      </c>
      <c r="T169">
        <f>K169*(1000-(1000*0.61365*exp(17.502*X169/(240.97+X169))/(DM169+DN169)+DH169)/2)/(1000*0.61365*exp(17.502*X169/(240.97+X169))/(DM169+DN169)-DH169)</f>
        <v>0</v>
      </c>
      <c r="U169">
        <f>1/((DB169+1)/(R169/1.6)+1/(S169/1.37)) + DB169/((DB169+1)/(R169/1.6) + DB169/(S169/1.37))</f>
        <v>0</v>
      </c>
      <c r="V169">
        <f>(CW169*CZ169)</f>
        <v>0</v>
      </c>
      <c r="W169">
        <f>(DO169+(V169+2*0.95*5.67E-8*(((DO169+$B$7)+273)^4-(DO169+273)^4)-44100*K169)/(1.84*29.3*S169+8*0.95*5.67E-8*(DO169+273)^3))</f>
        <v>0</v>
      </c>
      <c r="X169">
        <f>($C$7*DP169+$D$7*DQ169+$E$7*W169)</f>
        <v>0</v>
      </c>
      <c r="Y169">
        <f>0.61365*exp(17.502*X169/(240.97+X169))</f>
        <v>0</v>
      </c>
      <c r="Z169">
        <f>(AA169/AB169*100)</f>
        <v>0</v>
      </c>
      <c r="AA169">
        <f>DH169*(DM169+DN169)/1000</f>
        <v>0</v>
      </c>
      <c r="AB169">
        <f>0.61365*exp(17.502*DO169/(240.97+DO169))</f>
        <v>0</v>
      </c>
      <c r="AC169">
        <f>(Y169-DH169*(DM169+DN169)/1000)</f>
        <v>0</v>
      </c>
      <c r="AD169">
        <f>(-K169*44100)</f>
        <v>0</v>
      </c>
      <c r="AE169">
        <f>2*29.3*S169*0.92*(DO169-X169)</f>
        <v>0</v>
      </c>
      <c r="AF169">
        <f>2*0.95*5.67E-8*(((DO169+$B$7)+273)^4-(X169+273)^4)</f>
        <v>0</v>
      </c>
      <c r="AG169">
        <f>V169+AF169+AD169+AE169</f>
        <v>0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MAX(0,($B$13+$C$13*DT169)/(1+$D$13*DT169)*DM169/(DO169+273)*$E$13)</f>
        <v>0</v>
      </c>
      <c r="AM169" t="s">
        <v>422</v>
      </c>
      <c r="AN169" t="s">
        <v>422</v>
      </c>
      <c r="AO169">
        <v>0</v>
      </c>
      <c r="AP169">
        <v>0</v>
      </c>
      <c r="AQ169">
        <f>1-AO169/AP169</f>
        <v>0</v>
      </c>
      <c r="AR169">
        <v>0</v>
      </c>
      <c r="AS169" t="s">
        <v>422</v>
      </c>
      <c r="AT169" t="s">
        <v>422</v>
      </c>
      <c r="AU169">
        <v>0</v>
      </c>
      <c r="AV169">
        <v>0</v>
      </c>
      <c r="AW169">
        <f>1-AU169/AV169</f>
        <v>0</v>
      </c>
      <c r="AX169">
        <v>0.5</v>
      </c>
      <c r="AY169">
        <f>CX169</f>
        <v>0</v>
      </c>
      <c r="AZ169">
        <f>M169</f>
        <v>0</v>
      </c>
      <c r="BA169">
        <f>AW169*AX169*AY169</f>
        <v>0</v>
      </c>
      <c r="BB169">
        <f>(AZ169-AR169)/AY169</f>
        <v>0</v>
      </c>
      <c r="BC169">
        <f>(AP169-AV169)/AV169</f>
        <v>0</v>
      </c>
      <c r="BD169">
        <f>AO169/(AQ169+AO169/AV169)</f>
        <v>0</v>
      </c>
      <c r="BE169" t="s">
        <v>422</v>
      </c>
      <c r="BF169">
        <v>0</v>
      </c>
      <c r="BG169">
        <f>IF(BF169&lt;&gt;0, BF169, BD169)</f>
        <v>0</v>
      </c>
      <c r="BH169">
        <f>1-BG169/AV169</f>
        <v>0</v>
      </c>
      <c r="BI169">
        <f>(AV169-AU169)/(AV169-BG169)</f>
        <v>0</v>
      </c>
      <c r="BJ169">
        <f>(AP169-AV169)/(AP169-BG169)</f>
        <v>0</v>
      </c>
      <c r="BK169">
        <f>(AV169-AU169)/(AV169-AO169)</f>
        <v>0</v>
      </c>
      <c r="BL169">
        <f>(AP169-AV169)/(AP169-AO169)</f>
        <v>0</v>
      </c>
      <c r="BM169">
        <f>(BI169*BG169/AU169)</f>
        <v>0</v>
      </c>
      <c r="BN169">
        <f>(1-BM169)</f>
        <v>0</v>
      </c>
      <c r="CW169">
        <f>$B$11*DU169+$C$11*DV169+$F$11*EG169*(1-EJ169)</f>
        <v>0</v>
      </c>
      <c r="CX169">
        <f>CW169*CY169</f>
        <v>0</v>
      </c>
      <c r="CY169">
        <f>($B$11*$D$9+$C$11*$D$9+$F$11*((ET169+EL169)/MAX(ET169+EL169+EU169, 0.1)*$I$9+EU169/MAX(ET169+EL169+EU169, 0.1)*$J$9))/($B$11+$C$11+$F$11)</f>
        <v>0</v>
      </c>
      <c r="CZ169">
        <f>($B$11*$K$9+$C$11*$K$9+$F$11*((ET169+EL169)/MAX(ET169+EL169+EU169, 0.1)*$P$9+EU169/MAX(ET169+EL169+EU169, 0.1)*$Q$9))/($B$11+$C$11+$F$11)</f>
        <v>0</v>
      </c>
      <c r="DA169">
        <v>5.18</v>
      </c>
      <c r="DB169">
        <v>0.5</v>
      </c>
      <c r="DC169" t="s">
        <v>423</v>
      </c>
      <c r="DD169">
        <v>2</v>
      </c>
      <c r="DE169">
        <v>1758588780</v>
      </c>
      <c r="DF169">
        <v>421.001666666667</v>
      </c>
      <c r="DG169">
        <v>420.8</v>
      </c>
      <c r="DH169">
        <v>24.8033333333333</v>
      </c>
      <c r="DI169">
        <v>24.7744</v>
      </c>
      <c r="DJ169">
        <v>415.106666666667</v>
      </c>
      <c r="DK169">
        <v>24.4042</v>
      </c>
      <c r="DL169">
        <v>499.986333333333</v>
      </c>
      <c r="DM169">
        <v>89.6250333333333</v>
      </c>
      <c r="DN169">
        <v>0.0337540666666667</v>
      </c>
      <c r="DO169">
        <v>30.7274333333333</v>
      </c>
      <c r="DP169">
        <v>30.0029666666667</v>
      </c>
      <c r="DQ169">
        <v>999.9</v>
      </c>
      <c r="DR169">
        <v>0</v>
      </c>
      <c r="DS169">
        <v>0</v>
      </c>
      <c r="DT169">
        <v>10017.7</v>
      </c>
      <c r="DU169">
        <v>0</v>
      </c>
      <c r="DV169">
        <v>0.667702</v>
      </c>
      <c r="DW169">
        <v>0.201833</v>
      </c>
      <c r="DX169">
        <v>431.709666666667</v>
      </c>
      <c r="DY169">
        <v>431.49</v>
      </c>
      <c r="DZ169">
        <v>0.0289624666666667</v>
      </c>
      <c r="EA169">
        <v>420.8</v>
      </c>
      <c r="EB169">
        <v>24.7744</v>
      </c>
      <c r="EC169">
        <v>2.223</v>
      </c>
      <c r="ED169">
        <v>2.22040666666667</v>
      </c>
      <c r="EE169">
        <v>19.1290666666667</v>
      </c>
      <c r="EF169">
        <v>19.1103</v>
      </c>
      <c r="EG169">
        <v>0.00500016</v>
      </c>
      <c r="EH169">
        <v>0</v>
      </c>
      <c r="EI169">
        <v>0</v>
      </c>
      <c r="EJ169">
        <v>0</v>
      </c>
      <c r="EK169">
        <v>416.333333333333</v>
      </c>
      <c r="EL169">
        <v>0.00500016</v>
      </c>
      <c r="EM169">
        <v>-28.3666666666667</v>
      </c>
      <c r="EN169">
        <v>-2</v>
      </c>
      <c r="EO169">
        <v>37.437</v>
      </c>
      <c r="EP169">
        <v>41.5206666666667</v>
      </c>
      <c r="EQ169">
        <v>39.5413333333333</v>
      </c>
      <c r="ER169">
        <v>41.812</v>
      </c>
      <c r="ES169">
        <v>40.812</v>
      </c>
      <c r="ET169">
        <v>0</v>
      </c>
      <c r="EU169">
        <v>0</v>
      </c>
      <c r="EV169">
        <v>0</v>
      </c>
      <c r="EW169">
        <v>1758588784.8</v>
      </c>
      <c r="EX169">
        <v>0</v>
      </c>
      <c r="EY169">
        <v>416.236</v>
      </c>
      <c r="EZ169">
        <v>-11.6153846832898</v>
      </c>
      <c r="FA169">
        <v>-8.66923063617249</v>
      </c>
      <c r="FB169">
        <v>-29.104</v>
      </c>
      <c r="FC169">
        <v>15</v>
      </c>
      <c r="FD169">
        <v>0</v>
      </c>
      <c r="FE169" t="s">
        <v>424</v>
      </c>
      <c r="FF169">
        <v>1747249705.1</v>
      </c>
      <c r="FG169">
        <v>1747249711.1</v>
      </c>
      <c r="FH169">
        <v>0</v>
      </c>
      <c r="FI169">
        <v>0.871</v>
      </c>
      <c r="FJ169">
        <v>0.066</v>
      </c>
      <c r="FK169">
        <v>5.486</v>
      </c>
      <c r="FL169">
        <v>0.145</v>
      </c>
      <c r="FM169">
        <v>420</v>
      </c>
      <c r="FN169">
        <v>16</v>
      </c>
      <c r="FO169">
        <v>0.27</v>
      </c>
      <c r="FP169">
        <v>0.16</v>
      </c>
      <c r="FQ169">
        <v>0.690863</v>
      </c>
      <c r="FR169">
        <v>-1.1441782556391</v>
      </c>
      <c r="FS169">
        <v>0.240846657528187</v>
      </c>
      <c r="FT169">
        <v>0</v>
      </c>
      <c r="FU169">
        <v>416.373529411765</v>
      </c>
      <c r="FV169">
        <v>-4.72268913767026</v>
      </c>
      <c r="FW169">
        <v>5.76093889526849</v>
      </c>
      <c r="FX169">
        <v>-1</v>
      </c>
      <c r="FY169">
        <v>0.029592885</v>
      </c>
      <c r="FZ169">
        <v>0.0013596225563909</v>
      </c>
      <c r="GA169">
        <v>0.00149103840737756</v>
      </c>
      <c r="GB169">
        <v>1</v>
      </c>
      <c r="GC169">
        <v>1</v>
      </c>
      <c r="GD169">
        <v>2</v>
      </c>
      <c r="GE169" t="s">
        <v>433</v>
      </c>
      <c r="GF169">
        <v>3.12642</v>
      </c>
      <c r="GG169">
        <v>2.65949</v>
      </c>
      <c r="GH169">
        <v>0.088253</v>
      </c>
      <c r="GI169">
        <v>0.0892122</v>
      </c>
      <c r="GJ169">
        <v>0.102906</v>
      </c>
      <c r="GK169">
        <v>0.10337</v>
      </c>
      <c r="GL169">
        <v>23475.3</v>
      </c>
      <c r="GM169">
        <v>22194.4</v>
      </c>
      <c r="GN169">
        <v>23027.1</v>
      </c>
      <c r="GO169">
        <v>23728.8</v>
      </c>
      <c r="GP169">
        <v>35205.7</v>
      </c>
      <c r="GQ169">
        <v>35212.8</v>
      </c>
      <c r="GR169">
        <v>41515.7</v>
      </c>
      <c r="GS169">
        <v>42311</v>
      </c>
      <c r="GT169">
        <v>1.8985</v>
      </c>
      <c r="GU169">
        <v>1.8113</v>
      </c>
      <c r="GV169">
        <v>0.100076</v>
      </c>
      <c r="GW169">
        <v>0</v>
      </c>
      <c r="GX169">
        <v>28.3657</v>
      </c>
      <c r="GY169">
        <v>999.9</v>
      </c>
      <c r="GZ169">
        <v>60.371</v>
      </c>
      <c r="HA169">
        <v>29.376</v>
      </c>
      <c r="HB169">
        <v>27.6857</v>
      </c>
      <c r="HC169">
        <v>54.585</v>
      </c>
      <c r="HD169">
        <v>39.403</v>
      </c>
      <c r="HE169">
        <v>1</v>
      </c>
      <c r="HF169">
        <v>0.0695046</v>
      </c>
      <c r="HG169">
        <v>-1.55893</v>
      </c>
      <c r="HH169">
        <v>20.2303</v>
      </c>
      <c r="HI169">
        <v>5.23361</v>
      </c>
      <c r="HJ169">
        <v>11.992</v>
      </c>
      <c r="HK169">
        <v>4.95595</v>
      </c>
      <c r="HL169">
        <v>3.304</v>
      </c>
      <c r="HM169">
        <v>9999</v>
      </c>
      <c r="HN169">
        <v>999.9</v>
      </c>
      <c r="HO169">
        <v>9999</v>
      </c>
      <c r="HP169">
        <v>9999</v>
      </c>
      <c r="HQ169">
        <v>1.86846</v>
      </c>
      <c r="HR169">
        <v>1.86418</v>
      </c>
      <c r="HS169">
        <v>1.8718</v>
      </c>
      <c r="HT169">
        <v>1.86264</v>
      </c>
      <c r="HU169">
        <v>1.86204</v>
      </c>
      <c r="HV169">
        <v>1.86857</v>
      </c>
      <c r="HW169">
        <v>1.85867</v>
      </c>
      <c r="HX169">
        <v>1.86508</v>
      </c>
      <c r="HY169">
        <v>5</v>
      </c>
      <c r="HZ169">
        <v>0</v>
      </c>
      <c r="IA169">
        <v>0</v>
      </c>
      <c r="IB169">
        <v>0</v>
      </c>
      <c r="IC169" t="s">
        <v>426</v>
      </c>
      <c r="ID169" t="s">
        <v>427</v>
      </c>
      <c r="IE169" t="s">
        <v>428</v>
      </c>
      <c r="IF169" t="s">
        <v>428</v>
      </c>
      <c r="IG169" t="s">
        <v>428</v>
      </c>
      <c r="IH169" t="s">
        <v>428</v>
      </c>
      <c r="II169">
        <v>0</v>
      </c>
      <c r="IJ169">
        <v>100</v>
      </c>
      <c r="IK169">
        <v>100</v>
      </c>
      <c r="IL169">
        <v>5.896</v>
      </c>
      <c r="IM169">
        <v>0.3991</v>
      </c>
      <c r="IN169">
        <v>4.31971622866321</v>
      </c>
      <c r="IO169">
        <v>0.00442796603476172</v>
      </c>
      <c r="IP169">
        <v>-1.66160884727162e-06</v>
      </c>
      <c r="IQ169">
        <v>3.32470810967871e-10</v>
      </c>
      <c r="IR169">
        <v>0.0482981980719239</v>
      </c>
      <c r="IS169">
        <v>0.00830027014242151</v>
      </c>
      <c r="IT169">
        <v>2.88519397997672e-05</v>
      </c>
      <c r="IU169">
        <v>9.02036601750474e-06</v>
      </c>
      <c r="IV169">
        <v>-1</v>
      </c>
      <c r="IW169">
        <v>2043</v>
      </c>
      <c r="IX169">
        <v>1</v>
      </c>
      <c r="IY169">
        <v>28</v>
      </c>
      <c r="IZ169">
        <v>188984.6</v>
      </c>
      <c r="JA169">
        <v>188984.5</v>
      </c>
      <c r="JB169">
        <v>0.861816</v>
      </c>
      <c r="JC169">
        <v>2.38892</v>
      </c>
      <c r="JD169">
        <v>1.4978</v>
      </c>
      <c r="JE169">
        <v>2.33276</v>
      </c>
      <c r="JF169">
        <v>1.54419</v>
      </c>
      <c r="JG169">
        <v>2.33887</v>
      </c>
      <c r="JH169">
        <v>35.2209</v>
      </c>
      <c r="JI169">
        <v>24.2714</v>
      </c>
      <c r="JJ169">
        <v>18</v>
      </c>
      <c r="JK169">
        <v>545.793</v>
      </c>
      <c r="JL169">
        <v>432.709</v>
      </c>
      <c r="JM169">
        <v>31.3946</v>
      </c>
      <c r="JN169">
        <v>28.523</v>
      </c>
      <c r="JO169">
        <v>29.9999</v>
      </c>
      <c r="JP169">
        <v>28.3961</v>
      </c>
      <c r="JQ169">
        <v>28.4232</v>
      </c>
      <c r="JR169">
        <v>17.3011</v>
      </c>
      <c r="JS169">
        <v>23.3908</v>
      </c>
      <c r="JT169">
        <v>100</v>
      </c>
      <c r="JU169">
        <v>31.3894</v>
      </c>
      <c r="JV169">
        <v>420</v>
      </c>
      <c r="JW169">
        <v>24.8465</v>
      </c>
      <c r="JX169">
        <v>93.0461</v>
      </c>
      <c r="JY169">
        <v>98.6122</v>
      </c>
    </row>
    <row r="170" spans="1:285">
      <c r="A170">
        <v>154</v>
      </c>
      <c r="B170">
        <v>1758588785</v>
      </c>
      <c r="C170">
        <v>4772</v>
      </c>
      <c r="D170" t="s">
        <v>738</v>
      </c>
      <c r="E170" t="s">
        <v>739</v>
      </c>
      <c r="F170">
        <v>5</v>
      </c>
      <c r="G170" t="s">
        <v>419</v>
      </c>
      <c r="H170" t="s">
        <v>687</v>
      </c>
      <c r="I170" t="s">
        <v>421</v>
      </c>
      <c r="J170">
        <v>1758588782</v>
      </c>
      <c r="K170">
        <f>(L170)/1000</f>
        <v>0</v>
      </c>
      <c r="L170">
        <f>1000*DL170*AJ170*(DH170-DI170)/(100*DA170*(1000-AJ170*DH170))</f>
        <v>0</v>
      </c>
      <c r="M170">
        <f>DL170*AJ170*(DG170-DF170*(1000-AJ170*DI170)/(1000-AJ170*DH170))/(100*DA170)</f>
        <v>0</v>
      </c>
      <c r="N170">
        <f>DF170 - IF(AJ170&gt;1, M170*DA170*100.0/(AL170), 0)</f>
        <v>0</v>
      </c>
      <c r="O170">
        <f>((U170-K170/2)*N170-M170)/(U170+K170/2)</f>
        <v>0</v>
      </c>
      <c r="P170">
        <f>O170*(DM170+DN170)/1000.0</f>
        <v>0</v>
      </c>
      <c r="Q170">
        <f>(DF170 - IF(AJ170&gt;1, M170*DA170*100.0/(AL170), 0))*(DM170+DN170)/1000.0</f>
        <v>0</v>
      </c>
      <c r="R170">
        <f>2.0/((1/T170-1/S170)+SIGN(T170)*SQRT((1/T170-1/S170)*(1/T170-1/S170) + 4*DB170/((DB170+1)*(DB170+1))*(2*1/T170*1/S170-1/S170*1/S170)))</f>
        <v>0</v>
      </c>
      <c r="S170">
        <f>IF(LEFT(DC170,1)&lt;&gt;"0",IF(LEFT(DC170,1)="1",3.0,DD170),$D$5+$E$5*(DT170*DM170/($K$5*1000))+$F$5*(DT170*DM170/($K$5*1000))*MAX(MIN(DA170,$J$5),$I$5)*MAX(MIN(DA170,$J$5),$I$5)+$G$5*MAX(MIN(DA170,$J$5),$I$5)*(DT170*DM170/($K$5*1000))+$H$5*(DT170*DM170/($K$5*1000))*(DT170*DM170/($K$5*1000)))</f>
        <v>0</v>
      </c>
      <c r="T170">
        <f>K170*(1000-(1000*0.61365*exp(17.502*X170/(240.97+X170))/(DM170+DN170)+DH170)/2)/(1000*0.61365*exp(17.502*X170/(240.97+X170))/(DM170+DN170)-DH170)</f>
        <v>0</v>
      </c>
      <c r="U170">
        <f>1/((DB170+1)/(R170/1.6)+1/(S170/1.37)) + DB170/((DB170+1)/(R170/1.6) + DB170/(S170/1.37))</f>
        <v>0</v>
      </c>
      <c r="V170">
        <f>(CW170*CZ170)</f>
        <v>0</v>
      </c>
      <c r="W170">
        <f>(DO170+(V170+2*0.95*5.67E-8*(((DO170+$B$7)+273)^4-(DO170+273)^4)-44100*K170)/(1.84*29.3*S170+8*0.95*5.67E-8*(DO170+273)^3))</f>
        <v>0</v>
      </c>
      <c r="X170">
        <f>($C$7*DP170+$D$7*DQ170+$E$7*W170)</f>
        <v>0</v>
      </c>
      <c r="Y170">
        <f>0.61365*exp(17.502*X170/(240.97+X170))</f>
        <v>0</v>
      </c>
      <c r="Z170">
        <f>(AA170/AB170*100)</f>
        <v>0</v>
      </c>
      <c r="AA170">
        <f>DH170*(DM170+DN170)/1000</f>
        <v>0</v>
      </c>
      <c r="AB170">
        <f>0.61365*exp(17.502*DO170/(240.97+DO170))</f>
        <v>0</v>
      </c>
      <c r="AC170">
        <f>(Y170-DH170*(DM170+DN170)/1000)</f>
        <v>0</v>
      </c>
      <c r="AD170">
        <f>(-K170*44100)</f>
        <v>0</v>
      </c>
      <c r="AE170">
        <f>2*29.3*S170*0.92*(DO170-X170)</f>
        <v>0</v>
      </c>
      <c r="AF170">
        <f>2*0.95*5.67E-8*(((DO170+$B$7)+273)^4-(X170+273)^4)</f>
        <v>0</v>
      </c>
      <c r="AG170">
        <f>V170+AF170+AD170+AE170</f>
        <v>0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MAX(0,($B$13+$C$13*DT170)/(1+$D$13*DT170)*DM170/(DO170+273)*$E$13)</f>
        <v>0</v>
      </c>
      <c r="AM170" t="s">
        <v>422</v>
      </c>
      <c r="AN170" t="s">
        <v>422</v>
      </c>
      <c r="AO170">
        <v>0</v>
      </c>
      <c r="AP170">
        <v>0</v>
      </c>
      <c r="AQ170">
        <f>1-AO170/AP170</f>
        <v>0</v>
      </c>
      <c r="AR170">
        <v>0</v>
      </c>
      <c r="AS170" t="s">
        <v>422</v>
      </c>
      <c r="AT170" t="s">
        <v>422</v>
      </c>
      <c r="AU170">
        <v>0</v>
      </c>
      <c r="AV170">
        <v>0</v>
      </c>
      <c r="AW170">
        <f>1-AU170/AV170</f>
        <v>0</v>
      </c>
      <c r="AX170">
        <v>0.5</v>
      </c>
      <c r="AY170">
        <f>CX170</f>
        <v>0</v>
      </c>
      <c r="AZ170">
        <f>M170</f>
        <v>0</v>
      </c>
      <c r="BA170">
        <f>AW170*AX170*AY170</f>
        <v>0</v>
      </c>
      <c r="BB170">
        <f>(AZ170-AR170)/AY170</f>
        <v>0</v>
      </c>
      <c r="BC170">
        <f>(AP170-AV170)/AV170</f>
        <v>0</v>
      </c>
      <c r="BD170">
        <f>AO170/(AQ170+AO170/AV170)</f>
        <v>0</v>
      </c>
      <c r="BE170" t="s">
        <v>422</v>
      </c>
      <c r="BF170">
        <v>0</v>
      </c>
      <c r="BG170">
        <f>IF(BF170&lt;&gt;0, BF170, BD170)</f>
        <v>0</v>
      </c>
      <c r="BH170">
        <f>1-BG170/AV170</f>
        <v>0</v>
      </c>
      <c r="BI170">
        <f>(AV170-AU170)/(AV170-BG170)</f>
        <v>0</v>
      </c>
      <c r="BJ170">
        <f>(AP170-AV170)/(AP170-BG170)</f>
        <v>0</v>
      </c>
      <c r="BK170">
        <f>(AV170-AU170)/(AV170-AO170)</f>
        <v>0</v>
      </c>
      <c r="BL170">
        <f>(AP170-AV170)/(AP170-AO170)</f>
        <v>0</v>
      </c>
      <c r="BM170">
        <f>(BI170*BG170/AU170)</f>
        <v>0</v>
      </c>
      <c r="BN170">
        <f>(1-BM170)</f>
        <v>0</v>
      </c>
      <c r="CW170">
        <f>$B$11*DU170+$C$11*DV170+$F$11*EG170*(1-EJ170)</f>
        <v>0</v>
      </c>
      <c r="CX170">
        <f>CW170*CY170</f>
        <v>0</v>
      </c>
      <c r="CY170">
        <f>($B$11*$D$9+$C$11*$D$9+$F$11*((ET170+EL170)/MAX(ET170+EL170+EU170, 0.1)*$I$9+EU170/MAX(ET170+EL170+EU170, 0.1)*$J$9))/($B$11+$C$11+$F$11)</f>
        <v>0</v>
      </c>
      <c r="CZ170">
        <f>($B$11*$K$9+$C$11*$K$9+$F$11*((ET170+EL170)/MAX(ET170+EL170+EU170, 0.1)*$P$9+EU170/MAX(ET170+EL170+EU170, 0.1)*$Q$9))/($B$11+$C$11+$F$11)</f>
        <v>0</v>
      </c>
      <c r="DA170">
        <v>5.18</v>
      </c>
      <c r="DB170">
        <v>0.5</v>
      </c>
      <c r="DC170" t="s">
        <v>423</v>
      </c>
      <c r="DD170">
        <v>2</v>
      </c>
      <c r="DE170">
        <v>1758588782</v>
      </c>
      <c r="DF170">
        <v>421.187666666667</v>
      </c>
      <c r="DG170">
        <v>421.248333333333</v>
      </c>
      <c r="DH170">
        <v>24.8023333333333</v>
      </c>
      <c r="DI170">
        <v>24.773</v>
      </c>
      <c r="DJ170">
        <v>415.292333333333</v>
      </c>
      <c r="DK170">
        <v>24.4032333333333</v>
      </c>
      <c r="DL170">
        <v>499.965</v>
      </c>
      <c r="DM170">
        <v>89.6257666666667</v>
      </c>
      <c r="DN170">
        <v>0.0338281333333333</v>
      </c>
      <c r="DO170">
        <v>30.7274333333333</v>
      </c>
      <c r="DP170">
        <v>29.9983</v>
      </c>
      <c r="DQ170">
        <v>999.9</v>
      </c>
      <c r="DR170">
        <v>0</v>
      </c>
      <c r="DS170">
        <v>0</v>
      </c>
      <c r="DT170">
        <v>10011.25</v>
      </c>
      <c r="DU170">
        <v>0</v>
      </c>
      <c r="DV170">
        <v>0.667702</v>
      </c>
      <c r="DW170">
        <v>-0.0606486666666667</v>
      </c>
      <c r="DX170">
        <v>431.9</v>
      </c>
      <c r="DY170">
        <v>431.949333333333</v>
      </c>
      <c r="DZ170">
        <v>0.0293502666666667</v>
      </c>
      <c r="EA170">
        <v>421.248333333333</v>
      </c>
      <c r="EB170">
        <v>24.773</v>
      </c>
      <c r="EC170">
        <v>2.22293</v>
      </c>
      <c r="ED170">
        <v>2.2203</v>
      </c>
      <c r="EE170">
        <v>19.1285333333333</v>
      </c>
      <c r="EF170">
        <v>19.1095333333333</v>
      </c>
      <c r="EG170">
        <v>0.00500016</v>
      </c>
      <c r="EH170">
        <v>0</v>
      </c>
      <c r="EI170">
        <v>0</v>
      </c>
      <c r="EJ170">
        <v>0</v>
      </c>
      <c r="EK170">
        <v>416.766666666667</v>
      </c>
      <c r="EL170">
        <v>0.00500016</v>
      </c>
      <c r="EM170">
        <v>-28.6666666666667</v>
      </c>
      <c r="EN170">
        <v>-2</v>
      </c>
      <c r="EO170">
        <v>37.437</v>
      </c>
      <c r="EP170">
        <v>41.5</v>
      </c>
      <c r="EQ170">
        <v>39.5413333333333</v>
      </c>
      <c r="ER170">
        <v>41.812</v>
      </c>
      <c r="ES170">
        <v>40.812</v>
      </c>
      <c r="ET170">
        <v>0</v>
      </c>
      <c r="EU170">
        <v>0</v>
      </c>
      <c r="EV170">
        <v>0</v>
      </c>
      <c r="EW170">
        <v>1758588787.2</v>
      </c>
      <c r="EX170">
        <v>0</v>
      </c>
      <c r="EY170">
        <v>415.504</v>
      </c>
      <c r="EZ170">
        <v>4.51538464045016</v>
      </c>
      <c r="FA170">
        <v>-8.23076912989982</v>
      </c>
      <c r="FB170">
        <v>-28.732</v>
      </c>
      <c r="FC170">
        <v>15</v>
      </c>
      <c r="FD170">
        <v>0</v>
      </c>
      <c r="FE170" t="s">
        <v>424</v>
      </c>
      <c r="FF170">
        <v>1747249705.1</v>
      </c>
      <c r="FG170">
        <v>1747249711.1</v>
      </c>
      <c r="FH170">
        <v>0</v>
      </c>
      <c r="FI170">
        <v>0.871</v>
      </c>
      <c r="FJ170">
        <v>0.066</v>
      </c>
      <c r="FK170">
        <v>5.486</v>
      </c>
      <c r="FL170">
        <v>0.145</v>
      </c>
      <c r="FM170">
        <v>420</v>
      </c>
      <c r="FN170">
        <v>16</v>
      </c>
      <c r="FO170">
        <v>0.27</v>
      </c>
      <c r="FP170">
        <v>0.16</v>
      </c>
      <c r="FQ170">
        <v>0.5824188</v>
      </c>
      <c r="FR170">
        <v>-2.7051392481203</v>
      </c>
      <c r="FS170">
        <v>0.389790419286262</v>
      </c>
      <c r="FT170">
        <v>0</v>
      </c>
      <c r="FU170">
        <v>416.264705882353</v>
      </c>
      <c r="FV170">
        <v>-3.21772356805701</v>
      </c>
      <c r="FW170">
        <v>5.66843075872291</v>
      </c>
      <c r="FX170">
        <v>-1</v>
      </c>
      <c r="FY170">
        <v>0.02952584</v>
      </c>
      <c r="FZ170">
        <v>0.00145070075187968</v>
      </c>
      <c r="GA170">
        <v>0.00148600153815533</v>
      </c>
      <c r="GB170">
        <v>1</v>
      </c>
      <c r="GC170">
        <v>1</v>
      </c>
      <c r="GD170">
        <v>2</v>
      </c>
      <c r="GE170" t="s">
        <v>433</v>
      </c>
      <c r="GF170">
        <v>3.12633</v>
      </c>
      <c r="GG170">
        <v>2.6596</v>
      </c>
      <c r="GH170">
        <v>0.0883046</v>
      </c>
      <c r="GI170">
        <v>0.0891335</v>
      </c>
      <c r="GJ170">
        <v>0.102906</v>
      </c>
      <c r="GK170">
        <v>0.103363</v>
      </c>
      <c r="GL170">
        <v>23473.8</v>
      </c>
      <c r="GM170">
        <v>22196.4</v>
      </c>
      <c r="GN170">
        <v>23026.9</v>
      </c>
      <c r="GO170">
        <v>23728.9</v>
      </c>
      <c r="GP170">
        <v>35205.5</v>
      </c>
      <c r="GQ170">
        <v>35213.2</v>
      </c>
      <c r="GR170">
        <v>41515.4</v>
      </c>
      <c r="GS170">
        <v>42311.1</v>
      </c>
      <c r="GT170">
        <v>1.89825</v>
      </c>
      <c r="GU170">
        <v>1.81152</v>
      </c>
      <c r="GV170">
        <v>0.0995584</v>
      </c>
      <c r="GW170">
        <v>0</v>
      </c>
      <c r="GX170">
        <v>28.3672</v>
      </c>
      <c r="GY170">
        <v>999.9</v>
      </c>
      <c r="GZ170">
        <v>60.371</v>
      </c>
      <c r="HA170">
        <v>29.376</v>
      </c>
      <c r="HB170">
        <v>27.6892</v>
      </c>
      <c r="HC170">
        <v>54.115</v>
      </c>
      <c r="HD170">
        <v>39.4671</v>
      </c>
      <c r="HE170">
        <v>1</v>
      </c>
      <c r="HF170">
        <v>0.0694792</v>
      </c>
      <c r="HG170">
        <v>-1.55943</v>
      </c>
      <c r="HH170">
        <v>20.2304</v>
      </c>
      <c r="HI170">
        <v>5.23346</v>
      </c>
      <c r="HJ170">
        <v>11.992</v>
      </c>
      <c r="HK170">
        <v>4.95595</v>
      </c>
      <c r="HL170">
        <v>3.304</v>
      </c>
      <c r="HM170">
        <v>9999</v>
      </c>
      <c r="HN170">
        <v>999.9</v>
      </c>
      <c r="HO170">
        <v>9999</v>
      </c>
      <c r="HP170">
        <v>9999</v>
      </c>
      <c r="HQ170">
        <v>1.86844</v>
      </c>
      <c r="HR170">
        <v>1.86418</v>
      </c>
      <c r="HS170">
        <v>1.8718</v>
      </c>
      <c r="HT170">
        <v>1.86264</v>
      </c>
      <c r="HU170">
        <v>1.86205</v>
      </c>
      <c r="HV170">
        <v>1.86854</v>
      </c>
      <c r="HW170">
        <v>1.85867</v>
      </c>
      <c r="HX170">
        <v>1.86508</v>
      </c>
      <c r="HY170">
        <v>5</v>
      </c>
      <c r="HZ170">
        <v>0</v>
      </c>
      <c r="IA170">
        <v>0</v>
      </c>
      <c r="IB170">
        <v>0</v>
      </c>
      <c r="IC170" t="s">
        <v>426</v>
      </c>
      <c r="ID170" t="s">
        <v>427</v>
      </c>
      <c r="IE170" t="s">
        <v>428</v>
      </c>
      <c r="IF170" t="s">
        <v>428</v>
      </c>
      <c r="IG170" t="s">
        <v>428</v>
      </c>
      <c r="IH170" t="s">
        <v>428</v>
      </c>
      <c r="II170">
        <v>0</v>
      </c>
      <c r="IJ170">
        <v>100</v>
      </c>
      <c r="IK170">
        <v>100</v>
      </c>
      <c r="IL170">
        <v>5.897</v>
      </c>
      <c r="IM170">
        <v>0.3991</v>
      </c>
      <c r="IN170">
        <v>4.31971622866321</v>
      </c>
      <c r="IO170">
        <v>0.00442796603476172</v>
      </c>
      <c r="IP170">
        <v>-1.66160884727162e-06</v>
      </c>
      <c r="IQ170">
        <v>3.32470810967871e-10</v>
      </c>
      <c r="IR170">
        <v>0.0482981980719239</v>
      </c>
      <c r="IS170">
        <v>0.00830027014242151</v>
      </c>
      <c r="IT170">
        <v>2.88519397997672e-05</v>
      </c>
      <c r="IU170">
        <v>9.02036601750474e-06</v>
      </c>
      <c r="IV170">
        <v>-1</v>
      </c>
      <c r="IW170">
        <v>2043</v>
      </c>
      <c r="IX170">
        <v>1</v>
      </c>
      <c r="IY170">
        <v>28</v>
      </c>
      <c r="IZ170">
        <v>188984.7</v>
      </c>
      <c r="JA170">
        <v>188984.6</v>
      </c>
      <c r="JB170">
        <v>0.861816</v>
      </c>
      <c r="JC170">
        <v>2.39258</v>
      </c>
      <c r="JD170">
        <v>1.4978</v>
      </c>
      <c r="JE170">
        <v>2.33276</v>
      </c>
      <c r="JF170">
        <v>1.54419</v>
      </c>
      <c r="JG170">
        <v>2.32788</v>
      </c>
      <c r="JH170">
        <v>35.2209</v>
      </c>
      <c r="JI170">
        <v>24.2714</v>
      </c>
      <c r="JJ170">
        <v>18</v>
      </c>
      <c r="JK170">
        <v>545.624</v>
      </c>
      <c r="JL170">
        <v>432.834</v>
      </c>
      <c r="JM170">
        <v>31.3916</v>
      </c>
      <c r="JN170">
        <v>28.5218</v>
      </c>
      <c r="JO170">
        <v>29.9999</v>
      </c>
      <c r="JP170">
        <v>28.3953</v>
      </c>
      <c r="JQ170">
        <v>28.422</v>
      </c>
      <c r="JR170">
        <v>17.2999</v>
      </c>
      <c r="JS170">
        <v>23.3908</v>
      </c>
      <c r="JT170">
        <v>100</v>
      </c>
      <c r="JU170">
        <v>31.3935</v>
      </c>
      <c r="JV170">
        <v>420</v>
      </c>
      <c r="JW170">
        <v>24.8463</v>
      </c>
      <c r="JX170">
        <v>93.0455</v>
      </c>
      <c r="JY170">
        <v>98.6126</v>
      </c>
    </row>
    <row r="171" spans="1:285">
      <c r="A171">
        <v>155</v>
      </c>
      <c r="B171">
        <v>1758589279</v>
      </c>
      <c r="C171">
        <v>5266</v>
      </c>
      <c r="D171" t="s">
        <v>740</v>
      </c>
      <c r="E171" t="s">
        <v>741</v>
      </c>
      <c r="F171">
        <v>5</v>
      </c>
      <c r="G171" t="s">
        <v>419</v>
      </c>
      <c r="H171" t="s">
        <v>742</v>
      </c>
      <c r="I171" t="s">
        <v>421</v>
      </c>
      <c r="J171">
        <v>1758589276</v>
      </c>
      <c r="K171">
        <f>(L171)/1000</f>
        <v>0</v>
      </c>
      <c r="L171">
        <f>1000*DL171*AJ171*(DH171-DI171)/(100*DA171*(1000-AJ171*DH171))</f>
        <v>0</v>
      </c>
      <c r="M171">
        <f>DL171*AJ171*(DG171-DF171*(1000-AJ171*DI171)/(1000-AJ171*DH171))/(100*DA171)</f>
        <v>0</v>
      </c>
      <c r="N171">
        <f>DF171 - IF(AJ171&gt;1, M171*DA171*100.0/(AL171), 0)</f>
        <v>0</v>
      </c>
      <c r="O171">
        <f>((U171-K171/2)*N171-M171)/(U171+K171/2)</f>
        <v>0</v>
      </c>
      <c r="P171">
        <f>O171*(DM171+DN171)/1000.0</f>
        <v>0</v>
      </c>
      <c r="Q171">
        <f>(DF171 - IF(AJ171&gt;1, M171*DA171*100.0/(AL171), 0))*(DM171+DN171)/1000.0</f>
        <v>0</v>
      </c>
      <c r="R171">
        <f>2.0/((1/T171-1/S171)+SIGN(T171)*SQRT((1/T171-1/S171)*(1/T171-1/S171) + 4*DB171/((DB171+1)*(DB171+1))*(2*1/T171*1/S171-1/S171*1/S171)))</f>
        <v>0</v>
      </c>
      <c r="S171">
        <f>IF(LEFT(DC171,1)&lt;&gt;"0",IF(LEFT(DC171,1)="1",3.0,DD171),$D$5+$E$5*(DT171*DM171/($K$5*1000))+$F$5*(DT171*DM171/($K$5*1000))*MAX(MIN(DA171,$J$5),$I$5)*MAX(MIN(DA171,$J$5),$I$5)+$G$5*MAX(MIN(DA171,$J$5),$I$5)*(DT171*DM171/($K$5*1000))+$H$5*(DT171*DM171/($K$5*1000))*(DT171*DM171/($K$5*1000)))</f>
        <v>0</v>
      </c>
      <c r="T171">
        <f>K171*(1000-(1000*0.61365*exp(17.502*X171/(240.97+X171))/(DM171+DN171)+DH171)/2)/(1000*0.61365*exp(17.502*X171/(240.97+X171))/(DM171+DN171)-DH171)</f>
        <v>0</v>
      </c>
      <c r="U171">
        <f>1/((DB171+1)/(R171/1.6)+1/(S171/1.37)) + DB171/((DB171+1)/(R171/1.6) + DB171/(S171/1.37))</f>
        <v>0</v>
      </c>
      <c r="V171">
        <f>(CW171*CZ171)</f>
        <v>0</v>
      </c>
      <c r="W171">
        <f>(DO171+(V171+2*0.95*5.67E-8*(((DO171+$B$7)+273)^4-(DO171+273)^4)-44100*K171)/(1.84*29.3*S171+8*0.95*5.67E-8*(DO171+273)^3))</f>
        <v>0</v>
      </c>
      <c r="X171">
        <f>($C$7*DP171+$D$7*DQ171+$E$7*W171)</f>
        <v>0</v>
      </c>
      <c r="Y171">
        <f>0.61365*exp(17.502*X171/(240.97+X171))</f>
        <v>0</v>
      </c>
      <c r="Z171">
        <f>(AA171/AB171*100)</f>
        <v>0</v>
      </c>
      <c r="AA171">
        <f>DH171*(DM171+DN171)/1000</f>
        <v>0</v>
      </c>
      <c r="AB171">
        <f>0.61365*exp(17.502*DO171/(240.97+DO171))</f>
        <v>0</v>
      </c>
      <c r="AC171">
        <f>(Y171-DH171*(DM171+DN171)/1000)</f>
        <v>0</v>
      </c>
      <c r="AD171">
        <f>(-K171*44100)</f>
        <v>0</v>
      </c>
      <c r="AE171">
        <f>2*29.3*S171*0.92*(DO171-X171)</f>
        <v>0</v>
      </c>
      <c r="AF171">
        <f>2*0.95*5.67E-8*(((DO171+$B$7)+273)^4-(X171+273)^4)</f>
        <v>0</v>
      </c>
      <c r="AG171">
        <f>V171+AF171+AD171+AE171</f>
        <v>0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MAX(0,($B$13+$C$13*DT171)/(1+$D$13*DT171)*DM171/(DO171+273)*$E$13)</f>
        <v>0</v>
      </c>
      <c r="AM171" t="s">
        <v>422</v>
      </c>
      <c r="AN171" t="s">
        <v>422</v>
      </c>
      <c r="AO171">
        <v>0</v>
      </c>
      <c r="AP171">
        <v>0</v>
      </c>
      <c r="AQ171">
        <f>1-AO171/AP171</f>
        <v>0</v>
      </c>
      <c r="AR171">
        <v>0</v>
      </c>
      <c r="AS171" t="s">
        <v>422</v>
      </c>
      <c r="AT171" t="s">
        <v>422</v>
      </c>
      <c r="AU171">
        <v>0</v>
      </c>
      <c r="AV171">
        <v>0</v>
      </c>
      <c r="AW171">
        <f>1-AU171/AV171</f>
        <v>0</v>
      </c>
      <c r="AX171">
        <v>0.5</v>
      </c>
      <c r="AY171">
        <f>CX171</f>
        <v>0</v>
      </c>
      <c r="AZ171">
        <f>M171</f>
        <v>0</v>
      </c>
      <c r="BA171">
        <f>AW171*AX171*AY171</f>
        <v>0</v>
      </c>
      <c r="BB171">
        <f>(AZ171-AR171)/AY171</f>
        <v>0</v>
      </c>
      <c r="BC171">
        <f>(AP171-AV171)/AV171</f>
        <v>0</v>
      </c>
      <c r="BD171">
        <f>AO171/(AQ171+AO171/AV171)</f>
        <v>0</v>
      </c>
      <c r="BE171" t="s">
        <v>422</v>
      </c>
      <c r="BF171">
        <v>0</v>
      </c>
      <c r="BG171">
        <f>IF(BF171&lt;&gt;0, BF171, BD171)</f>
        <v>0</v>
      </c>
      <c r="BH171">
        <f>1-BG171/AV171</f>
        <v>0</v>
      </c>
      <c r="BI171">
        <f>(AV171-AU171)/(AV171-BG171)</f>
        <v>0</v>
      </c>
      <c r="BJ171">
        <f>(AP171-AV171)/(AP171-BG171)</f>
        <v>0</v>
      </c>
      <c r="BK171">
        <f>(AV171-AU171)/(AV171-AO171)</f>
        <v>0</v>
      </c>
      <c r="BL171">
        <f>(AP171-AV171)/(AP171-AO171)</f>
        <v>0</v>
      </c>
      <c r="BM171">
        <f>(BI171*BG171/AU171)</f>
        <v>0</v>
      </c>
      <c r="BN171">
        <f>(1-BM171)</f>
        <v>0</v>
      </c>
      <c r="CW171">
        <f>$B$11*DU171+$C$11*DV171+$F$11*EG171*(1-EJ171)</f>
        <v>0</v>
      </c>
      <c r="CX171">
        <f>CW171*CY171</f>
        <v>0</v>
      </c>
      <c r="CY171">
        <f>($B$11*$D$9+$C$11*$D$9+$F$11*((ET171+EL171)/MAX(ET171+EL171+EU171, 0.1)*$I$9+EU171/MAX(ET171+EL171+EU171, 0.1)*$J$9))/($B$11+$C$11+$F$11)</f>
        <v>0</v>
      </c>
      <c r="CZ171">
        <f>($B$11*$K$9+$C$11*$K$9+$F$11*((ET171+EL171)/MAX(ET171+EL171+EU171, 0.1)*$P$9+EU171/MAX(ET171+EL171+EU171, 0.1)*$Q$9))/($B$11+$C$11+$F$11)</f>
        <v>0</v>
      </c>
      <c r="DA171">
        <v>2.18</v>
      </c>
      <c r="DB171">
        <v>0.5</v>
      </c>
      <c r="DC171" t="s">
        <v>423</v>
      </c>
      <c r="DD171">
        <v>2</v>
      </c>
      <c r="DE171">
        <v>1758589276</v>
      </c>
      <c r="DF171">
        <v>420.7072</v>
      </c>
      <c r="DG171">
        <v>420.144</v>
      </c>
      <c r="DH171">
        <v>24.42966</v>
      </c>
      <c r="DI171">
        <v>24.15806</v>
      </c>
      <c r="DJ171">
        <v>414.813</v>
      </c>
      <c r="DK171">
        <v>24.03984</v>
      </c>
      <c r="DL171">
        <v>500.0088</v>
      </c>
      <c r="DM171">
        <v>89.62466</v>
      </c>
      <c r="DN171">
        <v>0.03286192</v>
      </c>
      <c r="DO171">
        <v>30.52602</v>
      </c>
      <c r="DP171">
        <v>30.0286</v>
      </c>
      <c r="DQ171">
        <v>999.9</v>
      </c>
      <c r="DR171">
        <v>0</v>
      </c>
      <c r="DS171">
        <v>0</v>
      </c>
      <c r="DT171">
        <v>10002.01</v>
      </c>
      <c r="DU171">
        <v>0</v>
      </c>
      <c r="DV171">
        <v>0.723344</v>
      </c>
      <c r="DW171">
        <v>0.5634524</v>
      </c>
      <c r="DX171">
        <v>431.2422</v>
      </c>
      <c r="DY171">
        <v>430.5448</v>
      </c>
      <c r="DZ171">
        <v>0.2715884</v>
      </c>
      <c r="EA171">
        <v>420.144</v>
      </c>
      <c r="EB171">
        <v>24.15806</v>
      </c>
      <c r="EC171">
        <v>2.189498</v>
      </c>
      <c r="ED171">
        <v>2.165158</v>
      </c>
      <c r="EE171">
        <v>18.88568</v>
      </c>
      <c r="EF171">
        <v>18.70682</v>
      </c>
      <c r="EG171">
        <v>0.00500016</v>
      </c>
      <c r="EH171">
        <v>0</v>
      </c>
      <c r="EI171">
        <v>0</v>
      </c>
      <c r="EJ171">
        <v>0</v>
      </c>
      <c r="EK171">
        <v>212.48</v>
      </c>
      <c r="EL171">
        <v>0.00500016</v>
      </c>
      <c r="EM171">
        <v>-25.92</v>
      </c>
      <c r="EN171">
        <v>-0.94</v>
      </c>
      <c r="EO171">
        <v>37.5</v>
      </c>
      <c r="EP171">
        <v>41.562</v>
      </c>
      <c r="EQ171">
        <v>39.5872</v>
      </c>
      <c r="ER171">
        <v>41.812</v>
      </c>
      <c r="ES171">
        <v>40.812</v>
      </c>
      <c r="ET171">
        <v>0</v>
      </c>
      <c r="EU171">
        <v>0</v>
      </c>
      <c r="EV171">
        <v>0</v>
      </c>
      <c r="EW171">
        <v>1758589281</v>
      </c>
      <c r="EX171">
        <v>0</v>
      </c>
      <c r="EY171">
        <v>210.888461538462</v>
      </c>
      <c r="EZ171">
        <v>19.7094019384213</v>
      </c>
      <c r="FA171">
        <v>-15.2991455890538</v>
      </c>
      <c r="FB171">
        <v>-27.5730769230769</v>
      </c>
      <c r="FC171">
        <v>15</v>
      </c>
      <c r="FD171">
        <v>0</v>
      </c>
      <c r="FE171" t="s">
        <v>424</v>
      </c>
      <c r="FF171">
        <v>1747249705.1</v>
      </c>
      <c r="FG171">
        <v>1747249711.1</v>
      </c>
      <c r="FH171">
        <v>0</v>
      </c>
      <c r="FI171">
        <v>0.871</v>
      </c>
      <c r="FJ171">
        <v>0.066</v>
      </c>
      <c r="FK171">
        <v>5.486</v>
      </c>
      <c r="FL171">
        <v>0.145</v>
      </c>
      <c r="FM171">
        <v>420</v>
      </c>
      <c r="FN171">
        <v>16</v>
      </c>
      <c r="FO171">
        <v>0.27</v>
      </c>
      <c r="FP171">
        <v>0.16</v>
      </c>
      <c r="FQ171">
        <v>0.6100983</v>
      </c>
      <c r="FR171">
        <v>-0.3855392481203</v>
      </c>
      <c r="FS171">
        <v>0.0631870490101413</v>
      </c>
      <c r="FT171">
        <v>1</v>
      </c>
      <c r="FU171">
        <v>211.164705882353</v>
      </c>
      <c r="FV171">
        <v>-4.83116872007822</v>
      </c>
      <c r="FW171">
        <v>5.67268389393889</v>
      </c>
      <c r="FX171">
        <v>-1</v>
      </c>
      <c r="FY171">
        <v>0.264344</v>
      </c>
      <c r="FZ171">
        <v>0.0403388571428571</v>
      </c>
      <c r="GA171">
        <v>0.00444897161150753</v>
      </c>
      <c r="GB171">
        <v>1</v>
      </c>
      <c r="GC171">
        <v>2</v>
      </c>
      <c r="GD171">
        <v>2</v>
      </c>
      <c r="GE171" t="s">
        <v>476</v>
      </c>
      <c r="GF171">
        <v>3.12628</v>
      </c>
      <c r="GG171">
        <v>2.65839</v>
      </c>
      <c r="GH171">
        <v>0.0882101</v>
      </c>
      <c r="GI171">
        <v>0.08902</v>
      </c>
      <c r="GJ171">
        <v>0.101877</v>
      </c>
      <c r="GK171">
        <v>0.10161</v>
      </c>
      <c r="GL171">
        <v>23487.8</v>
      </c>
      <c r="GM171">
        <v>22214.9</v>
      </c>
      <c r="GN171">
        <v>23037.2</v>
      </c>
      <c r="GO171">
        <v>23744.7</v>
      </c>
      <c r="GP171">
        <v>35259.8</v>
      </c>
      <c r="GQ171">
        <v>35305</v>
      </c>
      <c r="GR171">
        <v>41531.6</v>
      </c>
      <c r="GS171">
        <v>42338.4</v>
      </c>
      <c r="GT171">
        <v>1.90145</v>
      </c>
      <c r="GU171">
        <v>1.8129</v>
      </c>
      <c r="GV171">
        <v>0.119831</v>
      </c>
      <c r="GW171">
        <v>0</v>
      </c>
      <c r="GX171">
        <v>28.0909</v>
      </c>
      <c r="GY171">
        <v>999.9</v>
      </c>
      <c r="GZ171">
        <v>60.078</v>
      </c>
      <c r="HA171">
        <v>29.336</v>
      </c>
      <c r="HB171">
        <v>27.4895</v>
      </c>
      <c r="HC171">
        <v>54.275</v>
      </c>
      <c r="HD171">
        <v>39.5433</v>
      </c>
      <c r="HE171">
        <v>1</v>
      </c>
      <c r="HF171">
        <v>0.0517149</v>
      </c>
      <c r="HG171">
        <v>-1.54517</v>
      </c>
      <c r="HH171">
        <v>20.23</v>
      </c>
      <c r="HI171">
        <v>5.23496</v>
      </c>
      <c r="HJ171">
        <v>11.992</v>
      </c>
      <c r="HK171">
        <v>4.9559</v>
      </c>
      <c r="HL171">
        <v>3.304</v>
      </c>
      <c r="HM171">
        <v>9999</v>
      </c>
      <c r="HN171">
        <v>999.9</v>
      </c>
      <c r="HO171">
        <v>9999</v>
      </c>
      <c r="HP171">
        <v>9999</v>
      </c>
      <c r="HQ171">
        <v>1.86844</v>
      </c>
      <c r="HR171">
        <v>1.86418</v>
      </c>
      <c r="HS171">
        <v>1.8718</v>
      </c>
      <c r="HT171">
        <v>1.86265</v>
      </c>
      <c r="HU171">
        <v>1.86205</v>
      </c>
      <c r="HV171">
        <v>1.86855</v>
      </c>
      <c r="HW171">
        <v>1.85867</v>
      </c>
      <c r="HX171">
        <v>1.86508</v>
      </c>
      <c r="HY171">
        <v>5</v>
      </c>
      <c r="HZ171">
        <v>0</v>
      </c>
      <c r="IA171">
        <v>0</v>
      </c>
      <c r="IB171">
        <v>0</v>
      </c>
      <c r="IC171" t="s">
        <v>426</v>
      </c>
      <c r="ID171" t="s">
        <v>427</v>
      </c>
      <c r="IE171" t="s">
        <v>428</v>
      </c>
      <c r="IF171" t="s">
        <v>428</v>
      </c>
      <c r="IG171" t="s">
        <v>428</v>
      </c>
      <c r="IH171" t="s">
        <v>428</v>
      </c>
      <c r="II171">
        <v>0</v>
      </c>
      <c r="IJ171">
        <v>100</v>
      </c>
      <c r="IK171">
        <v>100</v>
      </c>
      <c r="IL171">
        <v>5.894</v>
      </c>
      <c r="IM171">
        <v>0.3899</v>
      </c>
      <c r="IN171">
        <v>4.31971622866321</v>
      </c>
      <c r="IO171">
        <v>0.00442796603476172</v>
      </c>
      <c r="IP171">
        <v>-1.66160884727162e-06</v>
      </c>
      <c r="IQ171">
        <v>3.32470810967871e-10</v>
      </c>
      <c r="IR171">
        <v>0.0482981980719239</v>
      </c>
      <c r="IS171">
        <v>0.00830027014242151</v>
      </c>
      <c r="IT171">
        <v>2.88519397997672e-05</v>
      </c>
      <c r="IU171">
        <v>9.02036601750474e-06</v>
      </c>
      <c r="IV171">
        <v>-1</v>
      </c>
      <c r="IW171">
        <v>2043</v>
      </c>
      <c r="IX171">
        <v>1</v>
      </c>
      <c r="IY171">
        <v>28</v>
      </c>
      <c r="IZ171">
        <v>188992.9</v>
      </c>
      <c r="JA171">
        <v>188992.8</v>
      </c>
      <c r="JB171">
        <v>0.853271</v>
      </c>
      <c r="JC171">
        <v>2.38403</v>
      </c>
      <c r="JD171">
        <v>1.4978</v>
      </c>
      <c r="JE171">
        <v>2.33276</v>
      </c>
      <c r="JF171">
        <v>1.54419</v>
      </c>
      <c r="JG171">
        <v>2.38892</v>
      </c>
      <c r="JH171">
        <v>35.3596</v>
      </c>
      <c r="JI171">
        <v>24.2801</v>
      </c>
      <c r="JJ171">
        <v>18</v>
      </c>
      <c r="JK171">
        <v>545.574</v>
      </c>
      <c r="JL171">
        <v>431.79</v>
      </c>
      <c r="JM171">
        <v>31.8068</v>
      </c>
      <c r="JN171">
        <v>28.2722</v>
      </c>
      <c r="JO171">
        <v>29.9998</v>
      </c>
      <c r="JP171">
        <v>28.1438</v>
      </c>
      <c r="JQ171">
        <v>28.1713</v>
      </c>
      <c r="JR171">
        <v>17.1289</v>
      </c>
      <c r="JS171">
        <v>25.3137</v>
      </c>
      <c r="JT171">
        <v>100</v>
      </c>
      <c r="JU171">
        <v>31.6427</v>
      </c>
      <c r="JV171">
        <v>420</v>
      </c>
      <c r="JW171">
        <v>24.219</v>
      </c>
      <c r="JX171">
        <v>93.0837</v>
      </c>
      <c r="JY171">
        <v>98.6768</v>
      </c>
    </row>
    <row r="172" spans="1:285">
      <c r="A172">
        <v>156</v>
      </c>
      <c r="B172">
        <v>1758589282</v>
      </c>
      <c r="C172">
        <v>5269</v>
      </c>
      <c r="D172" t="s">
        <v>743</v>
      </c>
      <c r="E172" t="s">
        <v>744</v>
      </c>
      <c r="F172">
        <v>5</v>
      </c>
      <c r="G172" t="s">
        <v>419</v>
      </c>
      <c r="H172" t="s">
        <v>742</v>
      </c>
      <c r="I172" t="s">
        <v>421</v>
      </c>
      <c r="J172">
        <v>1758589278.4</v>
      </c>
      <c r="K172">
        <f>(L172)/1000</f>
        <v>0</v>
      </c>
      <c r="L172">
        <f>1000*DL172*AJ172*(DH172-DI172)/(100*DA172*(1000-AJ172*DH172))</f>
        <v>0</v>
      </c>
      <c r="M172">
        <f>DL172*AJ172*(DG172-DF172*(1000-AJ172*DI172)/(1000-AJ172*DH172))/(100*DA172)</f>
        <v>0</v>
      </c>
      <c r="N172">
        <f>DF172 - IF(AJ172&gt;1, M172*DA172*100.0/(AL172), 0)</f>
        <v>0</v>
      </c>
      <c r="O172">
        <f>((U172-K172/2)*N172-M172)/(U172+K172/2)</f>
        <v>0</v>
      </c>
      <c r="P172">
        <f>O172*(DM172+DN172)/1000.0</f>
        <v>0</v>
      </c>
      <c r="Q172">
        <f>(DF172 - IF(AJ172&gt;1, M172*DA172*100.0/(AL172), 0))*(DM172+DN172)/1000.0</f>
        <v>0</v>
      </c>
      <c r="R172">
        <f>2.0/((1/T172-1/S172)+SIGN(T172)*SQRT((1/T172-1/S172)*(1/T172-1/S172) + 4*DB172/((DB172+1)*(DB172+1))*(2*1/T172*1/S172-1/S172*1/S172)))</f>
        <v>0</v>
      </c>
      <c r="S172">
        <f>IF(LEFT(DC172,1)&lt;&gt;"0",IF(LEFT(DC172,1)="1",3.0,DD172),$D$5+$E$5*(DT172*DM172/($K$5*1000))+$F$5*(DT172*DM172/($K$5*1000))*MAX(MIN(DA172,$J$5),$I$5)*MAX(MIN(DA172,$J$5),$I$5)+$G$5*MAX(MIN(DA172,$J$5),$I$5)*(DT172*DM172/($K$5*1000))+$H$5*(DT172*DM172/($K$5*1000))*(DT172*DM172/($K$5*1000)))</f>
        <v>0</v>
      </c>
      <c r="T172">
        <f>K172*(1000-(1000*0.61365*exp(17.502*X172/(240.97+X172))/(DM172+DN172)+DH172)/2)/(1000*0.61365*exp(17.502*X172/(240.97+X172))/(DM172+DN172)-DH172)</f>
        <v>0</v>
      </c>
      <c r="U172">
        <f>1/((DB172+1)/(R172/1.6)+1/(S172/1.37)) + DB172/((DB172+1)/(R172/1.6) + DB172/(S172/1.37))</f>
        <v>0</v>
      </c>
      <c r="V172">
        <f>(CW172*CZ172)</f>
        <v>0</v>
      </c>
      <c r="W172">
        <f>(DO172+(V172+2*0.95*5.67E-8*(((DO172+$B$7)+273)^4-(DO172+273)^4)-44100*K172)/(1.84*29.3*S172+8*0.95*5.67E-8*(DO172+273)^3))</f>
        <v>0</v>
      </c>
      <c r="X172">
        <f>($C$7*DP172+$D$7*DQ172+$E$7*W172)</f>
        <v>0</v>
      </c>
      <c r="Y172">
        <f>0.61365*exp(17.502*X172/(240.97+X172))</f>
        <v>0</v>
      </c>
      <c r="Z172">
        <f>(AA172/AB172*100)</f>
        <v>0</v>
      </c>
      <c r="AA172">
        <f>DH172*(DM172+DN172)/1000</f>
        <v>0</v>
      </c>
      <c r="AB172">
        <f>0.61365*exp(17.502*DO172/(240.97+DO172))</f>
        <v>0</v>
      </c>
      <c r="AC172">
        <f>(Y172-DH172*(DM172+DN172)/1000)</f>
        <v>0</v>
      </c>
      <c r="AD172">
        <f>(-K172*44100)</f>
        <v>0</v>
      </c>
      <c r="AE172">
        <f>2*29.3*S172*0.92*(DO172-X172)</f>
        <v>0</v>
      </c>
      <c r="AF172">
        <f>2*0.95*5.67E-8*(((DO172+$B$7)+273)^4-(X172+273)^4)</f>
        <v>0</v>
      </c>
      <c r="AG172">
        <f>V172+AF172+AD172+AE172</f>
        <v>0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MAX(0,($B$13+$C$13*DT172)/(1+$D$13*DT172)*DM172/(DO172+273)*$E$13)</f>
        <v>0</v>
      </c>
      <c r="AM172" t="s">
        <v>422</v>
      </c>
      <c r="AN172" t="s">
        <v>422</v>
      </c>
      <c r="AO172">
        <v>0</v>
      </c>
      <c r="AP172">
        <v>0</v>
      </c>
      <c r="AQ172">
        <f>1-AO172/AP172</f>
        <v>0</v>
      </c>
      <c r="AR172">
        <v>0</v>
      </c>
      <c r="AS172" t="s">
        <v>422</v>
      </c>
      <c r="AT172" t="s">
        <v>422</v>
      </c>
      <c r="AU172">
        <v>0</v>
      </c>
      <c r="AV172">
        <v>0</v>
      </c>
      <c r="AW172">
        <f>1-AU172/AV172</f>
        <v>0</v>
      </c>
      <c r="AX172">
        <v>0.5</v>
      </c>
      <c r="AY172">
        <f>CX172</f>
        <v>0</v>
      </c>
      <c r="AZ172">
        <f>M172</f>
        <v>0</v>
      </c>
      <c r="BA172">
        <f>AW172*AX172*AY172</f>
        <v>0</v>
      </c>
      <c r="BB172">
        <f>(AZ172-AR172)/AY172</f>
        <v>0</v>
      </c>
      <c r="BC172">
        <f>(AP172-AV172)/AV172</f>
        <v>0</v>
      </c>
      <c r="BD172">
        <f>AO172/(AQ172+AO172/AV172)</f>
        <v>0</v>
      </c>
      <c r="BE172" t="s">
        <v>422</v>
      </c>
      <c r="BF172">
        <v>0</v>
      </c>
      <c r="BG172">
        <f>IF(BF172&lt;&gt;0, BF172, BD172)</f>
        <v>0</v>
      </c>
      <c r="BH172">
        <f>1-BG172/AV172</f>
        <v>0</v>
      </c>
      <c r="BI172">
        <f>(AV172-AU172)/(AV172-BG172)</f>
        <v>0</v>
      </c>
      <c r="BJ172">
        <f>(AP172-AV172)/(AP172-BG172)</f>
        <v>0</v>
      </c>
      <c r="BK172">
        <f>(AV172-AU172)/(AV172-AO172)</f>
        <v>0</v>
      </c>
      <c r="BL172">
        <f>(AP172-AV172)/(AP172-AO172)</f>
        <v>0</v>
      </c>
      <c r="BM172">
        <f>(BI172*BG172/AU172)</f>
        <v>0</v>
      </c>
      <c r="BN172">
        <f>(1-BM172)</f>
        <v>0</v>
      </c>
      <c r="CW172">
        <f>$B$11*DU172+$C$11*DV172+$F$11*EG172*(1-EJ172)</f>
        <v>0</v>
      </c>
      <c r="CX172">
        <f>CW172*CY172</f>
        <v>0</v>
      </c>
      <c r="CY172">
        <f>($B$11*$D$9+$C$11*$D$9+$F$11*((ET172+EL172)/MAX(ET172+EL172+EU172, 0.1)*$I$9+EU172/MAX(ET172+EL172+EU172, 0.1)*$J$9))/($B$11+$C$11+$F$11)</f>
        <v>0</v>
      </c>
      <c r="CZ172">
        <f>($B$11*$K$9+$C$11*$K$9+$F$11*((ET172+EL172)/MAX(ET172+EL172+EU172, 0.1)*$P$9+EU172/MAX(ET172+EL172+EU172, 0.1)*$Q$9))/($B$11+$C$11+$F$11)</f>
        <v>0</v>
      </c>
      <c r="DA172">
        <v>2.18</v>
      </c>
      <c r="DB172">
        <v>0.5</v>
      </c>
      <c r="DC172" t="s">
        <v>423</v>
      </c>
      <c r="DD172">
        <v>2</v>
      </c>
      <c r="DE172">
        <v>1758589278.4</v>
      </c>
      <c r="DF172">
        <v>420.6804</v>
      </c>
      <c r="DG172">
        <v>420.1034</v>
      </c>
      <c r="DH172">
        <v>24.43084</v>
      </c>
      <c r="DI172">
        <v>24.15692</v>
      </c>
      <c r="DJ172">
        <v>414.7862</v>
      </c>
      <c r="DK172">
        <v>24.041</v>
      </c>
      <c r="DL172">
        <v>500.0132</v>
      </c>
      <c r="DM172">
        <v>89.6243</v>
      </c>
      <c r="DN172">
        <v>0.0327427</v>
      </c>
      <c r="DO172">
        <v>30.53078</v>
      </c>
      <c r="DP172">
        <v>30.03972</v>
      </c>
      <c r="DQ172">
        <v>999.9</v>
      </c>
      <c r="DR172">
        <v>0</v>
      </c>
      <c r="DS172">
        <v>0</v>
      </c>
      <c r="DT172">
        <v>10005.76</v>
      </c>
      <c r="DU172">
        <v>0</v>
      </c>
      <c r="DV172">
        <v>0.723344</v>
      </c>
      <c r="DW172">
        <v>0.577173</v>
      </c>
      <c r="DX172">
        <v>431.2152</v>
      </c>
      <c r="DY172">
        <v>430.503</v>
      </c>
      <c r="DZ172">
        <v>0.2739254</v>
      </c>
      <c r="EA172">
        <v>420.1034</v>
      </c>
      <c r="EB172">
        <v>24.15692</v>
      </c>
      <c r="EC172">
        <v>2.189596</v>
      </c>
      <c r="ED172">
        <v>2.165046</v>
      </c>
      <c r="EE172">
        <v>18.88638</v>
      </c>
      <c r="EF172">
        <v>18.70602</v>
      </c>
      <c r="EG172">
        <v>0.00500016</v>
      </c>
      <c r="EH172">
        <v>0</v>
      </c>
      <c r="EI172">
        <v>0</v>
      </c>
      <c r="EJ172">
        <v>0</v>
      </c>
      <c r="EK172">
        <v>208.16</v>
      </c>
      <c r="EL172">
        <v>0.00500016</v>
      </c>
      <c r="EM172">
        <v>-22.92</v>
      </c>
      <c r="EN172">
        <v>-1.02</v>
      </c>
      <c r="EO172">
        <v>37.5</v>
      </c>
      <c r="EP172">
        <v>41.562</v>
      </c>
      <c r="EQ172">
        <v>39.5746</v>
      </c>
      <c r="ER172">
        <v>41.812</v>
      </c>
      <c r="ES172">
        <v>40.8246</v>
      </c>
      <c r="ET172">
        <v>0</v>
      </c>
      <c r="EU172">
        <v>0</v>
      </c>
      <c r="EV172">
        <v>0</v>
      </c>
      <c r="EW172">
        <v>1758589284</v>
      </c>
      <c r="EX172">
        <v>0</v>
      </c>
      <c r="EY172">
        <v>211.536</v>
      </c>
      <c r="EZ172">
        <v>-9.53076894243408</v>
      </c>
      <c r="FA172">
        <v>14.0076920191213</v>
      </c>
      <c r="FB172">
        <v>-27.14</v>
      </c>
      <c r="FC172">
        <v>15</v>
      </c>
      <c r="FD172">
        <v>0</v>
      </c>
      <c r="FE172" t="s">
        <v>424</v>
      </c>
      <c r="FF172">
        <v>1747249705.1</v>
      </c>
      <c r="FG172">
        <v>1747249711.1</v>
      </c>
      <c r="FH172">
        <v>0</v>
      </c>
      <c r="FI172">
        <v>0.871</v>
      </c>
      <c r="FJ172">
        <v>0.066</v>
      </c>
      <c r="FK172">
        <v>5.486</v>
      </c>
      <c r="FL172">
        <v>0.145</v>
      </c>
      <c r="FM172">
        <v>420</v>
      </c>
      <c r="FN172">
        <v>16</v>
      </c>
      <c r="FO172">
        <v>0.27</v>
      </c>
      <c r="FP172">
        <v>0.16</v>
      </c>
      <c r="FQ172">
        <v>0.6025819</v>
      </c>
      <c r="FR172">
        <v>-0.324393654135339</v>
      </c>
      <c r="FS172">
        <v>0.0619814259531838</v>
      </c>
      <c r="FT172">
        <v>1</v>
      </c>
      <c r="FU172">
        <v>211.123529411765</v>
      </c>
      <c r="FV172">
        <v>-4.22612672147911</v>
      </c>
      <c r="FW172">
        <v>6.10800144571853</v>
      </c>
      <c r="FX172">
        <v>-1</v>
      </c>
      <c r="FY172">
        <v>0.2670442</v>
      </c>
      <c r="FZ172">
        <v>0.0577705263157893</v>
      </c>
      <c r="GA172">
        <v>0.00570523342730163</v>
      </c>
      <c r="GB172">
        <v>1</v>
      </c>
      <c r="GC172">
        <v>2</v>
      </c>
      <c r="GD172">
        <v>2</v>
      </c>
      <c r="GE172" t="s">
        <v>476</v>
      </c>
      <c r="GF172">
        <v>3.12623</v>
      </c>
      <c r="GG172">
        <v>2.65837</v>
      </c>
      <c r="GH172">
        <v>0.0882001</v>
      </c>
      <c r="GI172">
        <v>0.0890075</v>
      </c>
      <c r="GJ172">
        <v>0.101879</v>
      </c>
      <c r="GK172">
        <v>0.101603</v>
      </c>
      <c r="GL172">
        <v>23487.7</v>
      </c>
      <c r="GM172">
        <v>22215.5</v>
      </c>
      <c r="GN172">
        <v>23036.8</v>
      </c>
      <c r="GO172">
        <v>23745</v>
      </c>
      <c r="GP172">
        <v>35259.6</v>
      </c>
      <c r="GQ172">
        <v>35305.6</v>
      </c>
      <c r="GR172">
        <v>41531.5</v>
      </c>
      <c r="GS172">
        <v>42338.7</v>
      </c>
      <c r="GT172">
        <v>1.90128</v>
      </c>
      <c r="GU172">
        <v>1.813</v>
      </c>
      <c r="GV172">
        <v>0.120822</v>
      </c>
      <c r="GW172">
        <v>0</v>
      </c>
      <c r="GX172">
        <v>28.0852</v>
      </c>
      <c r="GY172">
        <v>999.9</v>
      </c>
      <c r="GZ172">
        <v>60.078</v>
      </c>
      <c r="HA172">
        <v>29.336</v>
      </c>
      <c r="HB172">
        <v>27.4873</v>
      </c>
      <c r="HC172">
        <v>54.065</v>
      </c>
      <c r="HD172">
        <v>39.5713</v>
      </c>
      <c r="HE172">
        <v>1</v>
      </c>
      <c r="HF172">
        <v>0.051001</v>
      </c>
      <c r="HG172">
        <v>-1.45749</v>
      </c>
      <c r="HH172">
        <v>20.2312</v>
      </c>
      <c r="HI172">
        <v>5.23496</v>
      </c>
      <c r="HJ172">
        <v>11.992</v>
      </c>
      <c r="HK172">
        <v>4.956</v>
      </c>
      <c r="HL172">
        <v>3.304</v>
      </c>
      <c r="HM172">
        <v>9999</v>
      </c>
      <c r="HN172">
        <v>999.9</v>
      </c>
      <c r="HO172">
        <v>9999</v>
      </c>
      <c r="HP172">
        <v>9999</v>
      </c>
      <c r="HQ172">
        <v>1.86845</v>
      </c>
      <c r="HR172">
        <v>1.86418</v>
      </c>
      <c r="HS172">
        <v>1.8718</v>
      </c>
      <c r="HT172">
        <v>1.86264</v>
      </c>
      <c r="HU172">
        <v>1.86206</v>
      </c>
      <c r="HV172">
        <v>1.86856</v>
      </c>
      <c r="HW172">
        <v>1.85867</v>
      </c>
      <c r="HX172">
        <v>1.86508</v>
      </c>
      <c r="HY172">
        <v>5</v>
      </c>
      <c r="HZ172">
        <v>0</v>
      </c>
      <c r="IA172">
        <v>0</v>
      </c>
      <c r="IB172">
        <v>0</v>
      </c>
      <c r="IC172" t="s">
        <v>426</v>
      </c>
      <c r="ID172" t="s">
        <v>427</v>
      </c>
      <c r="IE172" t="s">
        <v>428</v>
      </c>
      <c r="IF172" t="s">
        <v>428</v>
      </c>
      <c r="IG172" t="s">
        <v>428</v>
      </c>
      <c r="IH172" t="s">
        <v>428</v>
      </c>
      <c r="II172">
        <v>0</v>
      </c>
      <c r="IJ172">
        <v>100</v>
      </c>
      <c r="IK172">
        <v>100</v>
      </c>
      <c r="IL172">
        <v>5.894</v>
      </c>
      <c r="IM172">
        <v>0.3898</v>
      </c>
      <c r="IN172">
        <v>4.31971622866321</v>
      </c>
      <c r="IO172">
        <v>0.00442796603476172</v>
      </c>
      <c r="IP172">
        <v>-1.66160884727162e-06</v>
      </c>
      <c r="IQ172">
        <v>3.32470810967871e-10</v>
      </c>
      <c r="IR172">
        <v>0.0482981980719239</v>
      </c>
      <c r="IS172">
        <v>0.00830027014242151</v>
      </c>
      <c r="IT172">
        <v>2.88519397997672e-05</v>
      </c>
      <c r="IU172">
        <v>9.02036601750474e-06</v>
      </c>
      <c r="IV172">
        <v>-1</v>
      </c>
      <c r="IW172">
        <v>2043</v>
      </c>
      <c r="IX172">
        <v>1</v>
      </c>
      <c r="IY172">
        <v>28</v>
      </c>
      <c r="IZ172">
        <v>188992.9</v>
      </c>
      <c r="JA172">
        <v>188992.8</v>
      </c>
      <c r="JB172">
        <v>0.853271</v>
      </c>
      <c r="JC172">
        <v>2.38281</v>
      </c>
      <c r="JD172">
        <v>1.4978</v>
      </c>
      <c r="JE172">
        <v>2.33276</v>
      </c>
      <c r="JF172">
        <v>1.54419</v>
      </c>
      <c r="JG172">
        <v>2.37671</v>
      </c>
      <c r="JH172">
        <v>35.3596</v>
      </c>
      <c r="JI172">
        <v>24.2801</v>
      </c>
      <c r="JJ172">
        <v>18</v>
      </c>
      <c r="JK172">
        <v>545.445</v>
      </c>
      <c r="JL172">
        <v>431.837</v>
      </c>
      <c r="JM172">
        <v>31.7079</v>
      </c>
      <c r="JN172">
        <v>28.2704</v>
      </c>
      <c r="JO172">
        <v>29.9995</v>
      </c>
      <c r="JP172">
        <v>28.142</v>
      </c>
      <c r="JQ172">
        <v>28.1696</v>
      </c>
      <c r="JR172">
        <v>17.1293</v>
      </c>
      <c r="JS172">
        <v>25.3137</v>
      </c>
      <c r="JT172">
        <v>100</v>
      </c>
      <c r="JU172">
        <v>31.6</v>
      </c>
      <c r="JV172">
        <v>420</v>
      </c>
      <c r="JW172">
        <v>24.219</v>
      </c>
      <c r="JX172">
        <v>93.083</v>
      </c>
      <c r="JY172">
        <v>98.6777</v>
      </c>
    </row>
    <row r="173" spans="1:285">
      <c r="A173">
        <v>157</v>
      </c>
      <c r="B173">
        <v>1758589284</v>
      </c>
      <c r="C173">
        <v>5271</v>
      </c>
      <c r="D173" t="s">
        <v>745</v>
      </c>
      <c r="E173" t="s">
        <v>746</v>
      </c>
      <c r="F173">
        <v>5</v>
      </c>
      <c r="G173" t="s">
        <v>419</v>
      </c>
      <c r="H173" t="s">
        <v>742</v>
      </c>
      <c r="I173" t="s">
        <v>421</v>
      </c>
      <c r="J173">
        <v>1758589281.33333</v>
      </c>
      <c r="K173">
        <f>(L173)/1000</f>
        <v>0</v>
      </c>
      <c r="L173">
        <f>1000*DL173*AJ173*(DH173-DI173)/(100*DA173*(1000-AJ173*DH173))</f>
        <v>0</v>
      </c>
      <c r="M173">
        <f>DL173*AJ173*(DG173-DF173*(1000-AJ173*DI173)/(1000-AJ173*DH173))/(100*DA173)</f>
        <v>0</v>
      </c>
      <c r="N173">
        <f>DF173 - IF(AJ173&gt;1, M173*DA173*100.0/(AL173), 0)</f>
        <v>0</v>
      </c>
      <c r="O173">
        <f>((U173-K173/2)*N173-M173)/(U173+K173/2)</f>
        <v>0</v>
      </c>
      <c r="P173">
        <f>O173*(DM173+DN173)/1000.0</f>
        <v>0</v>
      </c>
      <c r="Q173">
        <f>(DF173 - IF(AJ173&gt;1, M173*DA173*100.0/(AL173), 0))*(DM173+DN173)/1000.0</f>
        <v>0</v>
      </c>
      <c r="R173">
        <f>2.0/((1/T173-1/S173)+SIGN(T173)*SQRT((1/T173-1/S173)*(1/T173-1/S173) + 4*DB173/((DB173+1)*(DB173+1))*(2*1/T173*1/S173-1/S173*1/S173)))</f>
        <v>0</v>
      </c>
      <c r="S173">
        <f>IF(LEFT(DC173,1)&lt;&gt;"0",IF(LEFT(DC173,1)="1",3.0,DD173),$D$5+$E$5*(DT173*DM173/($K$5*1000))+$F$5*(DT173*DM173/($K$5*1000))*MAX(MIN(DA173,$J$5),$I$5)*MAX(MIN(DA173,$J$5),$I$5)+$G$5*MAX(MIN(DA173,$J$5),$I$5)*(DT173*DM173/($K$5*1000))+$H$5*(DT173*DM173/($K$5*1000))*(DT173*DM173/($K$5*1000)))</f>
        <v>0</v>
      </c>
      <c r="T173">
        <f>K173*(1000-(1000*0.61365*exp(17.502*X173/(240.97+X173))/(DM173+DN173)+DH173)/2)/(1000*0.61365*exp(17.502*X173/(240.97+X173))/(DM173+DN173)-DH173)</f>
        <v>0</v>
      </c>
      <c r="U173">
        <f>1/((DB173+1)/(R173/1.6)+1/(S173/1.37)) + DB173/((DB173+1)/(R173/1.6) + DB173/(S173/1.37))</f>
        <v>0</v>
      </c>
      <c r="V173">
        <f>(CW173*CZ173)</f>
        <v>0</v>
      </c>
      <c r="W173">
        <f>(DO173+(V173+2*0.95*5.67E-8*(((DO173+$B$7)+273)^4-(DO173+273)^4)-44100*K173)/(1.84*29.3*S173+8*0.95*5.67E-8*(DO173+273)^3))</f>
        <v>0</v>
      </c>
      <c r="X173">
        <f>($C$7*DP173+$D$7*DQ173+$E$7*W173)</f>
        <v>0</v>
      </c>
      <c r="Y173">
        <f>0.61365*exp(17.502*X173/(240.97+X173))</f>
        <v>0</v>
      </c>
      <c r="Z173">
        <f>(AA173/AB173*100)</f>
        <v>0</v>
      </c>
      <c r="AA173">
        <f>DH173*(DM173+DN173)/1000</f>
        <v>0</v>
      </c>
      <c r="AB173">
        <f>0.61365*exp(17.502*DO173/(240.97+DO173))</f>
        <v>0</v>
      </c>
      <c r="AC173">
        <f>(Y173-DH173*(DM173+DN173)/1000)</f>
        <v>0</v>
      </c>
      <c r="AD173">
        <f>(-K173*44100)</f>
        <v>0</v>
      </c>
      <c r="AE173">
        <f>2*29.3*S173*0.92*(DO173-X173)</f>
        <v>0</v>
      </c>
      <c r="AF173">
        <f>2*0.95*5.67E-8*(((DO173+$B$7)+273)^4-(X173+273)^4)</f>
        <v>0</v>
      </c>
      <c r="AG173">
        <f>V173+AF173+AD173+AE173</f>
        <v>0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MAX(0,($B$13+$C$13*DT173)/(1+$D$13*DT173)*DM173/(DO173+273)*$E$13)</f>
        <v>0</v>
      </c>
      <c r="AM173" t="s">
        <v>422</v>
      </c>
      <c r="AN173" t="s">
        <v>422</v>
      </c>
      <c r="AO173">
        <v>0</v>
      </c>
      <c r="AP173">
        <v>0</v>
      </c>
      <c r="AQ173">
        <f>1-AO173/AP173</f>
        <v>0</v>
      </c>
      <c r="AR173">
        <v>0</v>
      </c>
      <c r="AS173" t="s">
        <v>422</v>
      </c>
      <c r="AT173" t="s">
        <v>422</v>
      </c>
      <c r="AU173">
        <v>0</v>
      </c>
      <c r="AV173">
        <v>0</v>
      </c>
      <c r="AW173">
        <f>1-AU173/AV173</f>
        <v>0</v>
      </c>
      <c r="AX173">
        <v>0.5</v>
      </c>
      <c r="AY173">
        <f>CX173</f>
        <v>0</v>
      </c>
      <c r="AZ173">
        <f>M173</f>
        <v>0</v>
      </c>
      <c r="BA173">
        <f>AW173*AX173*AY173</f>
        <v>0</v>
      </c>
      <c r="BB173">
        <f>(AZ173-AR173)/AY173</f>
        <v>0</v>
      </c>
      <c r="BC173">
        <f>(AP173-AV173)/AV173</f>
        <v>0</v>
      </c>
      <c r="BD173">
        <f>AO173/(AQ173+AO173/AV173)</f>
        <v>0</v>
      </c>
      <c r="BE173" t="s">
        <v>422</v>
      </c>
      <c r="BF173">
        <v>0</v>
      </c>
      <c r="BG173">
        <f>IF(BF173&lt;&gt;0, BF173, BD173)</f>
        <v>0</v>
      </c>
      <c r="BH173">
        <f>1-BG173/AV173</f>
        <v>0</v>
      </c>
      <c r="BI173">
        <f>(AV173-AU173)/(AV173-BG173)</f>
        <v>0</v>
      </c>
      <c r="BJ173">
        <f>(AP173-AV173)/(AP173-BG173)</f>
        <v>0</v>
      </c>
      <c r="BK173">
        <f>(AV173-AU173)/(AV173-AO173)</f>
        <v>0</v>
      </c>
      <c r="BL173">
        <f>(AP173-AV173)/(AP173-AO173)</f>
        <v>0</v>
      </c>
      <c r="BM173">
        <f>(BI173*BG173/AU173)</f>
        <v>0</v>
      </c>
      <c r="BN173">
        <f>(1-BM173)</f>
        <v>0</v>
      </c>
      <c r="CW173">
        <f>$B$11*DU173+$C$11*DV173+$F$11*EG173*(1-EJ173)</f>
        <v>0</v>
      </c>
      <c r="CX173">
        <f>CW173*CY173</f>
        <v>0</v>
      </c>
      <c r="CY173">
        <f>($B$11*$D$9+$C$11*$D$9+$F$11*((ET173+EL173)/MAX(ET173+EL173+EU173, 0.1)*$I$9+EU173/MAX(ET173+EL173+EU173, 0.1)*$J$9))/($B$11+$C$11+$F$11)</f>
        <v>0</v>
      </c>
      <c r="CZ173">
        <f>($B$11*$K$9+$C$11*$K$9+$F$11*((ET173+EL173)/MAX(ET173+EL173+EU173, 0.1)*$P$9+EU173/MAX(ET173+EL173+EU173, 0.1)*$Q$9))/($B$11+$C$11+$F$11)</f>
        <v>0</v>
      </c>
      <c r="DA173">
        <v>2.18</v>
      </c>
      <c r="DB173">
        <v>0.5</v>
      </c>
      <c r="DC173" t="s">
        <v>423</v>
      </c>
      <c r="DD173">
        <v>2</v>
      </c>
      <c r="DE173">
        <v>1758589281.33333</v>
      </c>
      <c r="DF173">
        <v>420.659</v>
      </c>
      <c r="DG173">
        <v>420.028666666667</v>
      </c>
      <c r="DH173">
        <v>24.4306333333333</v>
      </c>
      <c r="DI173">
        <v>24.1547</v>
      </c>
      <c r="DJ173">
        <v>414.765</v>
      </c>
      <c r="DK173">
        <v>24.0408</v>
      </c>
      <c r="DL173">
        <v>500.011333333333</v>
      </c>
      <c r="DM173">
        <v>89.6246333333333</v>
      </c>
      <c r="DN173">
        <v>0.0326981</v>
      </c>
      <c r="DO173">
        <v>30.5362666666667</v>
      </c>
      <c r="DP173">
        <v>30.0505666666667</v>
      </c>
      <c r="DQ173">
        <v>999.9</v>
      </c>
      <c r="DR173">
        <v>0</v>
      </c>
      <c r="DS173">
        <v>0</v>
      </c>
      <c r="DT173">
        <v>10002.5166666667</v>
      </c>
      <c r="DU173">
        <v>0</v>
      </c>
      <c r="DV173">
        <v>0.723344</v>
      </c>
      <c r="DW173">
        <v>0.630442333333333</v>
      </c>
      <c r="DX173">
        <v>431.193333333333</v>
      </c>
      <c r="DY173">
        <v>430.425666666667</v>
      </c>
      <c r="DZ173">
        <v>0.275969666666667</v>
      </c>
      <c r="EA173">
        <v>420.028666666667</v>
      </c>
      <c r="EB173">
        <v>24.1547</v>
      </c>
      <c r="EC173">
        <v>2.18958666666667</v>
      </c>
      <c r="ED173">
        <v>2.16485333333333</v>
      </c>
      <c r="EE173">
        <v>18.8863333333333</v>
      </c>
      <c r="EF173">
        <v>18.7045666666667</v>
      </c>
      <c r="EG173">
        <v>0.00500016</v>
      </c>
      <c r="EH173">
        <v>0</v>
      </c>
      <c r="EI173">
        <v>0</v>
      </c>
      <c r="EJ173">
        <v>0</v>
      </c>
      <c r="EK173">
        <v>203.033333333333</v>
      </c>
      <c r="EL173">
        <v>0.00500016</v>
      </c>
      <c r="EM173">
        <v>-18.0333333333333</v>
      </c>
      <c r="EN173">
        <v>-0.666666666666667</v>
      </c>
      <c r="EO173">
        <v>37.5</v>
      </c>
      <c r="EP173">
        <v>41.562</v>
      </c>
      <c r="EQ173">
        <v>39.562</v>
      </c>
      <c r="ER173">
        <v>41.812</v>
      </c>
      <c r="ES173">
        <v>40.833</v>
      </c>
      <c r="ET173">
        <v>0</v>
      </c>
      <c r="EU173">
        <v>0</v>
      </c>
      <c r="EV173">
        <v>0</v>
      </c>
      <c r="EW173">
        <v>1758589285.8</v>
      </c>
      <c r="EX173">
        <v>0</v>
      </c>
      <c r="EY173">
        <v>211.25</v>
      </c>
      <c r="EZ173">
        <v>-27.0119656647201</v>
      </c>
      <c r="FA173">
        <v>21.5008545277713</v>
      </c>
      <c r="FB173">
        <v>-26.7269230769231</v>
      </c>
      <c r="FC173">
        <v>15</v>
      </c>
      <c r="FD173">
        <v>0</v>
      </c>
      <c r="FE173" t="s">
        <v>424</v>
      </c>
      <c r="FF173">
        <v>1747249705.1</v>
      </c>
      <c r="FG173">
        <v>1747249711.1</v>
      </c>
      <c r="FH173">
        <v>0</v>
      </c>
      <c r="FI173">
        <v>0.871</v>
      </c>
      <c r="FJ173">
        <v>0.066</v>
      </c>
      <c r="FK173">
        <v>5.486</v>
      </c>
      <c r="FL173">
        <v>0.145</v>
      </c>
      <c r="FM173">
        <v>420</v>
      </c>
      <c r="FN173">
        <v>16</v>
      </c>
      <c r="FO173">
        <v>0.27</v>
      </c>
      <c r="FP173">
        <v>0.16</v>
      </c>
      <c r="FQ173">
        <v>0.602793476190476</v>
      </c>
      <c r="FR173">
        <v>-0.276695999999999</v>
      </c>
      <c r="FS173">
        <v>0.0604950782520828</v>
      </c>
      <c r="FT173">
        <v>1</v>
      </c>
      <c r="FU173">
        <v>210.9</v>
      </c>
      <c r="FV173">
        <v>3.37662351504883</v>
      </c>
      <c r="FW173">
        <v>5.99901952773265</v>
      </c>
      <c r="FX173">
        <v>-1</v>
      </c>
      <c r="FY173">
        <v>0.267541095238095</v>
      </c>
      <c r="FZ173">
        <v>0.0580237402597404</v>
      </c>
      <c r="GA173">
        <v>0.0059948144965522</v>
      </c>
      <c r="GB173">
        <v>1</v>
      </c>
      <c r="GC173">
        <v>2</v>
      </c>
      <c r="GD173">
        <v>2</v>
      </c>
      <c r="GE173" t="s">
        <v>476</v>
      </c>
      <c r="GF173">
        <v>3.1263</v>
      </c>
      <c r="GG173">
        <v>2.65824</v>
      </c>
      <c r="GH173">
        <v>0.0882018</v>
      </c>
      <c r="GI173">
        <v>0.0890105</v>
      </c>
      <c r="GJ173">
        <v>0.101866</v>
      </c>
      <c r="GK173">
        <v>0.101597</v>
      </c>
      <c r="GL173">
        <v>23487.9</v>
      </c>
      <c r="GM173">
        <v>22215.5</v>
      </c>
      <c r="GN173">
        <v>23037.1</v>
      </c>
      <c r="GO173">
        <v>23745.1</v>
      </c>
      <c r="GP173">
        <v>35260.2</v>
      </c>
      <c r="GQ173">
        <v>35305.9</v>
      </c>
      <c r="GR173">
        <v>41531.6</v>
      </c>
      <c r="GS173">
        <v>42338.7</v>
      </c>
      <c r="GT173">
        <v>1.9014</v>
      </c>
      <c r="GU173">
        <v>1.8129</v>
      </c>
      <c r="GV173">
        <v>0.121433</v>
      </c>
      <c r="GW173">
        <v>0</v>
      </c>
      <c r="GX173">
        <v>28.0823</v>
      </c>
      <c r="GY173">
        <v>999.9</v>
      </c>
      <c r="GZ173">
        <v>60.078</v>
      </c>
      <c r="HA173">
        <v>29.346</v>
      </c>
      <c r="HB173">
        <v>27.5046</v>
      </c>
      <c r="HC173">
        <v>54.675</v>
      </c>
      <c r="HD173">
        <v>39.5473</v>
      </c>
      <c r="HE173">
        <v>1</v>
      </c>
      <c r="HF173">
        <v>0.050907</v>
      </c>
      <c r="HG173">
        <v>-1.45969</v>
      </c>
      <c r="HH173">
        <v>20.2311</v>
      </c>
      <c r="HI173">
        <v>5.23496</v>
      </c>
      <c r="HJ173">
        <v>11.992</v>
      </c>
      <c r="HK173">
        <v>4.95615</v>
      </c>
      <c r="HL173">
        <v>3.304</v>
      </c>
      <c r="HM173">
        <v>9999</v>
      </c>
      <c r="HN173">
        <v>999.9</v>
      </c>
      <c r="HO173">
        <v>9999</v>
      </c>
      <c r="HP173">
        <v>9999</v>
      </c>
      <c r="HQ173">
        <v>1.86846</v>
      </c>
      <c r="HR173">
        <v>1.86419</v>
      </c>
      <c r="HS173">
        <v>1.8718</v>
      </c>
      <c r="HT173">
        <v>1.86264</v>
      </c>
      <c r="HU173">
        <v>1.86206</v>
      </c>
      <c r="HV173">
        <v>1.86857</v>
      </c>
      <c r="HW173">
        <v>1.85867</v>
      </c>
      <c r="HX173">
        <v>1.86508</v>
      </c>
      <c r="HY173">
        <v>5</v>
      </c>
      <c r="HZ173">
        <v>0</v>
      </c>
      <c r="IA173">
        <v>0</v>
      </c>
      <c r="IB173">
        <v>0</v>
      </c>
      <c r="IC173" t="s">
        <v>426</v>
      </c>
      <c r="ID173" t="s">
        <v>427</v>
      </c>
      <c r="IE173" t="s">
        <v>428</v>
      </c>
      <c r="IF173" t="s">
        <v>428</v>
      </c>
      <c r="IG173" t="s">
        <v>428</v>
      </c>
      <c r="IH173" t="s">
        <v>428</v>
      </c>
      <c r="II173">
        <v>0</v>
      </c>
      <c r="IJ173">
        <v>100</v>
      </c>
      <c r="IK173">
        <v>100</v>
      </c>
      <c r="IL173">
        <v>5.894</v>
      </c>
      <c r="IM173">
        <v>0.3898</v>
      </c>
      <c r="IN173">
        <v>4.31971622866321</v>
      </c>
      <c r="IO173">
        <v>0.00442796603476172</v>
      </c>
      <c r="IP173">
        <v>-1.66160884727162e-06</v>
      </c>
      <c r="IQ173">
        <v>3.32470810967871e-10</v>
      </c>
      <c r="IR173">
        <v>0.0482981980719239</v>
      </c>
      <c r="IS173">
        <v>0.00830027014242151</v>
      </c>
      <c r="IT173">
        <v>2.88519397997672e-05</v>
      </c>
      <c r="IU173">
        <v>9.02036601750474e-06</v>
      </c>
      <c r="IV173">
        <v>-1</v>
      </c>
      <c r="IW173">
        <v>2043</v>
      </c>
      <c r="IX173">
        <v>1</v>
      </c>
      <c r="IY173">
        <v>28</v>
      </c>
      <c r="IZ173">
        <v>188993</v>
      </c>
      <c r="JA173">
        <v>188992.9</v>
      </c>
      <c r="JB173">
        <v>0.853271</v>
      </c>
      <c r="JC173">
        <v>2.38525</v>
      </c>
      <c r="JD173">
        <v>1.4978</v>
      </c>
      <c r="JE173">
        <v>2.33276</v>
      </c>
      <c r="JF173">
        <v>1.54419</v>
      </c>
      <c r="JG173">
        <v>2.35352</v>
      </c>
      <c r="JH173">
        <v>35.3596</v>
      </c>
      <c r="JI173">
        <v>24.2801</v>
      </c>
      <c r="JJ173">
        <v>18</v>
      </c>
      <c r="JK173">
        <v>545.516</v>
      </c>
      <c r="JL173">
        <v>431.768</v>
      </c>
      <c r="JM173">
        <v>31.6614</v>
      </c>
      <c r="JN173">
        <v>28.2692</v>
      </c>
      <c r="JO173">
        <v>29.9996</v>
      </c>
      <c r="JP173">
        <v>28.1408</v>
      </c>
      <c r="JQ173">
        <v>28.1684</v>
      </c>
      <c r="JR173">
        <v>17.1275</v>
      </c>
      <c r="JS173">
        <v>25.0409</v>
      </c>
      <c r="JT173">
        <v>100</v>
      </c>
      <c r="JU173">
        <v>31.6</v>
      </c>
      <c r="JV173">
        <v>420</v>
      </c>
      <c r="JW173">
        <v>24.2203</v>
      </c>
      <c r="JX173">
        <v>93.0836</v>
      </c>
      <c r="JY173">
        <v>98.6778</v>
      </c>
    </row>
    <row r="174" spans="1:285">
      <c r="A174">
        <v>158</v>
      </c>
      <c r="B174">
        <v>1758589286</v>
      </c>
      <c r="C174">
        <v>5273</v>
      </c>
      <c r="D174" t="s">
        <v>747</v>
      </c>
      <c r="E174" t="s">
        <v>748</v>
      </c>
      <c r="F174">
        <v>5</v>
      </c>
      <c r="G174" t="s">
        <v>419</v>
      </c>
      <c r="H174" t="s">
        <v>742</v>
      </c>
      <c r="I174" t="s">
        <v>421</v>
      </c>
      <c r="J174">
        <v>1758589282.25</v>
      </c>
      <c r="K174">
        <f>(L174)/1000</f>
        <v>0</v>
      </c>
      <c r="L174">
        <f>1000*DL174*AJ174*(DH174-DI174)/(100*DA174*(1000-AJ174*DH174))</f>
        <v>0</v>
      </c>
      <c r="M174">
        <f>DL174*AJ174*(DG174-DF174*(1000-AJ174*DI174)/(1000-AJ174*DH174))/(100*DA174)</f>
        <v>0</v>
      </c>
      <c r="N174">
        <f>DF174 - IF(AJ174&gt;1, M174*DA174*100.0/(AL174), 0)</f>
        <v>0</v>
      </c>
      <c r="O174">
        <f>((U174-K174/2)*N174-M174)/(U174+K174/2)</f>
        <v>0</v>
      </c>
      <c r="P174">
        <f>O174*(DM174+DN174)/1000.0</f>
        <v>0</v>
      </c>
      <c r="Q174">
        <f>(DF174 - IF(AJ174&gt;1, M174*DA174*100.0/(AL174), 0))*(DM174+DN174)/1000.0</f>
        <v>0</v>
      </c>
      <c r="R174">
        <f>2.0/((1/T174-1/S174)+SIGN(T174)*SQRT((1/T174-1/S174)*(1/T174-1/S174) + 4*DB174/((DB174+1)*(DB174+1))*(2*1/T174*1/S174-1/S174*1/S174)))</f>
        <v>0</v>
      </c>
      <c r="S174">
        <f>IF(LEFT(DC174,1)&lt;&gt;"0",IF(LEFT(DC174,1)="1",3.0,DD174),$D$5+$E$5*(DT174*DM174/($K$5*1000))+$F$5*(DT174*DM174/($K$5*1000))*MAX(MIN(DA174,$J$5),$I$5)*MAX(MIN(DA174,$J$5),$I$5)+$G$5*MAX(MIN(DA174,$J$5),$I$5)*(DT174*DM174/($K$5*1000))+$H$5*(DT174*DM174/($K$5*1000))*(DT174*DM174/($K$5*1000)))</f>
        <v>0</v>
      </c>
      <c r="T174">
        <f>K174*(1000-(1000*0.61365*exp(17.502*X174/(240.97+X174))/(DM174+DN174)+DH174)/2)/(1000*0.61365*exp(17.502*X174/(240.97+X174))/(DM174+DN174)-DH174)</f>
        <v>0</v>
      </c>
      <c r="U174">
        <f>1/((DB174+1)/(R174/1.6)+1/(S174/1.37)) + DB174/((DB174+1)/(R174/1.6) + DB174/(S174/1.37))</f>
        <v>0</v>
      </c>
      <c r="V174">
        <f>(CW174*CZ174)</f>
        <v>0</v>
      </c>
      <c r="W174">
        <f>(DO174+(V174+2*0.95*5.67E-8*(((DO174+$B$7)+273)^4-(DO174+273)^4)-44100*K174)/(1.84*29.3*S174+8*0.95*5.67E-8*(DO174+273)^3))</f>
        <v>0</v>
      </c>
      <c r="X174">
        <f>($C$7*DP174+$D$7*DQ174+$E$7*W174)</f>
        <v>0</v>
      </c>
      <c r="Y174">
        <f>0.61365*exp(17.502*X174/(240.97+X174))</f>
        <v>0</v>
      </c>
      <c r="Z174">
        <f>(AA174/AB174*100)</f>
        <v>0</v>
      </c>
      <c r="AA174">
        <f>DH174*(DM174+DN174)/1000</f>
        <v>0</v>
      </c>
      <c r="AB174">
        <f>0.61365*exp(17.502*DO174/(240.97+DO174))</f>
        <v>0</v>
      </c>
      <c r="AC174">
        <f>(Y174-DH174*(DM174+DN174)/1000)</f>
        <v>0</v>
      </c>
      <c r="AD174">
        <f>(-K174*44100)</f>
        <v>0</v>
      </c>
      <c r="AE174">
        <f>2*29.3*S174*0.92*(DO174-X174)</f>
        <v>0</v>
      </c>
      <c r="AF174">
        <f>2*0.95*5.67E-8*(((DO174+$B$7)+273)^4-(X174+273)^4)</f>
        <v>0</v>
      </c>
      <c r="AG174">
        <f>V174+AF174+AD174+AE174</f>
        <v>0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MAX(0,($B$13+$C$13*DT174)/(1+$D$13*DT174)*DM174/(DO174+273)*$E$13)</f>
        <v>0</v>
      </c>
      <c r="AM174" t="s">
        <v>422</v>
      </c>
      <c r="AN174" t="s">
        <v>422</v>
      </c>
      <c r="AO174">
        <v>0</v>
      </c>
      <c r="AP174">
        <v>0</v>
      </c>
      <c r="AQ174">
        <f>1-AO174/AP174</f>
        <v>0</v>
      </c>
      <c r="AR174">
        <v>0</v>
      </c>
      <c r="AS174" t="s">
        <v>422</v>
      </c>
      <c r="AT174" t="s">
        <v>422</v>
      </c>
      <c r="AU174">
        <v>0</v>
      </c>
      <c r="AV174">
        <v>0</v>
      </c>
      <c r="AW174">
        <f>1-AU174/AV174</f>
        <v>0</v>
      </c>
      <c r="AX174">
        <v>0.5</v>
      </c>
      <c r="AY174">
        <f>CX174</f>
        <v>0</v>
      </c>
      <c r="AZ174">
        <f>M174</f>
        <v>0</v>
      </c>
      <c r="BA174">
        <f>AW174*AX174*AY174</f>
        <v>0</v>
      </c>
      <c r="BB174">
        <f>(AZ174-AR174)/AY174</f>
        <v>0</v>
      </c>
      <c r="BC174">
        <f>(AP174-AV174)/AV174</f>
        <v>0</v>
      </c>
      <c r="BD174">
        <f>AO174/(AQ174+AO174/AV174)</f>
        <v>0</v>
      </c>
      <c r="BE174" t="s">
        <v>422</v>
      </c>
      <c r="BF174">
        <v>0</v>
      </c>
      <c r="BG174">
        <f>IF(BF174&lt;&gt;0, BF174, BD174)</f>
        <v>0</v>
      </c>
      <c r="BH174">
        <f>1-BG174/AV174</f>
        <v>0</v>
      </c>
      <c r="BI174">
        <f>(AV174-AU174)/(AV174-BG174)</f>
        <v>0</v>
      </c>
      <c r="BJ174">
        <f>(AP174-AV174)/(AP174-BG174)</f>
        <v>0</v>
      </c>
      <c r="BK174">
        <f>(AV174-AU174)/(AV174-AO174)</f>
        <v>0</v>
      </c>
      <c r="BL174">
        <f>(AP174-AV174)/(AP174-AO174)</f>
        <v>0</v>
      </c>
      <c r="BM174">
        <f>(BI174*BG174/AU174)</f>
        <v>0</v>
      </c>
      <c r="BN174">
        <f>(1-BM174)</f>
        <v>0</v>
      </c>
      <c r="CW174">
        <f>$B$11*DU174+$C$11*DV174+$F$11*EG174*(1-EJ174)</f>
        <v>0</v>
      </c>
      <c r="CX174">
        <f>CW174*CY174</f>
        <v>0</v>
      </c>
      <c r="CY174">
        <f>($B$11*$D$9+$C$11*$D$9+$F$11*((ET174+EL174)/MAX(ET174+EL174+EU174, 0.1)*$I$9+EU174/MAX(ET174+EL174+EU174, 0.1)*$J$9))/($B$11+$C$11+$F$11)</f>
        <v>0</v>
      </c>
      <c r="CZ174">
        <f>($B$11*$K$9+$C$11*$K$9+$F$11*((ET174+EL174)/MAX(ET174+EL174+EU174, 0.1)*$P$9+EU174/MAX(ET174+EL174+EU174, 0.1)*$Q$9))/($B$11+$C$11+$F$11)</f>
        <v>0</v>
      </c>
      <c r="DA174">
        <v>2.18</v>
      </c>
      <c r="DB174">
        <v>0.5</v>
      </c>
      <c r="DC174" t="s">
        <v>423</v>
      </c>
      <c r="DD174">
        <v>2</v>
      </c>
      <c r="DE174">
        <v>1758589282.25</v>
      </c>
      <c r="DF174">
        <v>420.66075</v>
      </c>
      <c r="DG174">
        <v>420.03625</v>
      </c>
      <c r="DH174">
        <v>24.429325</v>
      </c>
      <c r="DI174">
        <v>24.153825</v>
      </c>
      <c r="DJ174">
        <v>414.76675</v>
      </c>
      <c r="DK174">
        <v>24.039525</v>
      </c>
      <c r="DL174">
        <v>500.00975</v>
      </c>
      <c r="DM174">
        <v>89.624375</v>
      </c>
      <c r="DN174">
        <v>0.03278055</v>
      </c>
      <c r="DO174">
        <v>30.5371</v>
      </c>
      <c r="DP174">
        <v>30.0521</v>
      </c>
      <c r="DQ174">
        <v>999.9</v>
      </c>
      <c r="DR174">
        <v>0</v>
      </c>
      <c r="DS174">
        <v>0</v>
      </c>
      <c r="DT174">
        <v>9991.8875</v>
      </c>
      <c r="DU174">
        <v>0</v>
      </c>
      <c r="DV174">
        <v>0.723344</v>
      </c>
      <c r="DW174">
        <v>0.62442025</v>
      </c>
      <c r="DX174">
        <v>431.1945</v>
      </c>
      <c r="DY174">
        <v>430.43325</v>
      </c>
      <c r="DZ174">
        <v>0.275515</v>
      </c>
      <c r="EA174">
        <v>420.03625</v>
      </c>
      <c r="EB174">
        <v>24.153825</v>
      </c>
      <c r="EC174">
        <v>2.1894625</v>
      </c>
      <c r="ED174">
        <v>2.16477</v>
      </c>
      <c r="EE174">
        <v>18.885425</v>
      </c>
      <c r="EF174">
        <v>18.70395</v>
      </c>
      <c r="EG174">
        <v>0.00500016</v>
      </c>
      <c r="EH174">
        <v>0</v>
      </c>
      <c r="EI174">
        <v>0</v>
      </c>
      <c r="EJ174">
        <v>0</v>
      </c>
      <c r="EK174">
        <v>203.675</v>
      </c>
      <c r="EL174">
        <v>0.00500016</v>
      </c>
      <c r="EM174">
        <v>-20.675</v>
      </c>
      <c r="EN174">
        <v>-1</v>
      </c>
      <c r="EO174">
        <v>37.5</v>
      </c>
      <c r="EP174">
        <v>41.562</v>
      </c>
      <c r="EQ174">
        <v>39.562</v>
      </c>
      <c r="ER174">
        <v>41.812</v>
      </c>
      <c r="ES174">
        <v>40.82775</v>
      </c>
      <c r="ET174">
        <v>0</v>
      </c>
      <c r="EU174">
        <v>0</v>
      </c>
      <c r="EV174">
        <v>0</v>
      </c>
      <c r="EW174">
        <v>1758589288.2</v>
      </c>
      <c r="EX174">
        <v>0</v>
      </c>
      <c r="EY174">
        <v>209.734615384615</v>
      </c>
      <c r="EZ174">
        <v>-27.011965881454</v>
      </c>
      <c r="FA174">
        <v>24.6632477810916</v>
      </c>
      <c r="FB174">
        <v>-25.7153846153846</v>
      </c>
      <c r="FC174">
        <v>15</v>
      </c>
      <c r="FD174">
        <v>0</v>
      </c>
      <c r="FE174" t="s">
        <v>424</v>
      </c>
      <c r="FF174">
        <v>1747249705.1</v>
      </c>
      <c r="FG174">
        <v>1747249711.1</v>
      </c>
      <c r="FH174">
        <v>0</v>
      </c>
      <c r="FI174">
        <v>0.871</v>
      </c>
      <c r="FJ174">
        <v>0.066</v>
      </c>
      <c r="FK174">
        <v>5.486</v>
      </c>
      <c r="FL174">
        <v>0.145</v>
      </c>
      <c r="FM174">
        <v>420</v>
      </c>
      <c r="FN174">
        <v>16</v>
      </c>
      <c r="FO174">
        <v>0.27</v>
      </c>
      <c r="FP174">
        <v>0.16</v>
      </c>
      <c r="FQ174">
        <v>0.601876476190476</v>
      </c>
      <c r="FR174">
        <v>-0.172188</v>
      </c>
      <c r="FS174">
        <v>0.0605457753239875</v>
      </c>
      <c r="FT174">
        <v>1</v>
      </c>
      <c r="FU174">
        <v>210.323529411765</v>
      </c>
      <c r="FV174">
        <v>0.962566916917646</v>
      </c>
      <c r="FW174">
        <v>6.21312930644025</v>
      </c>
      <c r="FX174">
        <v>-1</v>
      </c>
      <c r="FY174">
        <v>0.268929476190476</v>
      </c>
      <c r="FZ174">
        <v>0.0581287792207794</v>
      </c>
      <c r="GA174">
        <v>0.00601006450024058</v>
      </c>
      <c r="GB174">
        <v>1</v>
      </c>
      <c r="GC174">
        <v>2</v>
      </c>
      <c r="GD174">
        <v>2</v>
      </c>
      <c r="GE174" t="s">
        <v>476</v>
      </c>
      <c r="GF174">
        <v>3.12626</v>
      </c>
      <c r="GG174">
        <v>2.65839</v>
      </c>
      <c r="GH174">
        <v>0.0882011</v>
      </c>
      <c r="GI174">
        <v>0.0890237</v>
      </c>
      <c r="GJ174">
        <v>0.101856</v>
      </c>
      <c r="GK174">
        <v>0.101592</v>
      </c>
      <c r="GL174">
        <v>23488.1</v>
      </c>
      <c r="GM174">
        <v>22215.1</v>
      </c>
      <c r="GN174">
        <v>23037.3</v>
      </c>
      <c r="GO174">
        <v>23745</v>
      </c>
      <c r="GP174">
        <v>35260.8</v>
      </c>
      <c r="GQ174">
        <v>35306</v>
      </c>
      <c r="GR174">
        <v>41531.9</v>
      </c>
      <c r="GS174">
        <v>42338.7</v>
      </c>
      <c r="GT174">
        <v>1.90123</v>
      </c>
      <c r="GU174">
        <v>1.81305</v>
      </c>
      <c r="GV174">
        <v>0.121094</v>
      </c>
      <c r="GW174">
        <v>0</v>
      </c>
      <c r="GX174">
        <v>28.0799</v>
      </c>
      <c r="GY174">
        <v>999.9</v>
      </c>
      <c r="GZ174">
        <v>60.054</v>
      </c>
      <c r="HA174">
        <v>29.346</v>
      </c>
      <c r="HB174">
        <v>27.4923</v>
      </c>
      <c r="HC174">
        <v>54.205</v>
      </c>
      <c r="HD174">
        <v>39.5553</v>
      </c>
      <c r="HE174">
        <v>1</v>
      </c>
      <c r="HF174">
        <v>0.0506631</v>
      </c>
      <c r="HG174">
        <v>-1.49281</v>
      </c>
      <c r="HH174">
        <v>20.2308</v>
      </c>
      <c r="HI174">
        <v>5.23496</v>
      </c>
      <c r="HJ174">
        <v>11.992</v>
      </c>
      <c r="HK174">
        <v>4.95605</v>
      </c>
      <c r="HL174">
        <v>3.304</v>
      </c>
      <c r="HM174">
        <v>9999</v>
      </c>
      <c r="HN174">
        <v>999.9</v>
      </c>
      <c r="HO174">
        <v>9999</v>
      </c>
      <c r="HP174">
        <v>9999</v>
      </c>
      <c r="HQ174">
        <v>1.86846</v>
      </c>
      <c r="HR174">
        <v>1.86421</v>
      </c>
      <c r="HS174">
        <v>1.8718</v>
      </c>
      <c r="HT174">
        <v>1.86264</v>
      </c>
      <c r="HU174">
        <v>1.86207</v>
      </c>
      <c r="HV174">
        <v>1.86857</v>
      </c>
      <c r="HW174">
        <v>1.85867</v>
      </c>
      <c r="HX174">
        <v>1.86509</v>
      </c>
      <c r="HY174">
        <v>5</v>
      </c>
      <c r="HZ174">
        <v>0</v>
      </c>
      <c r="IA174">
        <v>0</v>
      </c>
      <c r="IB174">
        <v>0</v>
      </c>
      <c r="IC174" t="s">
        <v>426</v>
      </c>
      <c r="ID174" t="s">
        <v>427</v>
      </c>
      <c r="IE174" t="s">
        <v>428</v>
      </c>
      <c r="IF174" t="s">
        <v>428</v>
      </c>
      <c r="IG174" t="s">
        <v>428</v>
      </c>
      <c r="IH174" t="s">
        <v>428</v>
      </c>
      <c r="II174">
        <v>0</v>
      </c>
      <c r="IJ174">
        <v>100</v>
      </c>
      <c r="IK174">
        <v>100</v>
      </c>
      <c r="IL174">
        <v>5.894</v>
      </c>
      <c r="IM174">
        <v>0.3897</v>
      </c>
      <c r="IN174">
        <v>4.31971622866321</v>
      </c>
      <c r="IO174">
        <v>0.00442796603476172</v>
      </c>
      <c r="IP174">
        <v>-1.66160884727162e-06</v>
      </c>
      <c r="IQ174">
        <v>3.32470810967871e-10</v>
      </c>
      <c r="IR174">
        <v>0.0482981980719239</v>
      </c>
      <c r="IS174">
        <v>0.00830027014242151</v>
      </c>
      <c r="IT174">
        <v>2.88519397997672e-05</v>
      </c>
      <c r="IU174">
        <v>9.02036601750474e-06</v>
      </c>
      <c r="IV174">
        <v>-1</v>
      </c>
      <c r="IW174">
        <v>2043</v>
      </c>
      <c r="IX174">
        <v>1</v>
      </c>
      <c r="IY174">
        <v>28</v>
      </c>
      <c r="IZ174">
        <v>188993</v>
      </c>
      <c r="JA174">
        <v>188992.9</v>
      </c>
      <c r="JB174">
        <v>0.853271</v>
      </c>
      <c r="JC174">
        <v>2.38281</v>
      </c>
      <c r="JD174">
        <v>1.4978</v>
      </c>
      <c r="JE174">
        <v>2.33276</v>
      </c>
      <c r="JF174">
        <v>1.54419</v>
      </c>
      <c r="JG174">
        <v>2.36328</v>
      </c>
      <c r="JH174">
        <v>35.3596</v>
      </c>
      <c r="JI174">
        <v>24.2801</v>
      </c>
      <c r="JJ174">
        <v>18</v>
      </c>
      <c r="JK174">
        <v>545.395</v>
      </c>
      <c r="JL174">
        <v>431.848</v>
      </c>
      <c r="JM174">
        <v>31.6268</v>
      </c>
      <c r="JN174">
        <v>28.268</v>
      </c>
      <c r="JO174">
        <v>29.9996</v>
      </c>
      <c r="JP174">
        <v>28.1401</v>
      </c>
      <c r="JQ174">
        <v>28.1672</v>
      </c>
      <c r="JR174">
        <v>17.1232</v>
      </c>
      <c r="JS174">
        <v>25.0409</v>
      </c>
      <c r="JT174">
        <v>100</v>
      </c>
      <c r="JU174">
        <v>31.5426</v>
      </c>
      <c r="JV174">
        <v>420</v>
      </c>
      <c r="JW174">
        <v>24.2192</v>
      </c>
      <c r="JX174">
        <v>93.0842</v>
      </c>
      <c r="JY174">
        <v>98.6778</v>
      </c>
    </row>
    <row r="175" spans="1:285">
      <c r="A175">
        <v>159</v>
      </c>
      <c r="B175">
        <v>1758589288</v>
      </c>
      <c r="C175">
        <v>5275</v>
      </c>
      <c r="D175" t="s">
        <v>749</v>
      </c>
      <c r="E175" t="s">
        <v>750</v>
      </c>
      <c r="F175">
        <v>5</v>
      </c>
      <c r="G175" t="s">
        <v>419</v>
      </c>
      <c r="H175" t="s">
        <v>742</v>
      </c>
      <c r="I175" t="s">
        <v>421</v>
      </c>
      <c r="J175">
        <v>1758589285</v>
      </c>
      <c r="K175">
        <f>(L175)/1000</f>
        <v>0</v>
      </c>
      <c r="L175">
        <f>1000*DL175*AJ175*(DH175-DI175)/(100*DA175*(1000-AJ175*DH175))</f>
        <v>0</v>
      </c>
      <c r="M175">
        <f>DL175*AJ175*(DG175-DF175*(1000-AJ175*DI175)/(1000-AJ175*DH175))/(100*DA175)</f>
        <v>0</v>
      </c>
      <c r="N175">
        <f>DF175 - IF(AJ175&gt;1, M175*DA175*100.0/(AL175), 0)</f>
        <v>0</v>
      </c>
      <c r="O175">
        <f>((U175-K175/2)*N175-M175)/(U175+K175/2)</f>
        <v>0</v>
      </c>
      <c r="P175">
        <f>O175*(DM175+DN175)/1000.0</f>
        <v>0</v>
      </c>
      <c r="Q175">
        <f>(DF175 - IF(AJ175&gt;1, M175*DA175*100.0/(AL175), 0))*(DM175+DN175)/1000.0</f>
        <v>0</v>
      </c>
      <c r="R175">
        <f>2.0/((1/T175-1/S175)+SIGN(T175)*SQRT((1/T175-1/S175)*(1/T175-1/S175) + 4*DB175/((DB175+1)*(DB175+1))*(2*1/T175*1/S175-1/S175*1/S175)))</f>
        <v>0</v>
      </c>
      <c r="S175">
        <f>IF(LEFT(DC175,1)&lt;&gt;"0",IF(LEFT(DC175,1)="1",3.0,DD175),$D$5+$E$5*(DT175*DM175/($K$5*1000))+$F$5*(DT175*DM175/($K$5*1000))*MAX(MIN(DA175,$J$5),$I$5)*MAX(MIN(DA175,$J$5),$I$5)+$G$5*MAX(MIN(DA175,$J$5),$I$5)*(DT175*DM175/($K$5*1000))+$H$5*(DT175*DM175/($K$5*1000))*(DT175*DM175/($K$5*1000)))</f>
        <v>0</v>
      </c>
      <c r="T175">
        <f>K175*(1000-(1000*0.61365*exp(17.502*X175/(240.97+X175))/(DM175+DN175)+DH175)/2)/(1000*0.61365*exp(17.502*X175/(240.97+X175))/(DM175+DN175)-DH175)</f>
        <v>0</v>
      </c>
      <c r="U175">
        <f>1/((DB175+1)/(R175/1.6)+1/(S175/1.37)) + DB175/((DB175+1)/(R175/1.6) + DB175/(S175/1.37))</f>
        <v>0</v>
      </c>
      <c r="V175">
        <f>(CW175*CZ175)</f>
        <v>0</v>
      </c>
      <c r="W175">
        <f>(DO175+(V175+2*0.95*5.67E-8*(((DO175+$B$7)+273)^4-(DO175+273)^4)-44100*K175)/(1.84*29.3*S175+8*0.95*5.67E-8*(DO175+273)^3))</f>
        <v>0</v>
      </c>
      <c r="X175">
        <f>($C$7*DP175+$D$7*DQ175+$E$7*W175)</f>
        <v>0</v>
      </c>
      <c r="Y175">
        <f>0.61365*exp(17.502*X175/(240.97+X175))</f>
        <v>0</v>
      </c>
      <c r="Z175">
        <f>(AA175/AB175*100)</f>
        <v>0</v>
      </c>
      <c r="AA175">
        <f>DH175*(DM175+DN175)/1000</f>
        <v>0</v>
      </c>
      <c r="AB175">
        <f>0.61365*exp(17.502*DO175/(240.97+DO175))</f>
        <v>0</v>
      </c>
      <c r="AC175">
        <f>(Y175-DH175*(DM175+DN175)/1000)</f>
        <v>0</v>
      </c>
      <c r="AD175">
        <f>(-K175*44100)</f>
        <v>0</v>
      </c>
      <c r="AE175">
        <f>2*29.3*S175*0.92*(DO175-X175)</f>
        <v>0</v>
      </c>
      <c r="AF175">
        <f>2*0.95*5.67E-8*(((DO175+$B$7)+273)^4-(X175+273)^4)</f>
        <v>0</v>
      </c>
      <c r="AG175">
        <f>V175+AF175+AD175+AE175</f>
        <v>0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MAX(0,($B$13+$C$13*DT175)/(1+$D$13*DT175)*DM175/(DO175+273)*$E$13)</f>
        <v>0</v>
      </c>
      <c r="AM175" t="s">
        <v>422</v>
      </c>
      <c r="AN175" t="s">
        <v>422</v>
      </c>
      <c r="AO175">
        <v>0</v>
      </c>
      <c r="AP175">
        <v>0</v>
      </c>
      <c r="AQ175">
        <f>1-AO175/AP175</f>
        <v>0</v>
      </c>
      <c r="AR175">
        <v>0</v>
      </c>
      <c r="AS175" t="s">
        <v>422</v>
      </c>
      <c r="AT175" t="s">
        <v>422</v>
      </c>
      <c r="AU175">
        <v>0</v>
      </c>
      <c r="AV175">
        <v>0</v>
      </c>
      <c r="AW175">
        <f>1-AU175/AV175</f>
        <v>0</v>
      </c>
      <c r="AX175">
        <v>0.5</v>
      </c>
      <c r="AY175">
        <f>CX175</f>
        <v>0</v>
      </c>
      <c r="AZ175">
        <f>M175</f>
        <v>0</v>
      </c>
      <c r="BA175">
        <f>AW175*AX175*AY175</f>
        <v>0</v>
      </c>
      <c r="BB175">
        <f>(AZ175-AR175)/AY175</f>
        <v>0</v>
      </c>
      <c r="BC175">
        <f>(AP175-AV175)/AV175</f>
        <v>0</v>
      </c>
      <c r="BD175">
        <f>AO175/(AQ175+AO175/AV175)</f>
        <v>0</v>
      </c>
      <c r="BE175" t="s">
        <v>422</v>
      </c>
      <c r="BF175">
        <v>0</v>
      </c>
      <c r="BG175">
        <f>IF(BF175&lt;&gt;0, BF175, BD175)</f>
        <v>0</v>
      </c>
      <c r="BH175">
        <f>1-BG175/AV175</f>
        <v>0</v>
      </c>
      <c r="BI175">
        <f>(AV175-AU175)/(AV175-BG175)</f>
        <v>0</v>
      </c>
      <c r="BJ175">
        <f>(AP175-AV175)/(AP175-BG175)</f>
        <v>0</v>
      </c>
      <c r="BK175">
        <f>(AV175-AU175)/(AV175-AO175)</f>
        <v>0</v>
      </c>
      <c r="BL175">
        <f>(AP175-AV175)/(AP175-AO175)</f>
        <v>0</v>
      </c>
      <c r="BM175">
        <f>(BI175*BG175/AU175)</f>
        <v>0</v>
      </c>
      <c r="BN175">
        <f>(1-BM175)</f>
        <v>0</v>
      </c>
      <c r="CW175">
        <f>$B$11*DU175+$C$11*DV175+$F$11*EG175*(1-EJ175)</f>
        <v>0</v>
      </c>
      <c r="CX175">
        <f>CW175*CY175</f>
        <v>0</v>
      </c>
      <c r="CY175">
        <f>($B$11*$D$9+$C$11*$D$9+$F$11*((ET175+EL175)/MAX(ET175+EL175+EU175, 0.1)*$I$9+EU175/MAX(ET175+EL175+EU175, 0.1)*$J$9))/($B$11+$C$11+$F$11)</f>
        <v>0</v>
      </c>
      <c r="CZ175">
        <f>($B$11*$K$9+$C$11*$K$9+$F$11*((ET175+EL175)/MAX(ET175+EL175+EU175, 0.1)*$P$9+EU175/MAX(ET175+EL175+EU175, 0.1)*$Q$9))/($B$11+$C$11+$F$11)</f>
        <v>0</v>
      </c>
      <c r="DA175">
        <v>2.18</v>
      </c>
      <c r="DB175">
        <v>0.5</v>
      </c>
      <c r="DC175" t="s">
        <v>423</v>
      </c>
      <c r="DD175">
        <v>2</v>
      </c>
      <c r="DE175">
        <v>1758589285</v>
      </c>
      <c r="DF175">
        <v>420.655</v>
      </c>
      <c r="DG175">
        <v>420.115</v>
      </c>
      <c r="DH175">
        <v>24.4261</v>
      </c>
      <c r="DI175">
        <v>24.1521333333333</v>
      </c>
      <c r="DJ175">
        <v>414.761</v>
      </c>
      <c r="DK175">
        <v>24.0363666666667</v>
      </c>
      <c r="DL175">
        <v>499.984333333333</v>
      </c>
      <c r="DM175">
        <v>89.6241</v>
      </c>
      <c r="DN175">
        <v>0.0328403</v>
      </c>
      <c r="DO175">
        <v>30.5395</v>
      </c>
      <c r="DP175">
        <v>30.0561</v>
      </c>
      <c r="DQ175">
        <v>999.9</v>
      </c>
      <c r="DR175">
        <v>0</v>
      </c>
      <c r="DS175">
        <v>0</v>
      </c>
      <c r="DT175">
        <v>9987.30666666667</v>
      </c>
      <c r="DU175">
        <v>0</v>
      </c>
      <c r="DV175">
        <v>0.723344</v>
      </c>
      <c r="DW175">
        <v>0.539846</v>
      </c>
      <c r="DX175">
        <v>431.187333333333</v>
      </c>
      <c r="DY175">
        <v>430.513333333333</v>
      </c>
      <c r="DZ175">
        <v>0.273955</v>
      </c>
      <c r="EA175">
        <v>420.115</v>
      </c>
      <c r="EB175">
        <v>24.1521333333333</v>
      </c>
      <c r="EC175">
        <v>2.18916666666667</v>
      </c>
      <c r="ED175">
        <v>2.16461</v>
      </c>
      <c r="EE175">
        <v>18.8832666666667</v>
      </c>
      <c r="EF175">
        <v>18.7027666666667</v>
      </c>
      <c r="EG175">
        <v>0.00500016</v>
      </c>
      <c r="EH175">
        <v>0</v>
      </c>
      <c r="EI175">
        <v>0</v>
      </c>
      <c r="EJ175">
        <v>0</v>
      </c>
      <c r="EK175">
        <v>206.966666666667</v>
      </c>
      <c r="EL175">
        <v>0.00500016</v>
      </c>
      <c r="EM175">
        <v>-25.7666666666667</v>
      </c>
      <c r="EN175">
        <v>-1.3</v>
      </c>
      <c r="EO175">
        <v>37.5</v>
      </c>
      <c r="EP175">
        <v>41.562</v>
      </c>
      <c r="EQ175">
        <v>39.562</v>
      </c>
      <c r="ER175">
        <v>41.812</v>
      </c>
      <c r="ES175">
        <v>40.812</v>
      </c>
      <c r="ET175">
        <v>0</v>
      </c>
      <c r="EU175">
        <v>0</v>
      </c>
      <c r="EV175">
        <v>0</v>
      </c>
      <c r="EW175">
        <v>1758589290</v>
      </c>
      <c r="EX175">
        <v>0</v>
      </c>
      <c r="EY175">
        <v>210.032</v>
      </c>
      <c r="EZ175">
        <v>-10.5000000400436</v>
      </c>
      <c r="FA175">
        <v>10.2846152229658</v>
      </c>
      <c r="FB175">
        <v>-25.664</v>
      </c>
      <c r="FC175">
        <v>15</v>
      </c>
      <c r="FD175">
        <v>0</v>
      </c>
      <c r="FE175" t="s">
        <v>424</v>
      </c>
      <c r="FF175">
        <v>1747249705.1</v>
      </c>
      <c r="FG175">
        <v>1747249711.1</v>
      </c>
      <c r="FH175">
        <v>0</v>
      </c>
      <c r="FI175">
        <v>0.871</v>
      </c>
      <c r="FJ175">
        <v>0.066</v>
      </c>
      <c r="FK175">
        <v>5.486</v>
      </c>
      <c r="FL175">
        <v>0.145</v>
      </c>
      <c r="FM175">
        <v>420</v>
      </c>
      <c r="FN175">
        <v>16</v>
      </c>
      <c r="FO175">
        <v>0.27</v>
      </c>
      <c r="FP175">
        <v>0.16</v>
      </c>
      <c r="FQ175">
        <v>0.590564619047619</v>
      </c>
      <c r="FR175">
        <v>-0.102298909090909</v>
      </c>
      <c r="FS175">
        <v>0.0573270194390013</v>
      </c>
      <c r="FT175">
        <v>1</v>
      </c>
      <c r="FU175">
        <v>210.055882352941</v>
      </c>
      <c r="FV175">
        <v>-14.7058823714051</v>
      </c>
      <c r="FW175">
        <v>6.09701909694501</v>
      </c>
      <c r="FX175">
        <v>-1</v>
      </c>
      <c r="FY175">
        <v>0.270282285714286</v>
      </c>
      <c r="FZ175">
        <v>0.0477808051948047</v>
      </c>
      <c r="GA175">
        <v>0.00525629343551823</v>
      </c>
      <c r="GB175">
        <v>1</v>
      </c>
      <c r="GC175">
        <v>2</v>
      </c>
      <c r="GD175">
        <v>2</v>
      </c>
      <c r="GE175" t="s">
        <v>476</v>
      </c>
      <c r="GF175">
        <v>3.12631</v>
      </c>
      <c r="GG175">
        <v>2.65836</v>
      </c>
      <c r="GH175">
        <v>0.0882104</v>
      </c>
      <c r="GI175">
        <v>0.0890968</v>
      </c>
      <c r="GJ175">
        <v>0.10185</v>
      </c>
      <c r="GK175">
        <v>0.101609</v>
      </c>
      <c r="GL175">
        <v>23487.9</v>
      </c>
      <c r="GM175">
        <v>22213.2</v>
      </c>
      <c r="GN175">
        <v>23037.3</v>
      </c>
      <c r="GO175">
        <v>23744.9</v>
      </c>
      <c r="GP175">
        <v>35261.1</v>
      </c>
      <c r="GQ175">
        <v>35305.3</v>
      </c>
      <c r="GR175">
        <v>41532</v>
      </c>
      <c r="GS175">
        <v>42338.6</v>
      </c>
      <c r="GT175">
        <v>1.90125</v>
      </c>
      <c r="GU175">
        <v>1.81285</v>
      </c>
      <c r="GV175">
        <v>0.121288</v>
      </c>
      <c r="GW175">
        <v>0</v>
      </c>
      <c r="GX175">
        <v>28.0789</v>
      </c>
      <c r="GY175">
        <v>999.9</v>
      </c>
      <c r="GZ175">
        <v>60.078</v>
      </c>
      <c r="HA175">
        <v>29.336</v>
      </c>
      <c r="HB175">
        <v>27.4883</v>
      </c>
      <c r="HC175">
        <v>54.335</v>
      </c>
      <c r="HD175">
        <v>39.5072</v>
      </c>
      <c r="HE175">
        <v>1</v>
      </c>
      <c r="HF175">
        <v>0.0504954</v>
      </c>
      <c r="HG175">
        <v>-1.44359</v>
      </c>
      <c r="HH175">
        <v>20.2313</v>
      </c>
      <c r="HI175">
        <v>5.23481</v>
      </c>
      <c r="HJ175">
        <v>11.992</v>
      </c>
      <c r="HK175">
        <v>4.95595</v>
      </c>
      <c r="HL175">
        <v>3.304</v>
      </c>
      <c r="HM175">
        <v>9999</v>
      </c>
      <c r="HN175">
        <v>999.9</v>
      </c>
      <c r="HO175">
        <v>9999</v>
      </c>
      <c r="HP175">
        <v>9999</v>
      </c>
      <c r="HQ175">
        <v>1.86845</v>
      </c>
      <c r="HR175">
        <v>1.86421</v>
      </c>
      <c r="HS175">
        <v>1.8718</v>
      </c>
      <c r="HT175">
        <v>1.86264</v>
      </c>
      <c r="HU175">
        <v>1.86208</v>
      </c>
      <c r="HV175">
        <v>1.86856</v>
      </c>
      <c r="HW175">
        <v>1.85867</v>
      </c>
      <c r="HX175">
        <v>1.86509</v>
      </c>
      <c r="HY175">
        <v>5</v>
      </c>
      <c r="HZ175">
        <v>0</v>
      </c>
      <c r="IA175">
        <v>0</v>
      </c>
      <c r="IB175">
        <v>0</v>
      </c>
      <c r="IC175" t="s">
        <v>426</v>
      </c>
      <c r="ID175" t="s">
        <v>427</v>
      </c>
      <c r="IE175" t="s">
        <v>428</v>
      </c>
      <c r="IF175" t="s">
        <v>428</v>
      </c>
      <c r="IG175" t="s">
        <v>428</v>
      </c>
      <c r="IH175" t="s">
        <v>428</v>
      </c>
      <c r="II175">
        <v>0</v>
      </c>
      <c r="IJ175">
        <v>100</v>
      </c>
      <c r="IK175">
        <v>100</v>
      </c>
      <c r="IL175">
        <v>5.894</v>
      </c>
      <c r="IM175">
        <v>0.3896</v>
      </c>
      <c r="IN175">
        <v>4.31971622866321</v>
      </c>
      <c r="IO175">
        <v>0.00442796603476172</v>
      </c>
      <c r="IP175">
        <v>-1.66160884727162e-06</v>
      </c>
      <c r="IQ175">
        <v>3.32470810967871e-10</v>
      </c>
      <c r="IR175">
        <v>0.0482981980719239</v>
      </c>
      <c r="IS175">
        <v>0.00830027014242151</v>
      </c>
      <c r="IT175">
        <v>2.88519397997672e-05</v>
      </c>
      <c r="IU175">
        <v>9.02036601750474e-06</v>
      </c>
      <c r="IV175">
        <v>-1</v>
      </c>
      <c r="IW175">
        <v>2043</v>
      </c>
      <c r="IX175">
        <v>1</v>
      </c>
      <c r="IY175">
        <v>28</v>
      </c>
      <c r="IZ175">
        <v>188993</v>
      </c>
      <c r="JA175">
        <v>188992.9</v>
      </c>
      <c r="JB175">
        <v>0.852051</v>
      </c>
      <c r="JC175">
        <v>2.38525</v>
      </c>
      <c r="JD175">
        <v>1.4978</v>
      </c>
      <c r="JE175">
        <v>2.33276</v>
      </c>
      <c r="JF175">
        <v>1.54419</v>
      </c>
      <c r="JG175">
        <v>2.35962</v>
      </c>
      <c r="JH175">
        <v>35.3596</v>
      </c>
      <c r="JI175">
        <v>24.2889</v>
      </c>
      <c r="JJ175">
        <v>18</v>
      </c>
      <c r="JK175">
        <v>545.404</v>
      </c>
      <c r="JL175">
        <v>431.721</v>
      </c>
      <c r="JM175">
        <v>31.5988</v>
      </c>
      <c r="JN175">
        <v>28.2668</v>
      </c>
      <c r="JO175">
        <v>29.9997</v>
      </c>
      <c r="JP175">
        <v>28.139</v>
      </c>
      <c r="JQ175">
        <v>28.166</v>
      </c>
      <c r="JR175">
        <v>17.0984</v>
      </c>
      <c r="JS175">
        <v>25.0409</v>
      </c>
      <c r="JT175">
        <v>100</v>
      </c>
      <c r="JU175">
        <v>31.5426</v>
      </c>
      <c r="JV175">
        <v>420</v>
      </c>
      <c r="JW175">
        <v>24.2275</v>
      </c>
      <c r="JX175">
        <v>93.0843</v>
      </c>
      <c r="JY175">
        <v>98.6775</v>
      </c>
    </row>
    <row r="176" spans="1:285">
      <c r="A176">
        <v>160</v>
      </c>
      <c r="B176">
        <v>1758589290</v>
      </c>
      <c r="C176">
        <v>5277</v>
      </c>
      <c r="D176" t="s">
        <v>751</v>
      </c>
      <c r="E176" t="s">
        <v>752</v>
      </c>
      <c r="F176">
        <v>5</v>
      </c>
      <c r="G176" t="s">
        <v>419</v>
      </c>
      <c r="H176" t="s">
        <v>742</v>
      </c>
      <c r="I176" t="s">
        <v>421</v>
      </c>
      <c r="J176">
        <v>1758589287</v>
      </c>
      <c r="K176">
        <f>(L176)/1000</f>
        <v>0</v>
      </c>
      <c r="L176">
        <f>1000*DL176*AJ176*(DH176-DI176)/(100*DA176*(1000-AJ176*DH176))</f>
        <v>0</v>
      </c>
      <c r="M176">
        <f>DL176*AJ176*(DG176-DF176*(1000-AJ176*DI176)/(1000-AJ176*DH176))/(100*DA176)</f>
        <v>0</v>
      </c>
      <c r="N176">
        <f>DF176 - IF(AJ176&gt;1, M176*DA176*100.0/(AL176), 0)</f>
        <v>0</v>
      </c>
      <c r="O176">
        <f>((U176-K176/2)*N176-M176)/(U176+K176/2)</f>
        <v>0</v>
      </c>
      <c r="P176">
        <f>O176*(DM176+DN176)/1000.0</f>
        <v>0</v>
      </c>
      <c r="Q176">
        <f>(DF176 - IF(AJ176&gt;1, M176*DA176*100.0/(AL176), 0))*(DM176+DN176)/1000.0</f>
        <v>0</v>
      </c>
      <c r="R176">
        <f>2.0/((1/T176-1/S176)+SIGN(T176)*SQRT((1/T176-1/S176)*(1/T176-1/S176) + 4*DB176/((DB176+1)*(DB176+1))*(2*1/T176*1/S176-1/S176*1/S176)))</f>
        <v>0</v>
      </c>
      <c r="S176">
        <f>IF(LEFT(DC176,1)&lt;&gt;"0",IF(LEFT(DC176,1)="1",3.0,DD176),$D$5+$E$5*(DT176*DM176/($K$5*1000))+$F$5*(DT176*DM176/($K$5*1000))*MAX(MIN(DA176,$J$5),$I$5)*MAX(MIN(DA176,$J$5),$I$5)+$G$5*MAX(MIN(DA176,$J$5),$I$5)*(DT176*DM176/($K$5*1000))+$H$5*(DT176*DM176/($K$5*1000))*(DT176*DM176/($K$5*1000)))</f>
        <v>0</v>
      </c>
      <c r="T176">
        <f>K176*(1000-(1000*0.61365*exp(17.502*X176/(240.97+X176))/(DM176+DN176)+DH176)/2)/(1000*0.61365*exp(17.502*X176/(240.97+X176))/(DM176+DN176)-DH176)</f>
        <v>0</v>
      </c>
      <c r="U176">
        <f>1/((DB176+1)/(R176/1.6)+1/(S176/1.37)) + DB176/((DB176+1)/(R176/1.6) + DB176/(S176/1.37))</f>
        <v>0</v>
      </c>
      <c r="V176">
        <f>(CW176*CZ176)</f>
        <v>0</v>
      </c>
      <c r="W176">
        <f>(DO176+(V176+2*0.95*5.67E-8*(((DO176+$B$7)+273)^4-(DO176+273)^4)-44100*K176)/(1.84*29.3*S176+8*0.95*5.67E-8*(DO176+273)^3))</f>
        <v>0</v>
      </c>
      <c r="X176">
        <f>($C$7*DP176+$D$7*DQ176+$E$7*W176)</f>
        <v>0</v>
      </c>
      <c r="Y176">
        <f>0.61365*exp(17.502*X176/(240.97+X176))</f>
        <v>0</v>
      </c>
      <c r="Z176">
        <f>(AA176/AB176*100)</f>
        <v>0</v>
      </c>
      <c r="AA176">
        <f>DH176*(DM176+DN176)/1000</f>
        <v>0</v>
      </c>
      <c r="AB176">
        <f>0.61365*exp(17.502*DO176/(240.97+DO176))</f>
        <v>0</v>
      </c>
      <c r="AC176">
        <f>(Y176-DH176*(DM176+DN176)/1000)</f>
        <v>0</v>
      </c>
      <c r="AD176">
        <f>(-K176*44100)</f>
        <v>0</v>
      </c>
      <c r="AE176">
        <f>2*29.3*S176*0.92*(DO176-X176)</f>
        <v>0</v>
      </c>
      <c r="AF176">
        <f>2*0.95*5.67E-8*(((DO176+$B$7)+273)^4-(X176+273)^4)</f>
        <v>0</v>
      </c>
      <c r="AG176">
        <f>V176+AF176+AD176+AE176</f>
        <v>0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MAX(0,($B$13+$C$13*DT176)/(1+$D$13*DT176)*DM176/(DO176+273)*$E$13)</f>
        <v>0</v>
      </c>
      <c r="AM176" t="s">
        <v>422</v>
      </c>
      <c r="AN176" t="s">
        <v>422</v>
      </c>
      <c r="AO176">
        <v>0</v>
      </c>
      <c r="AP176">
        <v>0</v>
      </c>
      <c r="AQ176">
        <f>1-AO176/AP176</f>
        <v>0</v>
      </c>
      <c r="AR176">
        <v>0</v>
      </c>
      <c r="AS176" t="s">
        <v>422</v>
      </c>
      <c r="AT176" t="s">
        <v>422</v>
      </c>
      <c r="AU176">
        <v>0</v>
      </c>
      <c r="AV176">
        <v>0</v>
      </c>
      <c r="AW176">
        <f>1-AU176/AV176</f>
        <v>0</v>
      </c>
      <c r="AX176">
        <v>0.5</v>
      </c>
      <c r="AY176">
        <f>CX176</f>
        <v>0</v>
      </c>
      <c r="AZ176">
        <f>M176</f>
        <v>0</v>
      </c>
      <c r="BA176">
        <f>AW176*AX176*AY176</f>
        <v>0</v>
      </c>
      <c r="BB176">
        <f>(AZ176-AR176)/AY176</f>
        <v>0</v>
      </c>
      <c r="BC176">
        <f>(AP176-AV176)/AV176</f>
        <v>0</v>
      </c>
      <c r="BD176">
        <f>AO176/(AQ176+AO176/AV176)</f>
        <v>0</v>
      </c>
      <c r="BE176" t="s">
        <v>422</v>
      </c>
      <c r="BF176">
        <v>0</v>
      </c>
      <c r="BG176">
        <f>IF(BF176&lt;&gt;0, BF176, BD176)</f>
        <v>0</v>
      </c>
      <c r="BH176">
        <f>1-BG176/AV176</f>
        <v>0</v>
      </c>
      <c r="BI176">
        <f>(AV176-AU176)/(AV176-BG176)</f>
        <v>0</v>
      </c>
      <c r="BJ176">
        <f>(AP176-AV176)/(AP176-BG176)</f>
        <v>0</v>
      </c>
      <c r="BK176">
        <f>(AV176-AU176)/(AV176-AO176)</f>
        <v>0</v>
      </c>
      <c r="BL176">
        <f>(AP176-AV176)/(AP176-AO176)</f>
        <v>0</v>
      </c>
      <c r="BM176">
        <f>(BI176*BG176/AU176)</f>
        <v>0</v>
      </c>
      <c r="BN176">
        <f>(1-BM176)</f>
        <v>0</v>
      </c>
      <c r="CW176">
        <f>$B$11*DU176+$C$11*DV176+$F$11*EG176*(1-EJ176)</f>
        <v>0</v>
      </c>
      <c r="CX176">
        <f>CW176*CY176</f>
        <v>0</v>
      </c>
      <c r="CY176">
        <f>($B$11*$D$9+$C$11*$D$9+$F$11*((ET176+EL176)/MAX(ET176+EL176+EU176, 0.1)*$I$9+EU176/MAX(ET176+EL176+EU176, 0.1)*$J$9))/($B$11+$C$11+$F$11)</f>
        <v>0</v>
      </c>
      <c r="CZ176">
        <f>($B$11*$K$9+$C$11*$K$9+$F$11*((ET176+EL176)/MAX(ET176+EL176+EU176, 0.1)*$P$9+EU176/MAX(ET176+EL176+EU176, 0.1)*$Q$9))/($B$11+$C$11+$F$11)</f>
        <v>0</v>
      </c>
      <c r="DA176">
        <v>2.18</v>
      </c>
      <c r="DB176">
        <v>0.5</v>
      </c>
      <c r="DC176" t="s">
        <v>423</v>
      </c>
      <c r="DD176">
        <v>2</v>
      </c>
      <c r="DE176">
        <v>1758589287</v>
      </c>
      <c r="DF176">
        <v>420.682</v>
      </c>
      <c r="DG176">
        <v>420.463333333333</v>
      </c>
      <c r="DH176">
        <v>24.423</v>
      </c>
      <c r="DI176">
        <v>24.1555666666667</v>
      </c>
      <c r="DJ176">
        <v>414.787666666667</v>
      </c>
      <c r="DK176">
        <v>24.0333333333333</v>
      </c>
      <c r="DL176">
        <v>499.983333333333</v>
      </c>
      <c r="DM176">
        <v>89.6237666666667</v>
      </c>
      <c r="DN176">
        <v>0.0328188</v>
      </c>
      <c r="DO176">
        <v>30.5405333333333</v>
      </c>
      <c r="DP176">
        <v>30.0551666666667</v>
      </c>
      <c r="DQ176">
        <v>999.9</v>
      </c>
      <c r="DR176">
        <v>0</v>
      </c>
      <c r="DS176">
        <v>0</v>
      </c>
      <c r="DT176">
        <v>9990.84</v>
      </c>
      <c r="DU176">
        <v>0</v>
      </c>
      <c r="DV176">
        <v>0.723344</v>
      </c>
      <c r="DW176">
        <v>0.218119333333333</v>
      </c>
      <c r="DX176">
        <v>431.213333333333</v>
      </c>
      <c r="DY176">
        <v>430.872</v>
      </c>
      <c r="DZ176">
        <v>0.267397333333333</v>
      </c>
      <c r="EA176">
        <v>420.463333333333</v>
      </c>
      <c r="EB176">
        <v>24.1555666666667</v>
      </c>
      <c r="EC176">
        <v>2.18888</v>
      </c>
      <c r="ED176">
        <v>2.16491333333333</v>
      </c>
      <c r="EE176">
        <v>18.8811666666667</v>
      </c>
      <c r="EF176">
        <v>18.705</v>
      </c>
      <c r="EG176">
        <v>0.00500016</v>
      </c>
      <c r="EH176">
        <v>0</v>
      </c>
      <c r="EI176">
        <v>0</v>
      </c>
      <c r="EJ176">
        <v>0</v>
      </c>
      <c r="EK176">
        <v>208.766666666667</v>
      </c>
      <c r="EL176">
        <v>0.00500016</v>
      </c>
      <c r="EM176">
        <v>-27.3333333333333</v>
      </c>
      <c r="EN176">
        <v>-1.76666666666667</v>
      </c>
      <c r="EO176">
        <v>37.5</v>
      </c>
      <c r="EP176">
        <v>41.562</v>
      </c>
      <c r="EQ176">
        <v>39.562</v>
      </c>
      <c r="ER176">
        <v>41.812</v>
      </c>
      <c r="ES176">
        <v>40.812</v>
      </c>
      <c r="ET176">
        <v>0</v>
      </c>
      <c r="EU176">
        <v>0</v>
      </c>
      <c r="EV176">
        <v>0</v>
      </c>
      <c r="EW176">
        <v>1758589291.8</v>
      </c>
      <c r="EX176">
        <v>0</v>
      </c>
      <c r="EY176">
        <v>209.934615384615</v>
      </c>
      <c r="EZ176">
        <v>-1.23418827912212</v>
      </c>
      <c r="FA176">
        <v>7.34358978537615</v>
      </c>
      <c r="FB176">
        <v>-26.2461538461538</v>
      </c>
      <c r="FC176">
        <v>15</v>
      </c>
      <c r="FD176">
        <v>0</v>
      </c>
      <c r="FE176" t="s">
        <v>424</v>
      </c>
      <c r="FF176">
        <v>1747249705.1</v>
      </c>
      <c r="FG176">
        <v>1747249711.1</v>
      </c>
      <c r="FH176">
        <v>0</v>
      </c>
      <c r="FI176">
        <v>0.871</v>
      </c>
      <c r="FJ176">
        <v>0.066</v>
      </c>
      <c r="FK176">
        <v>5.486</v>
      </c>
      <c r="FL176">
        <v>0.145</v>
      </c>
      <c r="FM176">
        <v>420</v>
      </c>
      <c r="FN176">
        <v>16</v>
      </c>
      <c r="FO176">
        <v>0.27</v>
      </c>
      <c r="FP176">
        <v>0.16</v>
      </c>
      <c r="FQ176">
        <v>0.548055095238095</v>
      </c>
      <c r="FR176">
        <v>-0.473582259740258</v>
      </c>
      <c r="FS176">
        <v>0.117952632603861</v>
      </c>
      <c r="FT176">
        <v>1</v>
      </c>
      <c r="FU176">
        <v>210.717647058824</v>
      </c>
      <c r="FV176">
        <v>-13.931245189992</v>
      </c>
      <c r="FW176">
        <v>6.05991994648324</v>
      </c>
      <c r="FX176">
        <v>-1</v>
      </c>
      <c r="FY176">
        <v>0.271041380952381</v>
      </c>
      <c r="FZ176">
        <v>0.0272590909090911</v>
      </c>
      <c r="GA176">
        <v>0.00436635344724907</v>
      </c>
      <c r="GB176">
        <v>1</v>
      </c>
      <c r="GC176">
        <v>2</v>
      </c>
      <c r="GD176">
        <v>2</v>
      </c>
      <c r="GE176" t="s">
        <v>476</v>
      </c>
      <c r="GF176">
        <v>3.12641</v>
      </c>
      <c r="GG176">
        <v>2.65809</v>
      </c>
      <c r="GH176">
        <v>0.0882449</v>
      </c>
      <c r="GI176">
        <v>0.0892473</v>
      </c>
      <c r="GJ176">
        <v>0.101842</v>
      </c>
      <c r="GK176">
        <v>0.101649</v>
      </c>
      <c r="GL176">
        <v>23487.3</v>
      </c>
      <c r="GM176">
        <v>22209.7</v>
      </c>
      <c r="GN176">
        <v>23037.6</v>
      </c>
      <c r="GO176">
        <v>23745</v>
      </c>
      <c r="GP176">
        <v>35261.6</v>
      </c>
      <c r="GQ176">
        <v>35303.9</v>
      </c>
      <c r="GR176">
        <v>41532.1</v>
      </c>
      <c r="GS176">
        <v>42338.9</v>
      </c>
      <c r="GT176">
        <v>1.90147</v>
      </c>
      <c r="GU176">
        <v>1.81253</v>
      </c>
      <c r="GV176">
        <v>0.12086</v>
      </c>
      <c r="GW176">
        <v>0</v>
      </c>
      <c r="GX176">
        <v>28.0786</v>
      </c>
      <c r="GY176">
        <v>999.9</v>
      </c>
      <c r="GZ176">
        <v>60.054</v>
      </c>
      <c r="HA176">
        <v>29.336</v>
      </c>
      <c r="HB176">
        <v>27.478</v>
      </c>
      <c r="HC176">
        <v>54.435</v>
      </c>
      <c r="HD176">
        <v>39.4471</v>
      </c>
      <c r="HE176">
        <v>1</v>
      </c>
      <c r="HF176">
        <v>0.0504294</v>
      </c>
      <c r="HG176">
        <v>-1.40819</v>
      </c>
      <c r="HH176">
        <v>20.2318</v>
      </c>
      <c r="HI176">
        <v>5.23496</v>
      </c>
      <c r="HJ176">
        <v>11.992</v>
      </c>
      <c r="HK176">
        <v>4.956</v>
      </c>
      <c r="HL176">
        <v>3.304</v>
      </c>
      <c r="HM176">
        <v>9999</v>
      </c>
      <c r="HN176">
        <v>999.9</v>
      </c>
      <c r="HO176">
        <v>9999</v>
      </c>
      <c r="HP176">
        <v>9999</v>
      </c>
      <c r="HQ176">
        <v>1.86844</v>
      </c>
      <c r="HR176">
        <v>1.86419</v>
      </c>
      <c r="HS176">
        <v>1.8718</v>
      </c>
      <c r="HT176">
        <v>1.86264</v>
      </c>
      <c r="HU176">
        <v>1.86208</v>
      </c>
      <c r="HV176">
        <v>1.86856</v>
      </c>
      <c r="HW176">
        <v>1.85867</v>
      </c>
      <c r="HX176">
        <v>1.86508</v>
      </c>
      <c r="HY176">
        <v>5</v>
      </c>
      <c r="HZ176">
        <v>0</v>
      </c>
      <c r="IA176">
        <v>0</v>
      </c>
      <c r="IB176">
        <v>0</v>
      </c>
      <c r="IC176" t="s">
        <v>426</v>
      </c>
      <c r="ID176" t="s">
        <v>427</v>
      </c>
      <c r="IE176" t="s">
        <v>428</v>
      </c>
      <c r="IF176" t="s">
        <v>428</v>
      </c>
      <c r="IG176" t="s">
        <v>428</v>
      </c>
      <c r="IH176" t="s">
        <v>428</v>
      </c>
      <c r="II176">
        <v>0</v>
      </c>
      <c r="IJ176">
        <v>100</v>
      </c>
      <c r="IK176">
        <v>100</v>
      </c>
      <c r="IL176">
        <v>5.895</v>
      </c>
      <c r="IM176">
        <v>0.3896</v>
      </c>
      <c r="IN176">
        <v>4.31971622866321</v>
      </c>
      <c r="IO176">
        <v>0.00442796603476172</v>
      </c>
      <c r="IP176">
        <v>-1.66160884727162e-06</v>
      </c>
      <c r="IQ176">
        <v>3.32470810967871e-10</v>
      </c>
      <c r="IR176">
        <v>0.0482981980719239</v>
      </c>
      <c r="IS176">
        <v>0.00830027014242151</v>
      </c>
      <c r="IT176">
        <v>2.88519397997672e-05</v>
      </c>
      <c r="IU176">
        <v>9.02036601750474e-06</v>
      </c>
      <c r="IV176">
        <v>-1</v>
      </c>
      <c r="IW176">
        <v>2043</v>
      </c>
      <c r="IX176">
        <v>1</v>
      </c>
      <c r="IY176">
        <v>28</v>
      </c>
      <c r="IZ176">
        <v>188993.1</v>
      </c>
      <c r="JA176">
        <v>188993</v>
      </c>
      <c r="JB176">
        <v>0.85083</v>
      </c>
      <c r="JC176">
        <v>2.38159</v>
      </c>
      <c r="JD176">
        <v>1.4978</v>
      </c>
      <c r="JE176">
        <v>2.33276</v>
      </c>
      <c r="JF176">
        <v>1.54419</v>
      </c>
      <c r="JG176">
        <v>2.3584</v>
      </c>
      <c r="JH176">
        <v>35.3596</v>
      </c>
      <c r="JI176">
        <v>24.2889</v>
      </c>
      <c r="JJ176">
        <v>18</v>
      </c>
      <c r="JK176">
        <v>545.54</v>
      </c>
      <c r="JL176">
        <v>431.519</v>
      </c>
      <c r="JM176">
        <v>31.5675</v>
      </c>
      <c r="JN176">
        <v>28.2656</v>
      </c>
      <c r="JO176">
        <v>29.9997</v>
      </c>
      <c r="JP176">
        <v>28.1379</v>
      </c>
      <c r="JQ176">
        <v>28.1648</v>
      </c>
      <c r="JR176">
        <v>17.0608</v>
      </c>
      <c r="JS176">
        <v>25.0409</v>
      </c>
      <c r="JT176">
        <v>100</v>
      </c>
      <c r="JU176">
        <v>31.5426</v>
      </c>
      <c r="JV176">
        <v>420</v>
      </c>
      <c r="JW176">
        <v>24.2278</v>
      </c>
      <c r="JX176">
        <v>93.085</v>
      </c>
      <c r="JY176">
        <v>98.678</v>
      </c>
    </row>
    <row r="177" spans="1:285">
      <c r="A177">
        <v>161</v>
      </c>
      <c r="B177">
        <v>1758589293</v>
      </c>
      <c r="C177">
        <v>5280</v>
      </c>
      <c r="D177" t="s">
        <v>753</v>
      </c>
      <c r="E177" t="s">
        <v>754</v>
      </c>
      <c r="F177">
        <v>5</v>
      </c>
      <c r="G177" t="s">
        <v>419</v>
      </c>
      <c r="H177" t="s">
        <v>742</v>
      </c>
      <c r="I177" t="s">
        <v>421</v>
      </c>
      <c r="J177">
        <v>1758589289.75</v>
      </c>
      <c r="K177">
        <f>(L177)/1000</f>
        <v>0</v>
      </c>
      <c r="L177">
        <f>1000*DL177*AJ177*(DH177-DI177)/(100*DA177*(1000-AJ177*DH177))</f>
        <v>0</v>
      </c>
      <c r="M177">
        <f>DL177*AJ177*(DG177-DF177*(1000-AJ177*DI177)/(1000-AJ177*DH177))/(100*DA177)</f>
        <v>0</v>
      </c>
      <c r="N177">
        <f>DF177 - IF(AJ177&gt;1, M177*DA177*100.0/(AL177), 0)</f>
        <v>0</v>
      </c>
      <c r="O177">
        <f>((U177-K177/2)*N177-M177)/(U177+K177/2)</f>
        <v>0</v>
      </c>
      <c r="P177">
        <f>O177*(DM177+DN177)/1000.0</f>
        <v>0</v>
      </c>
      <c r="Q177">
        <f>(DF177 - IF(AJ177&gt;1, M177*DA177*100.0/(AL177), 0))*(DM177+DN177)/1000.0</f>
        <v>0</v>
      </c>
      <c r="R177">
        <f>2.0/((1/T177-1/S177)+SIGN(T177)*SQRT((1/T177-1/S177)*(1/T177-1/S177) + 4*DB177/((DB177+1)*(DB177+1))*(2*1/T177*1/S177-1/S177*1/S177)))</f>
        <v>0</v>
      </c>
      <c r="S177">
        <f>IF(LEFT(DC177,1)&lt;&gt;"0",IF(LEFT(DC177,1)="1",3.0,DD177),$D$5+$E$5*(DT177*DM177/($K$5*1000))+$F$5*(DT177*DM177/($K$5*1000))*MAX(MIN(DA177,$J$5),$I$5)*MAX(MIN(DA177,$J$5),$I$5)+$G$5*MAX(MIN(DA177,$J$5),$I$5)*(DT177*DM177/($K$5*1000))+$H$5*(DT177*DM177/($K$5*1000))*(DT177*DM177/($K$5*1000)))</f>
        <v>0</v>
      </c>
      <c r="T177">
        <f>K177*(1000-(1000*0.61365*exp(17.502*X177/(240.97+X177))/(DM177+DN177)+DH177)/2)/(1000*0.61365*exp(17.502*X177/(240.97+X177))/(DM177+DN177)-DH177)</f>
        <v>0</v>
      </c>
      <c r="U177">
        <f>1/((DB177+1)/(R177/1.6)+1/(S177/1.37)) + DB177/((DB177+1)/(R177/1.6) + DB177/(S177/1.37))</f>
        <v>0</v>
      </c>
      <c r="V177">
        <f>(CW177*CZ177)</f>
        <v>0</v>
      </c>
      <c r="W177">
        <f>(DO177+(V177+2*0.95*5.67E-8*(((DO177+$B$7)+273)^4-(DO177+273)^4)-44100*K177)/(1.84*29.3*S177+8*0.95*5.67E-8*(DO177+273)^3))</f>
        <v>0</v>
      </c>
      <c r="X177">
        <f>($C$7*DP177+$D$7*DQ177+$E$7*W177)</f>
        <v>0</v>
      </c>
      <c r="Y177">
        <f>0.61365*exp(17.502*X177/(240.97+X177))</f>
        <v>0</v>
      </c>
      <c r="Z177">
        <f>(AA177/AB177*100)</f>
        <v>0</v>
      </c>
      <c r="AA177">
        <f>DH177*(DM177+DN177)/1000</f>
        <v>0</v>
      </c>
      <c r="AB177">
        <f>0.61365*exp(17.502*DO177/(240.97+DO177))</f>
        <v>0</v>
      </c>
      <c r="AC177">
        <f>(Y177-DH177*(DM177+DN177)/1000)</f>
        <v>0</v>
      </c>
      <c r="AD177">
        <f>(-K177*44100)</f>
        <v>0</v>
      </c>
      <c r="AE177">
        <f>2*29.3*S177*0.92*(DO177-X177)</f>
        <v>0</v>
      </c>
      <c r="AF177">
        <f>2*0.95*5.67E-8*(((DO177+$B$7)+273)^4-(X177+273)^4)</f>
        <v>0</v>
      </c>
      <c r="AG177">
        <f>V177+AF177+AD177+AE177</f>
        <v>0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MAX(0,($B$13+$C$13*DT177)/(1+$D$13*DT177)*DM177/(DO177+273)*$E$13)</f>
        <v>0</v>
      </c>
      <c r="AM177" t="s">
        <v>422</v>
      </c>
      <c r="AN177" t="s">
        <v>422</v>
      </c>
      <c r="AO177">
        <v>0</v>
      </c>
      <c r="AP177">
        <v>0</v>
      </c>
      <c r="AQ177">
        <f>1-AO177/AP177</f>
        <v>0</v>
      </c>
      <c r="AR177">
        <v>0</v>
      </c>
      <c r="AS177" t="s">
        <v>422</v>
      </c>
      <c r="AT177" t="s">
        <v>422</v>
      </c>
      <c r="AU177">
        <v>0</v>
      </c>
      <c r="AV177">
        <v>0</v>
      </c>
      <c r="AW177">
        <f>1-AU177/AV177</f>
        <v>0</v>
      </c>
      <c r="AX177">
        <v>0.5</v>
      </c>
      <c r="AY177">
        <f>CX177</f>
        <v>0</v>
      </c>
      <c r="AZ177">
        <f>M177</f>
        <v>0</v>
      </c>
      <c r="BA177">
        <f>AW177*AX177*AY177</f>
        <v>0</v>
      </c>
      <c r="BB177">
        <f>(AZ177-AR177)/AY177</f>
        <v>0</v>
      </c>
      <c r="BC177">
        <f>(AP177-AV177)/AV177</f>
        <v>0</v>
      </c>
      <c r="BD177">
        <f>AO177/(AQ177+AO177/AV177)</f>
        <v>0</v>
      </c>
      <c r="BE177" t="s">
        <v>422</v>
      </c>
      <c r="BF177">
        <v>0</v>
      </c>
      <c r="BG177">
        <f>IF(BF177&lt;&gt;0, BF177, BD177)</f>
        <v>0</v>
      </c>
      <c r="BH177">
        <f>1-BG177/AV177</f>
        <v>0</v>
      </c>
      <c r="BI177">
        <f>(AV177-AU177)/(AV177-BG177)</f>
        <v>0</v>
      </c>
      <c r="BJ177">
        <f>(AP177-AV177)/(AP177-BG177)</f>
        <v>0</v>
      </c>
      <c r="BK177">
        <f>(AV177-AU177)/(AV177-AO177)</f>
        <v>0</v>
      </c>
      <c r="BL177">
        <f>(AP177-AV177)/(AP177-AO177)</f>
        <v>0</v>
      </c>
      <c r="BM177">
        <f>(BI177*BG177/AU177)</f>
        <v>0</v>
      </c>
      <c r="BN177">
        <f>(1-BM177)</f>
        <v>0</v>
      </c>
      <c r="CW177">
        <f>$B$11*DU177+$C$11*DV177+$F$11*EG177*(1-EJ177)</f>
        <v>0</v>
      </c>
      <c r="CX177">
        <f>CW177*CY177</f>
        <v>0</v>
      </c>
      <c r="CY177">
        <f>($B$11*$D$9+$C$11*$D$9+$F$11*((ET177+EL177)/MAX(ET177+EL177+EU177, 0.1)*$I$9+EU177/MAX(ET177+EL177+EU177, 0.1)*$J$9))/($B$11+$C$11+$F$11)</f>
        <v>0</v>
      </c>
      <c r="CZ177">
        <f>($B$11*$K$9+$C$11*$K$9+$F$11*((ET177+EL177)/MAX(ET177+EL177+EU177, 0.1)*$P$9+EU177/MAX(ET177+EL177+EU177, 0.1)*$Q$9))/($B$11+$C$11+$F$11)</f>
        <v>0</v>
      </c>
      <c r="DA177">
        <v>2.18</v>
      </c>
      <c r="DB177">
        <v>0.5</v>
      </c>
      <c r="DC177" t="s">
        <v>423</v>
      </c>
      <c r="DD177">
        <v>2</v>
      </c>
      <c r="DE177">
        <v>1758589289.75</v>
      </c>
      <c r="DF177">
        <v>420.93475</v>
      </c>
      <c r="DG177">
        <v>421.1725</v>
      </c>
      <c r="DH177">
        <v>24.420075</v>
      </c>
      <c r="DI177">
        <v>24.16745</v>
      </c>
      <c r="DJ177">
        <v>415.0395</v>
      </c>
      <c r="DK177">
        <v>24.0305</v>
      </c>
      <c r="DL177">
        <v>500.03025</v>
      </c>
      <c r="DM177">
        <v>89.6248</v>
      </c>
      <c r="DN177">
        <v>0.0324228</v>
      </c>
      <c r="DO177">
        <v>30.540275</v>
      </c>
      <c r="DP177">
        <v>30.036375</v>
      </c>
      <c r="DQ177">
        <v>999.9</v>
      </c>
      <c r="DR177">
        <v>0</v>
      </c>
      <c r="DS177">
        <v>0</v>
      </c>
      <c r="DT177">
        <v>10016.255</v>
      </c>
      <c r="DU177">
        <v>0</v>
      </c>
      <c r="DV177">
        <v>0.723344</v>
      </c>
      <c r="DW177">
        <v>-0.23789975</v>
      </c>
      <c r="DX177">
        <v>431.47125</v>
      </c>
      <c r="DY177">
        <v>431.6035</v>
      </c>
      <c r="DZ177">
        <v>0.25262175</v>
      </c>
      <c r="EA177">
        <v>421.1725</v>
      </c>
      <c r="EB177">
        <v>24.16745</v>
      </c>
      <c r="EC177">
        <v>2.1886425</v>
      </c>
      <c r="ED177">
        <v>2.1660025</v>
      </c>
      <c r="EE177">
        <v>18.87945</v>
      </c>
      <c r="EF177">
        <v>18.71305</v>
      </c>
      <c r="EG177">
        <v>0.00500016</v>
      </c>
      <c r="EH177">
        <v>0</v>
      </c>
      <c r="EI177">
        <v>0</v>
      </c>
      <c r="EJ177">
        <v>0</v>
      </c>
      <c r="EK177">
        <v>203.9</v>
      </c>
      <c r="EL177">
        <v>0.00500016</v>
      </c>
      <c r="EM177">
        <v>-25.05</v>
      </c>
      <c r="EN177">
        <v>-1.5</v>
      </c>
      <c r="EO177">
        <v>37.5</v>
      </c>
      <c r="EP177">
        <v>41.562</v>
      </c>
      <c r="EQ177">
        <v>39.562</v>
      </c>
      <c r="ER177">
        <v>41.812</v>
      </c>
      <c r="ES177">
        <v>40.812</v>
      </c>
      <c r="ET177">
        <v>0</v>
      </c>
      <c r="EU177">
        <v>0</v>
      </c>
      <c r="EV177">
        <v>0</v>
      </c>
      <c r="EW177">
        <v>1758589294.8</v>
      </c>
      <c r="EX177">
        <v>0</v>
      </c>
      <c r="EY177">
        <v>209.22</v>
      </c>
      <c r="EZ177">
        <v>-20.5461542347947</v>
      </c>
      <c r="FA177">
        <v>-3.10769215090982</v>
      </c>
      <c r="FB177">
        <v>-25.948</v>
      </c>
      <c r="FC177">
        <v>15</v>
      </c>
      <c r="FD177">
        <v>0</v>
      </c>
      <c r="FE177" t="s">
        <v>424</v>
      </c>
      <c r="FF177">
        <v>1747249705.1</v>
      </c>
      <c r="FG177">
        <v>1747249711.1</v>
      </c>
      <c r="FH177">
        <v>0</v>
      </c>
      <c r="FI177">
        <v>0.871</v>
      </c>
      <c r="FJ177">
        <v>0.066</v>
      </c>
      <c r="FK177">
        <v>5.486</v>
      </c>
      <c r="FL177">
        <v>0.145</v>
      </c>
      <c r="FM177">
        <v>420</v>
      </c>
      <c r="FN177">
        <v>16</v>
      </c>
      <c r="FO177">
        <v>0.27</v>
      </c>
      <c r="FP177">
        <v>0.16</v>
      </c>
      <c r="FQ177">
        <v>0.443860809523809</v>
      </c>
      <c r="FR177">
        <v>-1.7938754025974</v>
      </c>
      <c r="FS177">
        <v>0.315041878103095</v>
      </c>
      <c r="FT177">
        <v>0</v>
      </c>
      <c r="FU177">
        <v>210.520588235294</v>
      </c>
      <c r="FV177">
        <v>-8.97326205457129</v>
      </c>
      <c r="FW177">
        <v>6.06008053779547</v>
      </c>
      <c r="FX177">
        <v>-1</v>
      </c>
      <c r="FY177">
        <v>0.270086523809524</v>
      </c>
      <c r="FZ177">
        <v>-0.0150254025974023</v>
      </c>
      <c r="GA177">
        <v>0.00669290934403928</v>
      </c>
      <c r="GB177">
        <v>1</v>
      </c>
      <c r="GC177">
        <v>1</v>
      </c>
      <c r="GD177">
        <v>2</v>
      </c>
      <c r="GE177" t="s">
        <v>433</v>
      </c>
      <c r="GF177">
        <v>3.12643</v>
      </c>
      <c r="GG177">
        <v>2.65782</v>
      </c>
      <c r="GH177">
        <v>0.0883361</v>
      </c>
      <c r="GI177">
        <v>0.0891963</v>
      </c>
      <c r="GJ177">
        <v>0.101849</v>
      </c>
      <c r="GK177">
        <v>0.101682</v>
      </c>
      <c r="GL177">
        <v>23485.3</v>
      </c>
      <c r="GM177">
        <v>22211.4</v>
      </c>
      <c r="GN177">
        <v>23037.9</v>
      </c>
      <c r="GO177">
        <v>23745.5</v>
      </c>
      <c r="GP177">
        <v>35261.5</v>
      </c>
      <c r="GQ177">
        <v>35303.3</v>
      </c>
      <c r="GR177">
        <v>41532.4</v>
      </c>
      <c r="GS177">
        <v>42339.6</v>
      </c>
      <c r="GT177">
        <v>1.90173</v>
      </c>
      <c r="GU177">
        <v>1.8127</v>
      </c>
      <c r="GV177">
        <v>0.117745</v>
      </c>
      <c r="GW177">
        <v>0</v>
      </c>
      <c r="GX177">
        <v>28.0768</v>
      </c>
      <c r="GY177">
        <v>999.9</v>
      </c>
      <c r="GZ177">
        <v>60.054</v>
      </c>
      <c r="HA177">
        <v>29.336</v>
      </c>
      <c r="HB177">
        <v>27.4775</v>
      </c>
      <c r="HC177">
        <v>53.745</v>
      </c>
      <c r="HD177">
        <v>39.4231</v>
      </c>
      <c r="HE177">
        <v>1</v>
      </c>
      <c r="HF177">
        <v>0.0503862</v>
      </c>
      <c r="HG177">
        <v>-1.45644</v>
      </c>
      <c r="HH177">
        <v>20.2314</v>
      </c>
      <c r="HI177">
        <v>5.23466</v>
      </c>
      <c r="HJ177">
        <v>11.992</v>
      </c>
      <c r="HK177">
        <v>4.95595</v>
      </c>
      <c r="HL177">
        <v>3.304</v>
      </c>
      <c r="HM177">
        <v>9999</v>
      </c>
      <c r="HN177">
        <v>999.9</v>
      </c>
      <c r="HO177">
        <v>9999</v>
      </c>
      <c r="HP177">
        <v>9999</v>
      </c>
      <c r="HQ177">
        <v>1.86845</v>
      </c>
      <c r="HR177">
        <v>1.8642</v>
      </c>
      <c r="HS177">
        <v>1.8718</v>
      </c>
      <c r="HT177">
        <v>1.86264</v>
      </c>
      <c r="HU177">
        <v>1.86208</v>
      </c>
      <c r="HV177">
        <v>1.86857</v>
      </c>
      <c r="HW177">
        <v>1.85867</v>
      </c>
      <c r="HX177">
        <v>1.86509</v>
      </c>
      <c r="HY177">
        <v>5</v>
      </c>
      <c r="HZ177">
        <v>0</v>
      </c>
      <c r="IA177">
        <v>0</v>
      </c>
      <c r="IB177">
        <v>0</v>
      </c>
      <c r="IC177" t="s">
        <v>426</v>
      </c>
      <c r="ID177" t="s">
        <v>427</v>
      </c>
      <c r="IE177" t="s">
        <v>428</v>
      </c>
      <c r="IF177" t="s">
        <v>428</v>
      </c>
      <c r="IG177" t="s">
        <v>428</v>
      </c>
      <c r="IH177" t="s">
        <v>428</v>
      </c>
      <c r="II177">
        <v>0</v>
      </c>
      <c r="IJ177">
        <v>100</v>
      </c>
      <c r="IK177">
        <v>100</v>
      </c>
      <c r="IL177">
        <v>5.897</v>
      </c>
      <c r="IM177">
        <v>0.3896</v>
      </c>
      <c r="IN177">
        <v>4.31971622866321</v>
      </c>
      <c r="IO177">
        <v>0.00442796603476172</v>
      </c>
      <c r="IP177">
        <v>-1.66160884727162e-06</v>
      </c>
      <c r="IQ177">
        <v>3.32470810967871e-10</v>
      </c>
      <c r="IR177">
        <v>0.0482981980719239</v>
      </c>
      <c r="IS177">
        <v>0.00830027014242151</v>
      </c>
      <c r="IT177">
        <v>2.88519397997672e-05</v>
      </c>
      <c r="IU177">
        <v>9.02036601750474e-06</v>
      </c>
      <c r="IV177">
        <v>-1</v>
      </c>
      <c r="IW177">
        <v>2043</v>
      </c>
      <c r="IX177">
        <v>1</v>
      </c>
      <c r="IY177">
        <v>28</v>
      </c>
      <c r="IZ177">
        <v>188993.1</v>
      </c>
      <c r="JA177">
        <v>188993</v>
      </c>
      <c r="JB177">
        <v>0.849609</v>
      </c>
      <c r="JC177">
        <v>2.38525</v>
      </c>
      <c r="JD177">
        <v>1.4978</v>
      </c>
      <c r="JE177">
        <v>2.33276</v>
      </c>
      <c r="JF177">
        <v>1.54419</v>
      </c>
      <c r="JG177">
        <v>2.36206</v>
      </c>
      <c r="JH177">
        <v>35.3596</v>
      </c>
      <c r="JI177">
        <v>24.2889</v>
      </c>
      <c r="JJ177">
        <v>18</v>
      </c>
      <c r="JK177">
        <v>545.687</v>
      </c>
      <c r="JL177">
        <v>431.609</v>
      </c>
      <c r="JM177">
        <v>31.5264</v>
      </c>
      <c r="JN177">
        <v>28.2644</v>
      </c>
      <c r="JO177">
        <v>29.9997</v>
      </c>
      <c r="JP177">
        <v>28.1361</v>
      </c>
      <c r="JQ177">
        <v>28.163</v>
      </c>
      <c r="JR177">
        <v>17.058</v>
      </c>
      <c r="JS177">
        <v>25.0409</v>
      </c>
      <c r="JT177">
        <v>100</v>
      </c>
      <c r="JU177">
        <v>31.4945</v>
      </c>
      <c r="JV177">
        <v>420</v>
      </c>
      <c r="JW177">
        <v>24.221</v>
      </c>
      <c r="JX177">
        <v>93.0858</v>
      </c>
      <c r="JY177">
        <v>98.6798</v>
      </c>
    </row>
    <row r="178" spans="1:285">
      <c r="A178">
        <v>162</v>
      </c>
      <c r="B178">
        <v>1758589296</v>
      </c>
      <c r="C178">
        <v>5283</v>
      </c>
      <c r="D178" t="s">
        <v>755</v>
      </c>
      <c r="E178" t="s">
        <v>756</v>
      </c>
      <c r="F178">
        <v>5</v>
      </c>
      <c r="G178" t="s">
        <v>419</v>
      </c>
      <c r="H178" t="s">
        <v>742</v>
      </c>
      <c r="I178" t="s">
        <v>421</v>
      </c>
      <c r="J178">
        <v>1758589293</v>
      </c>
      <c r="K178">
        <f>(L178)/1000</f>
        <v>0</v>
      </c>
      <c r="L178">
        <f>1000*DL178*AJ178*(DH178-DI178)/(100*DA178*(1000-AJ178*DH178))</f>
        <v>0</v>
      </c>
      <c r="M178">
        <f>DL178*AJ178*(DG178-DF178*(1000-AJ178*DI178)/(1000-AJ178*DH178))/(100*DA178)</f>
        <v>0</v>
      </c>
      <c r="N178">
        <f>DF178 - IF(AJ178&gt;1, M178*DA178*100.0/(AL178), 0)</f>
        <v>0</v>
      </c>
      <c r="O178">
        <f>((U178-K178/2)*N178-M178)/(U178+K178/2)</f>
        <v>0</v>
      </c>
      <c r="P178">
        <f>O178*(DM178+DN178)/1000.0</f>
        <v>0</v>
      </c>
      <c r="Q178">
        <f>(DF178 - IF(AJ178&gt;1, M178*DA178*100.0/(AL178), 0))*(DM178+DN178)/1000.0</f>
        <v>0</v>
      </c>
      <c r="R178">
        <f>2.0/((1/T178-1/S178)+SIGN(T178)*SQRT((1/T178-1/S178)*(1/T178-1/S178) + 4*DB178/((DB178+1)*(DB178+1))*(2*1/T178*1/S178-1/S178*1/S178)))</f>
        <v>0</v>
      </c>
      <c r="S178">
        <f>IF(LEFT(DC178,1)&lt;&gt;"0",IF(LEFT(DC178,1)="1",3.0,DD178),$D$5+$E$5*(DT178*DM178/($K$5*1000))+$F$5*(DT178*DM178/($K$5*1000))*MAX(MIN(DA178,$J$5),$I$5)*MAX(MIN(DA178,$J$5),$I$5)+$G$5*MAX(MIN(DA178,$J$5),$I$5)*(DT178*DM178/($K$5*1000))+$H$5*(DT178*DM178/($K$5*1000))*(DT178*DM178/($K$5*1000)))</f>
        <v>0</v>
      </c>
      <c r="T178">
        <f>K178*(1000-(1000*0.61365*exp(17.502*X178/(240.97+X178))/(DM178+DN178)+DH178)/2)/(1000*0.61365*exp(17.502*X178/(240.97+X178))/(DM178+DN178)-DH178)</f>
        <v>0</v>
      </c>
      <c r="U178">
        <f>1/((DB178+1)/(R178/1.6)+1/(S178/1.37)) + DB178/((DB178+1)/(R178/1.6) + DB178/(S178/1.37))</f>
        <v>0</v>
      </c>
      <c r="V178">
        <f>(CW178*CZ178)</f>
        <v>0</v>
      </c>
      <c r="W178">
        <f>(DO178+(V178+2*0.95*5.67E-8*(((DO178+$B$7)+273)^4-(DO178+273)^4)-44100*K178)/(1.84*29.3*S178+8*0.95*5.67E-8*(DO178+273)^3))</f>
        <v>0</v>
      </c>
      <c r="X178">
        <f>($C$7*DP178+$D$7*DQ178+$E$7*W178)</f>
        <v>0</v>
      </c>
      <c r="Y178">
        <f>0.61365*exp(17.502*X178/(240.97+X178))</f>
        <v>0</v>
      </c>
      <c r="Z178">
        <f>(AA178/AB178*100)</f>
        <v>0</v>
      </c>
      <c r="AA178">
        <f>DH178*(DM178+DN178)/1000</f>
        <v>0</v>
      </c>
      <c r="AB178">
        <f>0.61365*exp(17.502*DO178/(240.97+DO178))</f>
        <v>0</v>
      </c>
      <c r="AC178">
        <f>(Y178-DH178*(DM178+DN178)/1000)</f>
        <v>0</v>
      </c>
      <c r="AD178">
        <f>(-K178*44100)</f>
        <v>0</v>
      </c>
      <c r="AE178">
        <f>2*29.3*S178*0.92*(DO178-X178)</f>
        <v>0</v>
      </c>
      <c r="AF178">
        <f>2*0.95*5.67E-8*(((DO178+$B$7)+273)^4-(X178+273)^4)</f>
        <v>0</v>
      </c>
      <c r="AG178">
        <f>V178+AF178+AD178+AE178</f>
        <v>0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MAX(0,($B$13+$C$13*DT178)/(1+$D$13*DT178)*DM178/(DO178+273)*$E$13)</f>
        <v>0</v>
      </c>
      <c r="AM178" t="s">
        <v>422</v>
      </c>
      <c r="AN178" t="s">
        <v>422</v>
      </c>
      <c r="AO178">
        <v>0</v>
      </c>
      <c r="AP178">
        <v>0</v>
      </c>
      <c r="AQ178">
        <f>1-AO178/AP178</f>
        <v>0</v>
      </c>
      <c r="AR178">
        <v>0</v>
      </c>
      <c r="AS178" t="s">
        <v>422</v>
      </c>
      <c r="AT178" t="s">
        <v>422</v>
      </c>
      <c r="AU178">
        <v>0</v>
      </c>
      <c r="AV178">
        <v>0</v>
      </c>
      <c r="AW178">
        <f>1-AU178/AV178</f>
        <v>0</v>
      </c>
      <c r="AX178">
        <v>0.5</v>
      </c>
      <c r="AY178">
        <f>CX178</f>
        <v>0</v>
      </c>
      <c r="AZ178">
        <f>M178</f>
        <v>0</v>
      </c>
      <c r="BA178">
        <f>AW178*AX178*AY178</f>
        <v>0</v>
      </c>
      <c r="BB178">
        <f>(AZ178-AR178)/AY178</f>
        <v>0</v>
      </c>
      <c r="BC178">
        <f>(AP178-AV178)/AV178</f>
        <v>0</v>
      </c>
      <c r="BD178">
        <f>AO178/(AQ178+AO178/AV178)</f>
        <v>0</v>
      </c>
      <c r="BE178" t="s">
        <v>422</v>
      </c>
      <c r="BF178">
        <v>0</v>
      </c>
      <c r="BG178">
        <f>IF(BF178&lt;&gt;0, BF178, BD178)</f>
        <v>0</v>
      </c>
      <c r="BH178">
        <f>1-BG178/AV178</f>
        <v>0</v>
      </c>
      <c r="BI178">
        <f>(AV178-AU178)/(AV178-BG178)</f>
        <v>0</v>
      </c>
      <c r="BJ178">
        <f>(AP178-AV178)/(AP178-BG178)</f>
        <v>0</v>
      </c>
      <c r="BK178">
        <f>(AV178-AU178)/(AV178-AO178)</f>
        <v>0</v>
      </c>
      <c r="BL178">
        <f>(AP178-AV178)/(AP178-AO178)</f>
        <v>0</v>
      </c>
      <c r="BM178">
        <f>(BI178*BG178/AU178)</f>
        <v>0</v>
      </c>
      <c r="BN178">
        <f>(1-BM178)</f>
        <v>0</v>
      </c>
      <c r="CW178">
        <f>$B$11*DU178+$C$11*DV178+$F$11*EG178*(1-EJ178)</f>
        <v>0</v>
      </c>
      <c r="CX178">
        <f>CW178*CY178</f>
        <v>0</v>
      </c>
      <c r="CY178">
        <f>($B$11*$D$9+$C$11*$D$9+$F$11*((ET178+EL178)/MAX(ET178+EL178+EU178, 0.1)*$I$9+EU178/MAX(ET178+EL178+EU178, 0.1)*$J$9))/($B$11+$C$11+$F$11)</f>
        <v>0</v>
      </c>
      <c r="CZ178">
        <f>($B$11*$K$9+$C$11*$K$9+$F$11*((ET178+EL178)/MAX(ET178+EL178+EU178, 0.1)*$P$9+EU178/MAX(ET178+EL178+EU178, 0.1)*$Q$9))/($B$11+$C$11+$F$11)</f>
        <v>0</v>
      </c>
      <c r="DA178">
        <v>2.18</v>
      </c>
      <c r="DB178">
        <v>0.5</v>
      </c>
      <c r="DC178" t="s">
        <v>423</v>
      </c>
      <c r="DD178">
        <v>2</v>
      </c>
      <c r="DE178">
        <v>1758589293</v>
      </c>
      <c r="DF178">
        <v>421.35875</v>
      </c>
      <c r="DG178">
        <v>421.009</v>
      </c>
      <c r="DH178">
        <v>24.420625</v>
      </c>
      <c r="DI178">
        <v>24.179175</v>
      </c>
      <c r="DJ178">
        <v>415.46225</v>
      </c>
      <c r="DK178">
        <v>24.031075</v>
      </c>
      <c r="DL178">
        <v>500.062</v>
      </c>
      <c r="DM178">
        <v>89.625225</v>
      </c>
      <c r="DN178">
        <v>0.032225025</v>
      </c>
      <c r="DO178">
        <v>30.538775</v>
      </c>
      <c r="DP178">
        <v>30.00975</v>
      </c>
      <c r="DQ178">
        <v>999.9</v>
      </c>
      <c r="DR178">
        <v>0</v>
      </c>
      <c r="DS178">
        <v>0</v>
      </c>
      <c r="DT178">
        <v>10011.7125</v>
      </c>
      <c r="DU178">
        <v>0</v>
      </c>
      <c r="DV178">
        <v>0.723344</v>
      </c>
      <c r="DW178">
        <v>0.3497915</v>
      </c>
      <c r="DX178">
        <v>431.90625</v>
      </c>
      <c r="DY178">
        <v>431.441</v>
      </c>
      <c r="DZ178">
        <v>0.24148275</v>
      </c>
      <c r="EA178">
        <v>421.009</v>
      </c>
      <c r="EB178">
        <v>24.179175</v>
      </c>
      <c r="EC178">
        <v>2.188705</v>
      </c>
      <c r="ED178">
        <v>2.167065</v>
      </c>
      <c r="EE178">
        <v>18.879875</v>
      </c>
      <c r="EF178">
        <v>18.720875</v>
      </c>
      <c r="EG178">
        <v>0.00500016</v>
      </c>
      <c r="EH178">
        <v>0</v>
      </c>
      <c r="EI178">
        <v>0</v>
      </c>
      <c r="EJ178">
        <v>0</v>
      </c>
      <c r="EK178">
        <v>205.575</v>
      </c>
      <c r="EL178">
        <v>0.00500016</v>
      </c>
      <c r="EM178">
        <v>-25.75</v>
      </c>
      <c r="EN178">
        <v>-1.5</v>
      </c>
      <c r="EO178">
        <v>37.5</v>
      </c>
      <c r="EP178">
        <v>41.562</v>
      </c>
      <c r="EQ178">
        <v>39.562</v>
      </c>
      <c r="ER178">
        <v>41.812</v>
      </c>
      <c r="ES178">
        <v>40.812</v>
      </c>
      <c r="ET178">
        <v>0</v>
      </c>
      <c r="EU178">
        <v>0</v>
      </c>
      <c r="EV178">
        <v>0</v>
      </c>
      <c r="EW178">
        <v>1758589297.8</v>
      </c>
      <c r="EX178">
        <v>0</v>
      </c>
      <c r="EY178">
        <v>209.746153846154</v>
      </c>
      <c r="EZ178">
        <v>2.58461514493112</v>
      </c>
      <c r="FA178">
        <v>-22.8376067630861</v>
      </c>
      <c r="FB178">
        <v>-26.0769230769231</v>
      </c>
      <c r="FC178">
        <v>15</v>
      </c>
      <c r="FD178">
        <v>0</v>
      </c>
      <c r="FE178" t="s">
        <v>424</v>
      </c>
      <c r="FF178">
        <v>1747249705.1</v>
      </c>
      <c r="FG178">
        <v>1747249711.1</v>
      </c>
      <c r="FH178">
        <v>0</v>
      </c>
      <c r="FI178">
        <v>0.871</v>
      </c>
      <c r="FJ178">
        <v>0.066</v>
      </c>
      <c r="FK178">
        <v>5.486</v>
      </c>
      <c r="FL178">
        <v>0.145</v>
      </c>
      <c r="FM178">
        <v>420</v>
      </c>
      <c r="FN178">
        <v>16</v>
      </c>
      <c r="FO178">
        <v>0.27</v>
      </c>
      <c r="FP178">
        <v>0.16</v>
      </c>
      <c r="FQ178">
        <v>0.32355205</v>
      </c>
      <c r="FR178">
        <v>-3.18928876691729</v>
      </c>
      <c r="FS178">
        <v>0.424422912966592</v>
      </c>
      <c r="FT178">
        <v>0</v>
      </c>
      <c r="FU178">
        <v>209.523529411765</v>
      </c>
      <c r="FV178">
        <v>-12.880061238852</v>
      </c>
      <c r="FW178">
        <v>6.31054480837802</v>
      </c>
      <c r="FX178">
        <v>-1</v>
      </c>
      <c r="FY178">
        <v>0.26623985</v>
      </c>
      <c r="FZ178">
        <v>-0.0964073233082707</v>
      </c>
      <c r="GA178">
        <v>0.012547592280095</v>
      </c>
      <c r="GB178">
        <v>1</v>
      </c>
      <c r="GC178">
        <v>1</v>
      </c>
      <c r="GD178">
        <v>2</v>
      </c>
      <c r="GE178" t="s">
        <v>433</v>
      </c>
      <c r="GF178">
        <v>3.12622</v>
      </c>
      <c r="GG178">
        <v>2.65804</v>
      </c>
      <c r="GH178">
        <v>0.0883357</v>
      </c>
      <c r="GI178">
        <v>0.0889718</v>
      </c>
      <c r="GJ178">
        <v>0.101861</v>
      </c>
      <c r="GK178">
        <v>0.101684</v>
      </c>
      <c r="GL178">
        <v>23485.6</v>
      </c>
      <c r="GM178">
        <v>22216.9</v>
      </c>
      <c r="GN178">
        <v>23038.3</v>
      </c>
      <c r="GO178">
        <v>23745.6</v>
      </c>
      <c r="GP178">
        <v>35261.5</v>
      </c>
      <c r="GQ178">
        <v>35303.4</v>
      </c>
      <c r="GR178">
        <v>41532.9</v>
      </c>
      <c r="GS178">
        <v>42339.8</v>
      </c>
      <c r="GT178">
        <v>1.90117</v>
      </c>
      <c r="GU178">
        <v>1.81297</v>
      </c>
      <c r="GV178">
        <v>0.119206</v>
      </c>
      <c r="GW178">
        <v>0</v>
      </c>
      <c r="GX178">
        <v>28.0756</v>
      </c>
      <c r="GY178">
        <v>999.9</v>
      </c>
      <c r="GZ178">
        <v>60.054</v>
      </c>
      <c r="HA178">
        <v>29.346</v>
      </c>
      <c r="HB178">
        <v>27.494</v>
      </c>
      <c r="HC178">
        <v>54.105</v>
      </c>
      <c r="HD178">
        <v>39.4311</v>
      </c>
      <c r="HE178">
        <v>1</v>
      </c>
      <c r="HF178">
        <v>0.0500508</v>
      </c>
      <c r="HG178">
        <v>-1.48577</v>
      </c>
      <c r="HH178">
        <v>20.2311</v>
      </c>
      <c r="HI178">
        <v>5.23451</v>
      </c>
      <c r="HJ178">
        <v>11.992</v>
      </c>
      <c r="HK178">
        <v>4.95605</v>
      </c>
      <c r="HL178">
        <v>3.304</v>
      </c>
      <c r="HM178">
        <v>9999</v>
      </c>
      <c r="HN178">
        <v>999.9</v>
      </c>
      <c r="HO178">
        <v>9999</v>
      </c>
      <c r="HP178">
        <v>9999</v>
      </c>
      <c r="HQ178">
        <v>1.86844</v>
      </c>
      <c r="HR178">
        <v>1.86418</v>
      </c>
      <c r="HS178">
        <v>1.8718</v>
      </c>
      <c r="HT178">
        <v>1.86264</v>
      </c>
      <c r="HU178">
        <v>1.86207</v>
      </c>
      <c r="HV178">
        <v>1.86854</v>
      </c>
      <c r="HW178">
        <v>1.85867</v>
      </c>
      <c r="HX178">
        <v>1.86508</v>
      </c>
      <c r="HY178">
        <v>5</v>
      </c>
      <c r="HZ178">
        <v>0</v>
      </c>
      <c r="IA178">
        <v>0</v>
      </c>
      <c r="IB178">
        <v>0</v>
      </c>
      <c r="IC178" t="s">
        <v>426</v>
      </c>
      <c r="ID178" t="s">
        <v>427</v>
      </c>
      <c r="IE178" t="s">
        <v>428</v>
      </c>
      <c r="IF178" t="s">
        <v>428</v>
      </c>
      <c r="IG178" t="s">
        <v>428</v>
      </c>
      <c r="IH178" t="s">
        <v>428</v>
      </c>
      <c r="II178">
        <v>0</v>
      </c>
      <c r="IJ178">
        <v>100</v>
      </c>
      <c r="IK178">
        <v>100</v>
      </c>
      <c r="IL178">
        <v>5.896</v>
      </c>
      <c r="IM178">
        <v>0.3897</v>
      </c>
      <c r="IN178">
        <v>4.31971622866321</v>
      </c>
      <c r="IO178">
        <v>0.00442796603476172</v>
      </c>
      <c r="IP178">
        <v>-1.66160884727162e-06</v>
      </c>
      <c r="IQ178">
        <v>3.32470810967871e-10</v>
      </c>
      <c r="IR178">
        <v>0.0482981980719239</v>
      </c>
      <c r="IS178">
        <v>0.00830027014242151</v>
      </c>
      <c r="IT178">
        <v>2.88519397997672e-05</v>
      </c>
      <c r="IU178">
        <v>9.02036601750474e-06</v>
      </c>
      <c r="IV178">
        <v>-1</v>
      </c>
      <c r="IW178">
        <v>2043</v>
      </c>
      <c r="IX178">
        <v>1</v>
      </c>
      <c r="IY178">
        <v>28</v>
      </c>
      <c r="IZ178">
        <v>188993.2</v>
      </c>
      <c r="JA178">
        <v>188993.1</v>
      </c>
      <c r="JB178">
        <v>0.849609</v>
      </c>
      <c r="JC178">
        <v>2.38525</v>
      </c>
      <c r="JD178">
        <v>1.49902</v>
      </c>
      <c r="JE178">
        <v>2.33276</v>
      </c>
      <c r="JF178">
        <v>1.54419</v>
      </c>
      <c r="JG178">
        <v>2.35352</v>
      </c>
      <c r="JH178">
        <v>35.3596</v>
      </c>
      <c r="JI178">
        <v>24.2801</v>
      </c>
      <c r="JJ178">
        <v>18</v>
      </c>
      <c r="JK178">
        <v>545.315</v>
      </c>
      <c r="JL178">
        <v>431.764</v>
      </c>
      <c r="JM178">
        <v>31.4916</v>
      </c>
      <c r="JN178">
        <v>28.2626</v>
      </c>
      <c r="JO178">
        <v>29.9998</v>
      </c>
      <c r="JP178">
        <v>28.1343</v>
      </c>
      <c r="JQ178">
        <v>28.1618</v>
      </c>
      <c r="JR178">
        <v>17.0679</v>
      </c>
      <c r="JS178">
        <v>25.0409</v>
      </c>
      <c r="JT178">
        <v>100</v>
      </c>
      <c r="JU178">
        <v>31.4893</v>
      </c>
      <c r="JV178">
        <v>420</v>
      </c>
      <c r="JW178">
        <v>24.2211</v>
      </c>
      <c r="JX178">
        <v>93.0871</v>
      </c>
      <c r="JY178">
        <v>98.6802</v>
      </c>
    </row>
    <row r="179" spans="1:285">
      <c r="A179">
        <v>163</v>
      </c>
      <c r="B179">
        <v>1758589298</v>
      </c>
      <c r="C179">
        <v>5285</v>
      </c>
      <c r="D179" t="s">
        <v>757</v>
      </c>
      <c r="E179" t="s">
        <v>758</v>
      </c>
      <c r="F179">
        <v>5</v>
      </c>
      <c r="G179" t="s">
        <v>419</v>
      </c>
      <c r="H179" t="s">
        <v>742</v>
      </c>
      <c r="I179" t="s">
        <v>421</v>
      </c>
      <c r="J179">
        <v>1758589295.33333</v>
      </c>
      <c r="K179">
        <f>(L179)/1000</f>
        <v>0</v>
      </c>
      <c r="L179">
        <f>1000*DL179*AJ179*(DH179-DI179)/(100*DA179*(1000-AJ179*DH179))</f>
        <v>0</v>
      </c>
      <c r="M179">
        <f>DL179*AJ179*(DG179-DF179*(1000-AJ179*DI179)/(1000-AJ179*DH179))/(100*DA179)</f>
        <v>0</v>
      </c>
      <c r="N179">
        <f>DF179 - IF(AJ179&gt;1, M179*DA179*100.0/(AL179), 0)</f>
        <v>0</v>
      </c>
      <c r="O179">
        <f>((U179-K179/2)*N179-M179)/(U179+K179/2)</f>
        <v>0</v>
      </c>
      <c r="P179">
        <f>O179*(DM179+DN179)/1000.0</f>
        <v>0</v>
      </c>
      <c r="Q179">
        <f>(DF179 - IF(AJ179&gt;1, M179*DA179*100.0/(AL179), 0))*(DM179+DN179)/1000.0</f>
        <v>0</v>
      </c>
      <c r="R179">
        <f>2.0/((1/T179-1/S179)+SIGN(T179)*SQRT((1/T179-1/S179)*(1/T179-1/S179) + 4*DB179/((DB179+1)*(DB179+1))*(2*1/T179*1/S179-1/S179*1/S179)))</f>
        <v>0</v>
      </c>
      <c r="S179">
        <f>IF(LEFT(DC179,1)&lt;&gt;"0",IF(LEFT(DC179,1)="1",3.0,DD179),$D$5+$E$5*(DT179*DM179/($K$5*1000))+$F$5*(DT179*DM179/($K$5*1000))*MAX(MIN(DA179,$J$5),$I$5)*MAX(MIN(DA179,$J$5),$I$5)+$G$5*MAX(MIN(DA179,$J$5),$I$5)*(DT179*DM179/($K$5*1000))+$H$5*(DT179*DM179/($K$5*1000))*(DT179*DM179/($K$5*1000)))</f>
        <v>0</v>
      </c>
      <c r="T179">
        <f>K179*(1000-(1000*0.61365*exp(17.502*X179/(240.97+X179))/(DM179+DN179)+DH179)/2)/(1000*0.61365*exp(17.502*X179/(240.97+X179))/(DM179+DN179)-DH179)</f>
        <v>0</v>
      </c>
      <c r="U179">
        <f>1/((DB179+1)/(R179/1.6)+1/(S179/1.37)) + DB179/((DB179+1)/(R179/1.6) + DB179/(S179/1.37))</f>
        <v>0</v>
      </c>
      <c r="V179">
        <f>(CW179*CZ179)</f>
        <v>0</v>
      </c>
      <c r="W179">
        <f>(DO179+(V179+2*0.95*5.67E-8*(((DO179+$B$7)+273)^4-(DO179+273)^4)-44100*K179)/(1.84*29.3*S179+8*0.95*5.67E-8*(DO179+273)^3))</f>
        <v>0</v>
      </c>
      <c r="X179">
        <f>($C$7*DP179+$D$7*DQ179+$E$7*W179)</f>
        <v>0</v>
      </c>
      <c r="Y179">
        <f>0.61365*exp(17.502*X179/(240.97+X179))</f>
        <v>0</v>
      </c>
      <c r="Z179">
        <f>(AA179/AB179*100)</f>
        <v>0</v>
      </c>
      <c r="AA179">
        <f>DH179*(DM179+DN179)/1000</f>
        <v>0</v>
      </c>
      <c r="AB179">
        <f>0.61365*exp(17.502*DO179/(240.97+DO179))</f>
        <v>0</v>
      </c>
      <c r="AC179">
        <f>(Y179-DH179*(DM179+DN179)/1000)</f>
        <v>0</v>
      </c>
      <c r="AD179">
        <f>(-K179*44100)</f>
        <v>0</v>
      </c>
      <c r="AE179">
        <f>2*29.3*S179*0.92*(DO179-X179)</f>
        <v>0</v>
      </c>
      <c r="AF179">
        <f>2*0.95*5.67E-8*(((DO179+$B$7)+273)^4-(X179+273)^4)</f>
        <v>0</v>
      </c>
      <c r="AG179">
        <f>V179+AF179+AD179+AE179</f>
        <v>0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MAX(0,($B$13+$C$13*DT179)/(1+$D$13*DT179)*DM179/(DO179+273)*$E$13)</f>
        <v>0</v>
      </c>
      <c r="AM179" t="s">
        <v>422</v>
      </c>
      <c r="AN179" t="s">
        <v>422</v>
      </c>
      <c r="AO179">
        <v>0</v>
      </c>
      <c r="AP179">
        <v>0</v>
      </c>
      <c r="AQ179">
        <f>1-AO179/AP179</f>
        <v>0</v>
      </c>
      <c r="AR179">
        <v>0</v>
      </c>
      <c r="AS179" t="s">
        <v>422</v>
      </c>
      <c r="AT179" t="s">
        <v>422</v>
      </c>
      <c r="AU179">
        <v>0</v>
      </c>
      <c r="AV179">
        <v>0</v>
      </c>
      <c r="AW179">
        <f>1-AU179/AV179</f>
        <v>0</v>
      </c>
      <c r="AX179">
        <v>0.5</v>
      </c>
      <c r="AY179">
        <f>CX179</f>
        <v>0</v>
      </c>
      <c r="AZ179">
        <f>M179</f>
        <v>0</v>
      </c>
      <c r="BA179">
        <f>AW179*AX179*AY179</f>
        <v>0</v>
      </c>
      <c r="BB179">
        <f>(AZ179-AR179)/AY179</f>
        <v>0</v>
      </c>
      <c r="BC179">
        <f>(AP179-AV179)/AV179</f>
        <v>0</v>
      </c>
      <c r="BD179">
        <f>AO179/(AQ179+AO179/AV179)</f>
        <v>0</v>
      </c>
      <c r="BE179" t="s">
        <v>422</v>
      </c>
      <c r="BF179">
        <v>0</v>
      </c>
      <c r="BG179">
        <f>IF(BF179&lt;&gt;0, BF179, BD179)</f>
        <v>0</v>
      </c>
      <c r="BH179">
        <f>1-BG179/AV179</f>
        <v>0</v>
      </c>
      <c r="BI179">
        <f>(AV179-AU179)/(AV179-BG179)</f>
        <v>0</v>
      </c>
      <c r="BJ179">
        <f>(AP179-AV179)/(AP179-BG179)</f>
        <v>0</v>
      </c>
      <c r="BK179">
        <f>(AV179-AU179)/(AV179-AO179)</f>
        <v>0</v>
      </c>
      <c r="BL179">
        <f>(AP179-AV179)/(AP179-AO179)</f>
        <v>0</v>
      </c>
      <c r="BM179">
        <f>(BI179*BG179/AU179)</f>
        <v>0</v>
      </c>
      <c r="BN179">
        <f>(1-BM179)</f>
        <v>0</v>
      </c>
      <c r="CW179">
        <f>$B$11*DU179+$C$11*DV179+$F$11*EG179*(1-EJ179)</f>
        <v>0</v>
      </c>
      <c r="CX179">
        <f>CW179*CY179</f>
        <v>0</v>
      </c>
      <c r="CY179">
        <f>($B$11*$D$9+$C$11*$D$9+$F$11*((ET179+EL179)/MAX(ET179+EL179+EU179, 0.1)*$I$9+EU179/MAX(ET179+EL179+EU179, 0.1)*$J$9))/($B$11+$C$11+$F$11)</f>
        <v>0</v>
      </c>
      <c r="CZ179">
        <f>($B$11*$K$9+$C$11*$K$9+$F$11*((ET179+EL179)/MAX(ET179+EL179+EU179, 0.1)*$P$9+EU179/MAX(ET179+EL179+EU179, 0.1)*$Q$9))/($B$11+$C$11+$F$11)</f>
        <v>0</v>
      </c>
      <c r="DA179">
        <v>2.18</v>
      </c>
      <c r="DB179">
        <v>0.5</v>
      </c>
      <c r="DC179" t="s">
        <v>423</v>
      </c>
      <c r="DD179">
        <v>2</v>
      </c>
      <c r="DE179">
        <v>1758589295.33333</v>
      </c>
      <c r="DF179">
        <v>421.460666666667</v>
      </c>
      <c r="DG179">
        <v>420.126</v>
      </c>
      <c r="DH179">
        <v>24.4237</v>
      </c>
      <c r="DI179">
        <v>24.1806</v>
      </c>
      <c r="DJ179">
        <v>415.564</v>
      </c>
      <c r="DK179">
        <v>24.0340333333333</v>
      </c>
      <c r="DL179">
        <v>500.003</v>
      </c>
      <c r="DM179">
        <v>89.6246333333333</v>
      </c>
      <c r="DN179">
        <v>0.0323639</v>
      </c>
      <c r="DO179">
        <v>30.5368</v>
      </c>
      <c r="DP179">
        <v>30.0078</v>
      </c>
      <c r="DQ179">
        <v>999.9</v>
      </c>
      <c r="DR179">
        <v>0</v>
      </c>
      <c r="DS179">
        <v>0</v>
      </c>
      <c r="DT179">
        <v>9999.78333333333</v>
      </c>
      <c r="DU179">
        <v>0</v>
      </c>
      <c r="DV179">
        <v>0.723344</v>
      </c>
      <c r="DW179">
        <v>1.33437966666667</v>
      </c>
      <c r="DX179">
        <v>432.012</v>
      </c>
      <c r="DY179">
        <v>430.537</v>
      </c>
      <c r="DZ179">
        <v>0.243113333333333</v>
      </c>
      <c r="EA179">
        <v>420.126</v>
      </c>
      <c r="EB179">
        <v>24.1806</v>
      </c>
      <c r="EC179">
        <v>2.18896666666667</v>
      </c>
      <c r="ED179">
        <v>2.16718</v>
      </c>
      <c r="EE179">
        <v>18.8817666666667</v>
      </c>
      <c r="EF179">
        <v>18.7217</v>
      </c>
      <c r="EG179">
        <v>0.00500016</v>
      </c>
      <c r="EH179">
        <v>0</v>
      </c>
      <c r="EI179">
        <v>0</v>
      </c>
      <c r="EJ179">
        <v>0</v>
      </c>
      <c r="EK179">
        <v>211.633333333333</v>
      </c>
      <c r="EL179">
        <v>0.00500016</v>
      </c>
      <c r="EM179">
        <v>-27.7</v>
      </c>
      <c r="EN179">
        <v>-1.73333333333333</v>
      </c>
      <c r="EO179">
        <v>37.5</v>
      </c>
      <c r="EP179">
        <v>41.562</v>
      </c>
      <c r="EQ179">
        <v>39.562</v>
      </c>
      <c r="ER179">
        <v>41.812</v>
      </c>
      <c r="ES179">
        <v>40.812</v>
      </c>
      <c r="ET179">
        <v>0</v>
      </c>
      <c r="EU179">
        <v>0</v>
      </c>
      <c r="EV179">
        <v>0</v>
      </c>
      <c r="EW179">
        <v>1758589300.2</v>
      </c>
      <c r="EX179">
        <v>0</v>
      </c>
      <c r="EY179">
        <v>209.480769230769</v>
      </c>
      <c r="EZ179">
        <v>16.7076920169501</v>
      </c>
      <c r="FA179">
        <v>-19.6102563119978</v>
      </c>
      <c r="FB179">
        <v>-26.5846153846154</v>
      </c>
      <c r="FC179">
        <v>15</v>
      </c>
      <c r="FD179">
        <v>0</v>
      </c>
      <c r="FE179" t="s">
        <v>424</v>
      </c>
      <c r="FF179">
        <v>1747249705.1</v>
      </c>
      <c r="FG179">
        <v>1747249711.1</v>
      </c>
      <c r="FH179">
        <v>0</v>
      </c>
      <c r="FI179">
        <v>0.871</v>
      </c>
      <c r="FJ179">
        <v>0.066</v>
      </c>
      <c r="FK179">
        <v>5.486</v>
      </c>
      <c r="FL179">
        <v>0.145</v>
      </c>
      <c r="FM179">
        <v>420</v>
      </c>
      <c r="FN179">
        <v>16</v>
      </c>
      <c r="FO179">
        <v>0.27</v>
      </c>
      <c r="FP179">
        <v>0.16</v>
      </c>
      <c r="FQ179">
        <v>0.446284571428571</v>
      </c>
      <c r="FR179">
        <v>-0.0697262337662335</v>
      </c>
      <c r="FS179">
        <v>0.560105837711526</v>
      </c>
      <c r="FT179">
        <v>1</v>
      </c>
      <c r="FU179">
        <v>209.761764705882</v>
      </c>
      <c r="FV179">
        <v>0.343773781688084</v>
      </c>
      <c r="FW179">
        <v>6.49769256355816</v>
      </c>
      <c r="FX179">
        <v>-1</v>
      </c>
      <c r="FY179">
        <v>0.262484809523809</v>
      </c>
      <c r="FZ179">
        <v>-0.126412909090909</v>
      </c>
      <c r="GA179">
        <v>0.0146765349407985</v>
      </c>
      <c r="GB179">
        <v>0</v>
      </c>
      <c r="GC179">
        <v>1</v>
      </c>
      <c r="GD179">
        <v>2</v>
      </c>
      <c r="GE179" t="s">
        <v>433</v>
      </c>
      <c r="GF179">
        <v>3.12632</v>
      </c>
      <c r="GG179">
        <v>2.658</v>
      </c>
      <c r="GH179">
        <v>0.0882799</v>
      </c>
      <c r="GI179">
        <v>0.0889549</v>
      </c>
      <c r="GJ179">
        <v>0.101863</v>
      </c>
      <c r="GK179">
        <v>0.101676</v>
      </c>
      <c r="GL179">
        <v>23487</v>
      </c>
      <c r="GM179">
        <v>22217.4</v>
      </c>
      <c r="GN179">
        <v>23038.1</v>
      </c>
      <c r="GO179">
        <v>23745.6</v>
      </c>
      <c r="GP179">
        <v>35261.4</v>
      </c>
      <c r="GQ179">
        <v>35303.7</v>
      </c>
      <c r="GR179">
        <v>41532.8</v>
      </c>
      <c r="GS179">
        <v>42339.8</v>
      </c>
      <c r="GT179">
        <v>1.90135</v>
      </c>
      <c r="GU179">
        <v>1.81288</v>
      </c>
      <c r="GV179">
        <v>0.118326</v>
      </c>
      <c r="GW179">
        <v>0</v>
      </c>
      <c r="GX179">
        <v>28.0742</v>
      </c>
      <c r="GY179">
        <v>999.9</v>
      </c>
      <c r="GZ179">
        <v>60.054</v>
      </c>
      <c r="HA179">
        <v>29.336</v>
      </c>
      <c r="HB179">
        <v>27.4756</v>
      </c>
      <c r="HC179">
        <v>54.085</v>
      </c>
      <c r="HD179">
        <v>39.367</v>
      </c>
      <c r="HE179">
        <v>1</v>
      </c>
      <c r="HF179">
        <v>0.049906</v>
      </c>
      <c r="HG179">
        <v>-1.56428</v>
      </c>
      <c r="HH179">
        <v>20.2304</v>
      </c>
      <c r="HI179">
        <v>5.23421</v>
      </c>
      <c r="HJ179">
        <v>11.992</v>
      </c>
      <c r="HK179">
        <v>4.9562</v>
      </c>
      <c r="HL179">
        <v>3.304</v>
      </c>
      <c r="HM179">
        <v>9999</v>
      </c>
      <c r="HN179">
        <v>999.9</v>
      </c>
      <c r="HO179">
        <v>9999</v>
      </c>
      <c r="HP179">
        <v>9999</v>
      </c>
      <c r="HQ179">
        <v>1.86844</v>
      </c>
      <c r="HR179">
        <v>1.86418</v>
      </c>
      <c r="HS179">
        <v>1.8718</v>
      </c>
      <c r="HT179">
        <v>1.86264</v>
      </c>
      <c r="HU179">
        <v>1.86205</v>
      </c>
      <c r="HV179">
        <v>1.86853</v>
      </c>
      <c r="HW179">
        <v>1.85867</v>
      </c>
      <c r="HX179">
        <v>1.86508</v>
      </c>
      <c r="HY179">
        <v>5</v>
      </c>
      <c r="HZ179">
        <v>0</v>
      </c>
      <c r="IA179">
        <v>0</v>
      </c>
      <c r="IB179">
        <v>0</v>
      </c>
      <c r="IC179" t="s">
        <v>426</v>
      </c>
      <c r="ID179" t="s">
        <v>427</v>
      </c>
      <c r="IE179" t="s">
        <v>428</v>
      </c>
      <c r="IF179" t="s">
        <v>428</v>
      </c>
      <c r="IG179" t="s">
        <v>428</v>
      </c>
      <c r="IH179" t="s">
        <v>428</v>
      </c>
      <c r="II179">
        <v>0</v>
      </c>
      <c r="IJ179">
        <v>100</v>
      </c>
      <c r="IK179">
        <v>100</v>
      </c>
      <c r="IL179">
        <v>5.896</v>
      </c>
      <c r="IM179">
        <v>0.3897</v>
      </c>
      <c r="IN179">
        <v>4.31971622866321</v>
      </c>
      <c r="IO179">
        <v>0.00442796603476172</v>
      </c>
      <c r="IP179">
        <v>-1.66160884727162e-06</v>
      </c>
      <c r="IQ179">
        <v>3.32470810967871e-10</v>
      </c>
      <c r="IR179">
        <v>0.0482981980719239</v>
      </c>
      <c r="IS179">
        <v>0.00830027014242151</v>
      </c>
      <c r="IT179">
        <v>2.88519397997672e-05</v>
      </c>
      <c r="IU179">
        <v>9.02036601750474e-06</v>
      </c>
      <c r="IV179">
        <v>-1</v>
      </c>
      <c r="IW179">
        <v>2043</v>
      </c>
      <c r="IX179">
        <v>1</v>
      </c>
      <c r="IY179">
        <v>28</v>
      </c>
      <c r="IZ179">
        <v>188993.2</v>
      </c>
      <c r="JA179">
        <v>188993.1</v>
      </c>
      <c r="JB179">
        <v>0.85083</v>
      </c>
      <c r="JC179">
        <v>2.38647</v>
      </c>
      <c r="JD179">
        <v>1.4978</v>
      </c>
      <c r="JE179">
        <v>2.33276</v>
      </c>
      <c r="JF179">
        <v>1.54419</v>
      </c>
      <c r="JG179">
        <v>2.35352</v>
      </c>
      <c r="JH179">
        <v>35.3596</v>
      </c>
      <c r="JI179">
        <v>24.2801</v>
      </c>
      <c r="JJ179">
        <v>18</v>
      </c>
      <c r="JK179">
        <v>545.418</v>
      </c>
      <c r="JL179">
        <v>431.696</v>
      </c>
      <c r="JM179">
        <v>31.4756</v>
      </c>
      <c r="JN179">
        <v>28.2614</v>
      </c>
      <c r="JO179">
        <v>29.9998</v>
      </c>
      <c r="JP179">
        <v>28.1332</v>
      </c>
      <c r="JQ179">
        <v>28.1606</v>
      </c>
      <c r="JR179">
        <v>17.0723</v>
      </c>
      <c r="JS179">
        <v>25.0409</v>
      </c>
      <c r="JT179">
        <v>100</v>
      </c>
      <c r="JU179">
        <v>31.4893</v>
      </c>
      <c r="JV179">
        <v>420</v>
      </c>
      <c r="JW179">
        <v>24.2211</v>
      </c>
      <c r="JX179">
        <v>93.0868</v>
      </c>
      <c r="JY179">
        <v>98.6803</v>
      </c>
    </row>
    <row r="180" spans="1:285">
      <c r="A180">
        <v>164</v>
      </c>
      <c r="B180">
        <v>1758589300</v>
      </c>
      <c r="C180">
        <v>5287</v>
      </c>
      <c r="D180" t="s">
        <v>759</v>
      </c>
      <c r="E180" t="s">
        <v>760</v>
      </c>
      <c r="F180">
        <v>5</v>
      </c>
      <c r="G180" t="s">
        <v>419</v>
      </c>
      <c r="H180" t="s">
        <v>742</v>
      </c>
      <c r="I180" t="s">
        <v>421</v>
      </c>
      <c r="J180">
        <v>1758589296.25</v>
      </c>
      <c r="K180">
        <f>(L180)/1000</f>
        <v>0</v>
      </c>
      <c r="L180">
        <f>1000*DL180*AJ180*(DH180-DI180)/(100*DA180*(1000-AJ180*DH180))</f>
        <v>0</v>
      </c>
      <c r="M180">
        <f>DL180*AJ180*(DG180-DF180*(1000-AJ180*DI180)/(1000-AJ180*DH180))/(100*DA180)</f>
        <v>0</v>
      </c>
      <c r="N180">
        <f>DF180 - IF(AJ180&gt;1, M180*DA180*100.0/(AL180), 0)</f>
        <v>0</v>
      </c>
      <c r="O180">
        <f>((U180-K180/2)*N180-M180)/(U180+K180/2)</f>
        <v>0</v>
      </c>
      <c r="P180">
        <f>O180*(DM180+DN180)/1000.0</f>
        <v>0</v>
      </c>
      <c r="Q180">
        <f>(DF180 - IF(AJ180&gt;1, M180*DA180*100.0/(AL180), 0))*(DM180+DN180)/1000.0</f>
        <v>0</v>
      </c>
      <c r="R180">
        <f>2.0/((1/T180-1/S180)+SIGN(T180)*SQRT((1/T180-1/S180)*(1/T180-1/S180) + 4*DB180/((DB180+1)*(DB180+1))*(2*1/T180*1/S180-1/S180*1/S180)))</f>
        <v>0</v>
      </c>
      <c r="S180">
        <f>IF(LEFT(DC180,1)&lt;&gt;"0",IF(LEFT(DC180,1)="1",3.0,DD180),$D$5+$E$5*(DT180*DM180/($K$5*1000))+$F$5*(DT180*DM180/($K$5*1000))*MAX(MIN(DA180,$J$5),$I$5)*MAX(MIN(DA180,$J$5),$I$5)+$G$5*MAX(MIN(DA180,$J$5),$I$5)*(DT180*DM180/($K$5*1000))+$H$5*(DT180*DM180/($K$5*1000))*(DT180*DM180/($K$5*1000)))</f>
        <v>0</v>
      </c>
      <c r="T180">
        <f>K180*(1000-(1000*0.61365*exp(17.502*X180/(240.97+X180))/(DM180+DN180)+DH180)/2)/(1000*0.61365*exp(17.502*X180/(240.97+X180))/(DM180+DN180)-DH180)</f>
        <v>0</v>
      </c>
      <c r="U180">
        <f>1/((DB180+1)/(R180/1.6)+1/(S180/1.37)) + DB180/((DB180+1)/(R180/1.6) + DB180/(S180/1.37))</f>
        <v>0</v>
      </c>
      <c r="V180">
        <f>(CW180*CZ180)</f>
        <v>0</v>
      </c>
      <c r="W180">
        <f>(DO180+(V180+2*0.95*5.67E-8*(((DO180+$B$7)+273)^4-(DO180+273)^4)-44100*K180)/(1.84*29.3*S180+8*0.95*5.67E-8*(DO180+273)^3))</f>
        <v>0</v>
      </c>
      <c r="X180">
        <f>($C$7*DP180+$D$7*DQ180+$E$7*W180)</f>
        <v>0</v>
      </c>
      <c r="Y180">
        <f>0.61365*exp(17.502*X180/(240.97+X180))</f>
        <v>0</v>
      </c>
      <c r="Z180">
        <f>(AA180/AB180*100)</f>
        <v>0</v>
      </c>
      <c r="AA180">
        <f>DH180*(DM180+DN180)/1000</f>
        <v>0</v>
      </c>
      <c r="AB180">
        <f>0.61365*exp(17.502*DO180/(240.97+DO180))</f>
        <v>0</v>
      </c>
      <c r="AC180">
        <f>(Y180-DH180*(DM180+DN180)/1000)</f>
        <v>0</v>
      </c>
      <c r="AD180">
        <f>(-K180*44100)</f>
        <v>0</v>
      </c>
      <c r="AE180">
        <f>2*29.3*S180*0.92*(DO180-X180)</f>
        <v>0</v>
      </c>
      <c r="AF180">
        <f>2*0.95*5.67E-8*(((DO180+$B$7)+273)^4-(X180+273)^4)</f>
        <v>0</v>
      </c>
      <c r="AG180">
        <f>V180+AF180+AD180+AE180</f>
        <v>0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MAX(0,($B$13+$C$13*DT180)/(1+$D$13*DT180)*DM180/(DO180+273)*$E$13)</f>
        <v>0</v>
      </c>
      <c r="AM180" t="s">
        <v>422</v>
      </c>
      <c r="AN180" t="s">
        <v>422</v>
      </c>
      <c r="AO180">
        <v>0</v>
      </c>
      <c r="AP180">
        <v>0</v>
      </c>
      <c r="AQ180">
        <f>1-AO180/AP180</f>
        <v>0</v>
      </c>
      <c r="AR180">
        <v>0</v>
      </c>
      <c r="AS180" t="s">
        <v>422</v>
      </c>
      <c r="AT180" t="s">
        <v>422</v>
      </c>
      <c r="AU180">
        <v>0</v>
      </c>
      <c r="AV180">
        <v>0</v>
      </c>
      <c r="AW180">
        <f>1-AU180/AV180</f>
        <v>0</v>
      </c>
      <c r="AX180">
        <v>0.5</v>
      </c>
      <c r="AY180">
        <f>CX180</f>
        <v>0</v>
      </c>
      <c r="AZ180">
        <f>M180</f>
        <v>0</v>
      </c>
      <c r="BA180">
        <f>AW180*AX180*AY180</f>
        <v>0</v>
      </c>
      <c r="BB180">
        <f>(AZ180-AR180)/AY180</f>
        <v>0</v>
      </c>
      <c r="BC180">
        <f>(AP180-AV180)/AV180</f>
        <v>0</v>
      </c>
      <c r="BD180">
        <f>AO180/(AQ180+AO180/AV180)</f>
        <v>0</v>
      </c>
      <c r="BE180" t="s">
        <v>422</v>
      </c>
      <c r="BF180">
        <v>0</v>
      </c>
      <c r="BG180">
        <f>IF(BF180&lt;&gt;0, BF180, BD180)</f>
        <v>0</v>
      </c>
      <c r="BH180">
        <f>1-BG180/AV180</f>
        <v>0</v>
      </c>
      <c r="BI180">
        <f>(AV180-AU180)/(AV180-BG180)</f>
        <v>0</v>
      </c>
      <c r="BJ180">
        <f>(AP180-AV180)/(AP180-BG180)</f>
        <v>0</v>
      </c>
      <c r="BK180">
        <f>(AV180-AU180)/(AV180-AO180)</f>
        <v>0</v>
      </c>
      <c r="BL180">
        <f>(AP180-AV180)/(AP180-AO180)</f>
        <v>0</v>
      </c>
      <c r="BM180">
        <f>(BI180*BG180/AU180)</f>
        <v>0</v>
      </c>
      <c r="BN180">
        <f>(1-BM180)</f>
        <v>0</v>
      </c>
      <c r="CW180">
        <f>$B$11*DU180+$C$11*DV180+$F$11*EG180*(1-EJ180)</f>
        <v>0</v>
      </c>
      <c r="CX180">
        <f>CW180*CY180</f>
        <v>0</v>
      </c>
      <c r="CY180">
        <f>($B$11*$D$9+$C$11*$D$9+$F$11*((ET180+EL180)/MAX(ET180+EL180+EU180, 0.1)*$I$9+EU180/MAX(ET180+EL180+EU180, 0.1)*$J$9))/($B$11+$C$11+$F$11)</f>
        <v>0</v>
      </c>
      <c r="CZ180">
        <f>($B$11*$K$9+$C$11*$K$9+$F$11*((ET180+EL180)/MAX(ET180+EL180+EU180, 0.1)*$P$9+EU180/MAX(ET180+EL180+EU180, 0.1)*$Q$9))/($B$11+$C$11+$F$11)</f>
        <v>0</v>
      </c>
      <c r="DA180">
        <v>2.18</v>
      </c>
      <c r="DB180">
        <v>0.5</v>
      </c>
      <c r="DC180" t="s">
        <v>423</v>
      </c>
      <c r="DD180">
        <v>2</v>
      </c>
      <c r="DE180">
        <v>1758589296.25</v>
      </c>
      <c r="DF180">
        <v>421.33625</v>
      </c>
      <c r="DG180">
        <v>420.0195</v>
      </c>
      <c r="DH180">
        <v>24.424025</v>
      </c>
      <c r="DI180">
        <v>24.179675</v>
      </c>
      <c r="DJ180">
        <v>415.44</v>
      </c>
      <c r="DK180">
        <v>24.03435</v>
      </c>
      <c r="DL180">
        <v>500.01125</v>
      </c>
      <c r="DM180">
        <v>89.624925</v>
      </c>
      <c r="DN180">
        <v>0.032325275</v>
      </c>
      <c r="DO180">
        <v>30.535175</v>
      </c>
      <c r="DP180">
        <v>30.002775</v>
      </c>
      <c r="DQ180">
        <v>999.9</v>
      </c>
      <c r="DR180">
        <v>0</v>
      </c>
      <c r="DS180">
        <v>0</v>
      </c>
      <c r="DT180">
        <v>10001.0875</v>
      </c>
      <c r="DU180">
        <v>0</v>
      </c>
      <c r="DV180">
        <v>0.723344</v>
      </c>
      <c r="DW180">
        <v>1.31658725</v>
      </c>
      <c r="DX180">
        <v>431.8845</v>
      </c>
      <c r="DY180">
        <v>430.42725</v>
      </c>
      <c r="DZ180">
        <v>0.2443525</v>
      </c>
      <c r="EA180">
        <v>420.0195</v>
      </c>
      <c r="EB180">
        <v>24.179675</v>
      </c>
      <c r="EC180">
        <v>2.1890025</v>
      </c>
      <c r="ED180">
        <v>2.167105</v>
      </c>
      <c r="EE180">
        <v>18.882025</v>
      </c>
      <c r="EF180">
        <v>18.72115</v>
      </c>
      <c r="EG180">
        <v>0.00500016</v>
      </c>
      <c r="EH180">
        <v>0</v>
      </c>
      <c r="EI180">
        <v>0</v>
      </c>
      <c r="EJ180">
        <v>0</v>
      </c>
      <c r="EK180">
        <v>211.85</v>
      </c>
      <c r="EL180">
        <v>0.00500016</v>
      </c>
      <c r="EM180">
        <v>-30.025</v>
      </c>
      <c r="EN180">
        <v>-2.25</v>
      </c>
      <c r="EO180">
        <v>37.5</v>
      </c>
      <c r="EP180">
        <v>41.562</v>
      </c>
      <c r="EQ180">
        <v>39.57775</v>
      </c>
      <c r="ER180">
        <v>41.812</v>
      </c>
      <c r="ES180">
        <v>40.812</v>
      </c>
      <c r="ET180">
        <v>0</v>
      </c>
      <c r="EU180">
        <v>0</v>
      </c>
      <c r="EV180">
        <v>0</v>
      </c>
      <c r="EW180">
        <v>1758589302</v>
      </c>
      <c r="EX180">
        <v>0</v>
      </c>
      <c r="EY180">
        <v>210.172</v>
      </c>
      <c r="EZ180">
        <v>3.94615350458446</v>
      </c>
      <c r="FA180">
        <v>-16.7846152220486</v>
      </c>
      <c r="FB180">
        <v>-27.272</v>
      </c>
      <c r="FC180">
        <v>15</v>
      </c>
      <c r="FD180">
        <v>0</v>
      </c>
      <c r="FE180" t="s">
        <v>424</v>
      </c>
      <c r="FF180">
        <v>1747249705.1</v>
      </c>
      <c r="FG180">
        <v>1747249711.1</v>
      </c>
      <c r="FH180">
        <v>0</v>
      </c>
      <c r="FI180">
        <v>0.871</v>
      </c>
      <c r="FJ180">
        <v>0.066</v>
      </c>
      <c r="FK180">
        <v>5.486</v>
      </c>
      <c r="FL180">
        <v>0.145</v>
      </c>
      <c r="FM180">
        <v>420</v>
      </c>
      <c r="FN180">
        <v>16</v>
      </c>
      <c r="FO180">
        <v>0.27</v>
      </c>
      <c r="FP180">
        <v>0.16</v>
      </c>
      <c r="FQ180">
        <v>0.538530333333333</v>
      </c>
      <c r="FR180">
        <v>1.68691955844156</v>
      </c>
      <c r="FS180">
        <v>0.643254735810104</v>
      </c>
      <c r="FT180">
        <v>0</v>
      </c>
      <c r="FU180">
        <v>209.958823529412</v>
      </c>
      <c r="FV180">
        <v>0.0427806312597979</v>
      </c>
      <c r="FW180">
        <v>6.47552485481515</v>
      </c>
      <c r="FX180">
        <v>-1</v>
      </c>
      <c r="FY180">
        <v>0.260020761904762</v>
      </c>
      <c r="FZ180">
        <v>-0.132383766233766</v>
      </c>
      <c r="GA180">
        <v>0.0149828972686313</v>
      </c>
      <c r="GB180">
        <v>0</v>
      </c>
      <c r="GC180">
        <v>0</v>
      </c>
      <c r="GD180">
        <v>2</v>
      </c>
      <c r="GE180" t="s">
        <v>425</v>
      </c>
      <c r="GF180">
        <v>3.12625</v>
      </c>
      <c r="GG180">
        <v>2.65789</v>
      </c>
      <c r="GH180">
        <v>0.088237</v>
      </c>
      <c r="GI180">
        <v>0.0889558</v>
      </c>
      <c r="GJ180">
        <v>0.101865</v>
      </c>
      <c r="GK180">
        <v>0.101673</v>
      </c>
      <c r="GL180">
        <v>23488.1</v>
      </c>
      <c r="GM180">
        <v>22217.7</v>
      </c>
      <c r="GN180">
        <v>23038.1</v>
      </c>
      <c r="GO180">
        <v>23746</v>
      </c>
      <c r="GP180">
        <v>35261.3</v>
      </c>
      <c r="GQ180">
        <v>35304.4</v>
      </c>
      <c r="GR180">
        <v>41532.9</v>
      </c>
      <c r="GS180">
        <v>42340.5</v>
      </c>
      <c r="GT180">
        <v>1.90132</v>
      </c>
      <c r="GU180">
        <v>1.81292</v>
      </c>
      <c r="GV180">
        <v>0.116777</v>
      </c>
      <c r="GW180">
        <v>0</v>
      </c>
      <c r="GX180">
        <v>28.0727</v>
      </c>
      <c r="GY180">
        <v>999.9</v>
      </c>
      <c r="GZ180">
        <v>60.054</v>
      </c>
      <c r="HA180">
        <v>29.336</v>
      </c>
      <c r="HB180">
        <v>27.4752</v>
      </c>
      <c r="HC180">
        <v>53.945</v>
      </c>
      <c r="HD180">
        <v>39.4271</v>
      </c>
      <c r="HE180">
        <v>1</v>
      </c>
      <c r="HF180">
        <v>0.0499339</v>
      </c>
      <c r="HG180">
        <v>-1.61054</v>
      </c>
      <c r="HH180">
        <v>20.23</v>
      </c>
      <c r="HI180">
        <v>5.23391</v>
      </c>
      <c r="HJ180">
        <v>11.992</v>
      </c>
      <c r="HK180">
        <v>4.95615</v>
      </c>
      <c r="HL180">
        <v>3.304</v>
      </c>
      <c r="HM180">
        <v>9999</v>
      </c>
      <c r="HN180">
        <v>999.9</v>
      </c>
      <c r="HO180">
        <v>9999</v>
      </c>
      <c r="HP180">
        <v>9999</v>
      </c>
      <c r="HQ180">
        <v>1.86845</v>
      </c>
      <c r="HR180">
        <v>1.86418</v>
      </c>
      <c r="HS180">
        <v>1.8718</v>
      </c>
      <c r="HT180">
        <v>1.86264</v>
      </c>
      <c r="HU180">
        <v>1.86205</v>
      </c>
      <c r="HV180">
        <v>1.86855</v>
      </c>
      <c r="HW180">
        <v>1.85867</v>
      </c>
      <c r="HX180">
        <v>1.86508</v>
      </c>
      <c r="HY180">
        <v>5</v>
      </c>
      <c r="HZ180">
        <v>0</v>
      </c>
      <c r="IA180">
        <v>0</v>
      </c>
      <c r="IB180">
        <v>0</v>
      </c>
      <c r="IC180" t="s">
        <v>426</v>
      </c>
      <c r="ID180" t="s">
        <v>427</v>
      </c>
      <c r="IE180" t="s">
        <v>428</v>
      </c>
      <c r="IF180" t="s">
        <v>428</v>
      </c>
      <c r="IG180" t="s">
        <v>428</v>
      </c>
      <c r="IH180" t="s">
        <v>428</v>
      </c>
      <c r="II180">
        <v>0</v>
      </c>
      <c r="IJ180">
        <v>100</v>
      </c>
      <c r="IK180">
        <v>100</v>
      </c>
      <c r="IL180">
        <v>5.894</v>
      </c>
      <c r="IM180">
        <v>0.3898</v>
      </c>
      <c r="IN180">
        <v>4.31971622866321</v>
      </c>
      <c r="IO180">
        <v>0.00442796603476172</v>
      </c>
      <c r="IP180">
        <v>-1.66160884727162e-06</v>
      </c>
      <c r="IQ180">
        <v>3.32470810967871e-10</v>
      </c>
      <c r="IR180">
        <v>0.0482981980719239</v>
      </c>
      <c r="IS180">
        <v>0.00830027014242151</v>
      </c>
      <c r="IT180">
        <v>2.88519397997672e-05</v>
      </c>
      <c r="IU180">
        <v>9.02036601750474e-06</v>
      </c>
      <c r="IV180">
        <v>-1</v>
      </c>
      <c r="IW180">
        <v>2043</v>
      </c>
      <c r="IX180">
        <v>1</v>
      </c>
      <c r="IY180">
        <v>28</v>
      </c>
      <c r="IZ180">
        <v>188993.2</v>
      </c>
      <c r="JA180">
        <v>188993.1</v>
      </c>
      <c r="JB180">
        <v>0.85083</v>
      </c>
      <c r="JC180">
        <v>2.38892</v>
      </c>
      <c r="JD180">
        <v>1.4978</v>
      </c>
      <c r="JE180">
        <v>2.33276</v>
      </c>
      <c r="JF180">
        <v>1.54419</v>
      </c>
      <c r="JG180">
        <v>2.35474</v>
      </c>
      <c r="JH180">
        <v>35.3596</v>
      </c>
      <c r="JI180">
        <v>24.2801</v>
      </c>
      <c r="JJ180">
        <v>18</v>
      </c>
      <c r="JK180">
        <v>545.392</v>
      </c>
      <c r="JL180">
        <v>431.716</v>
      </c>
      <c r="JM180">
        <v>31.4698</v>
      </c>
      <c r="JN180">
        <v>28.2602</v>
      </c>
      <c r="JO180">
        <v>29.9998</v>
      </c>
      <c r="JP180">
        <v>28.132</v>
      </c>
      <c r="JQ180">
        <v>28.1594</v>
      </c>
      <c r="JR180">
        <v>17.079</v>
      </c>
      <c r="JS180">
        <v>25.0409</v>
      </c>
      <c r="JT180">
        <v>100</v>
      </c>
      <c r="JU180">
        <v>31.4893</v>
      </c>
      <c r="JV180">
        <v>420</v>
      </c>
      <c r="JW180">
        <v>24.2211</v>
      </c>
      <c r="JX180">
        <v>93.0869</v>
      </c>
      <c r="JY180">
        <v>98.6818</v>
      </c>
    </row>
    <row r="181" spans="1:285">
      <c r="A181">
        <v>165</v>
      </c>
      <c r="B181">
        <v>1758589302</v>
      </c>
      <c r="C181">
        <v>5289</v>
      </c>
      <c r="D181" t="s">
        <v>761</v>
      </c>
      <c r="E181" t="s">
        <v>762</v>
      </c>
      <c r="F181">
        <v>5</v>
      </c>
      <c r="G181" t="s">
        <v>419</v>
      </c>
      <c r="H181" t="s">
        <v>742</v>
      </c>
      <c r="I181" t="s">
        <v>421</v>
      </c>
      <c r="J181">
        <v>1758589299</v>
      </c>
      <c r="K181">
        <f>(L181)/1000</f>
        <v>0</v>
      </c>
      <c r="L181">
        <f>1000*DL181*AJ181*(DH181-DI181)/(100*DA181*(1000-AJ181*DH181))</f>
        <v>0</v>
      </c>
      <c r="M181">
        <f>DL181*AJ181*(DG181-DF181*(1000-AJ181*DI181)/(1000-AJ181*DH181))/(100*DA181)</f>
        <v>0</v>
      </c>
      <c r="N181">
        <f>DF181 - IF(AJ181&gt;1, M181*DA181*100.0/(AL181), 0)</f>
        <v>0</v>
      </c>
      <c r="O181">
        <f>((U181-K181/2)*N181-M181)/(U181+K181/2)</f>
        <v>0</v>
      </c>
      <c r="P181">
        <f>O181*(DM181+DN181)/1000.0</f>
        <v>0</v>
      </c>
      <c r="Q181">
        <f>(DF181 - IF(AJ181&gt;1, M181*DA181*100.0/(AL181), 0))*(DM181+DN181)/1000.0</f>
        <v>0</v>
      </c>
      <c r="R181">
        <f>2.0/((1/T181-1/S181)+SIGN(T181)*SQRT((1/T181-1/S181)*(1/T181-1/S181) + 4*DB181/((DB181+1)*(DB181+1))*(2*1/T181*1/S181-1/S181*1/S181)))</f>
        <v>0</v>
      </c>
      <c r="S181">
        <f>IF(LEFT(DC181,1)&lt;&gt;"0",IF(LEFT(DC181,1)="1",3.0,DD181),$D$5+$E$5*(DT181*DM181/($K$5*1000))+$F$5*(DT181*DM181/($K$5*1000))*MAX(MIN(DA181,$J$5),$I$5)*MAX(MIN(DA181,$J$5),$I$5)+$G$5*MAX(MIN(DA181,$J$5),$I$5)*(DT181*DM181/($K$5*1000))+$H$5*(DT181*DM181/($K$5*1000))*(DT181*DM181/($K$5*1000)))</f>
        <v>0</v>
      </c>
      <c r="T181">
        <f>K181*(1000-(1000*0.61365*exp(17.502*X181/(240.97+X181))/(DM181+DN181)+DH181)/2)/(1000*0.61365*exp(17.502*X181/(240.97+X181))/(DM181+DN181)-DH181)</f>
        <v>0</v>
      </c>
      <c r="U181">
        <f>1/((DB181+1)/(R181/1.6)+1/(S181/1.37)) + DB181/((DB181+1)/(R181/1.6) + DB181/(S181/1.37))</f>
        <v>0</v>
      </c>
      <c r="V181">
        <f>(CW181*CZ181)</f>
        <v>0</v>
      </c>
      <c r="W181">
        <f>(DO181+(V181+2*0.95*5.67E-8*(((DO181+$B$7)+273)^4-(DO181+273)^4)-44100*K181)/(1.84*29.3*S181+8*0.95*5.67E-8*(DO181+273)^3))</f>
        <v>0</v>
      </c>
      <c r="X181">
        <f>($C$7*DP181+$D$7*DQ181+$E$7*W181)</f>
        <v>0</v>
      </c>
      <c r="Y181">
        <f>0.61365*exp(17.502*X181/(240.97+X181))</f>
        <v>0</v>
      </c>
      <c r="Z181">
        <f>(AA181/AB181*100)</f>
        <v>0</v>
      </c>
      <c r="AA181">
        <f>DH181*(DM181+DN181)/1000</f>
        <v>0</v>
      </c>
      <c r="AB181">
        <f>0.61365*exp(17.502*DO181/(240.97+DO181))</f>
        <v>0</v>
      </c>
      <c r="AC181">
        <f>(Y181-DH181*(DM181+DN181)/1000)</f>
        <v>0</v>
      </c>
      <c r="AD181">
        <f>(-K181*44100)</f>
        <v>0</v>
      </c>
      <c r="AE181">
        <f>2*29.3*S181*0.92*(DO181-X181)</f>
        <v>0</v>
      </c>
      <c r="AF181">
        <f>2*0.95*5.67E-8*(((DO181+$B$7)+273)^4-(X181+273)^4)</f>
        <v>0</v>
      </c>
      <c r="AG181">
        <f>V181+AF181+AD181+AE181</f>
        <v>0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MAX(0,($B$13+$C$13*DT181)/(1+$D$13*DT181)*DM181/(DO181+273)*$E$13)</f>
        <v>0</v>
      </c>
      <c r="AM181" t="s">
        <v>422</v>
      </c>
      <c r="AN181" t="s">
        <v>422</v>
      </c>
      <c r="AO181">
        <v>0</v>
      </c>
      <c r="AP181">
        <v>0</v>
      </c>
      <c r="AQ181">
        <f>1-AO181/AP181</f>
        <v>0</v>
      </c>
      <c r="AR181">
        <v>0</v>
      </c>
      <c r="AS181" t="s">
        <v>422</v>
      </c>
      <c r="AT181" t="s">
        <v>422</v>
      </c>
      <c r="AU181">
        <v>0</v>
      </c>
      <c r="AV181">
        <v>0</v>
      </c>
      <c r="AW181">
        <f>1-AU181/AV181</f>
        <v>0</v>
      </c>
      <c r="AX181">
        <v>0.5</v>
      </c>
      <c r="AY181">
        <f>CX181</f>
        <v>0</v>
      </c>
      <c r="AZ181">
        <f>M181</f>
        <v>0</v>
      </c>
      <c r="BA181">
        <f>AW181*AX181*AY181</f>
        <v>0</v>
      </c>
      <c r="BB181">
        <f>(AZ181-AR181)/AY181</f>
        <v>0</v>
      </c>
      <c r="BC181">
        <f>(AP181-AV181)/AV181</f>
        <v>0</v>
      </c>
      <c r="BD181">
        <f>AO181/(AQ181+AO181/AV181)</f>
        <v>0</v>
      </c>
      <c r="BE181" t="s">
        <v>422</v>
      </c>
      <c r="BF181">
        <v>0</v>
      </c>
      <c r="BG181">
        <f>IF(BF181&lt;&gt;0, BF181, BD181)</f>
        <v>0</v>
      </c>
      <c r="BH181">
        <f>1-BG181/AV181</f>
        <v>0</v>
      </c>
      <c r="BI181">
        <f>(AV181-AU181)/(AV181-BG181)</f>
        <v>0</v>
      </c>
      <c r="BJ181">
        <f>(AP181-AV181)/(AP181-BG181)</f>
        <v>0</v>
      </c>
      <c r="BK181">
        <f>(AV181-AU181)/(AV181-AO181)</f>
        <v>0</v>
      </c>
      <c r="BL181">
        <f>(AP181-AV181)/(AP181-AO181)</f>
        <v>0</v>
      </c>
      <c r="BM181">
        <f>(BI181*BG181/AU181)</f>
        <v>0</v>
      </c>
      <c r="BN181">
        <f>(1-BM181)</f>
        <v>0</v>
      </c>
      <c r="CW181">
        <f>$B$11*DU181+$C$11*DV181+$F$11*EG181*(1-EJ181)</f>
        <v>0</v>
      </c>
      <c r="CX181">
        <f>CW181*CY181</f>
        <v>0</v>
      </c>
      <c r="CY181">
        <f>($B$11*$D$9+$C$11*$D$9+$F$11*((ET181+EL181)/MAX(ET181+EL181+EU181, 0.1)*$I$9+EU181/MAX(ET181+EL181+EU181, 0.1)*$J$9))/($B$11+$C$11+$F$11)</f>
        <v>0</v>
      </c>
      <c r="CZ181">
        <f>($B$11*$K$9+$C$11*$K$9+$F$11*((ET181+EL181)/MAX(ET181+EL181+EU181, 0.1)*$P$9+EU181/MAX(ET181+EL181+EU181, 0.1)*$Q$9))/($B$11+$C$11+$F$11)</f>
        <v>0</v>
      </c>
      <c r="DA181">
        <v>2.18</v>
      </c>
      <c r="DB181">
        <v>0.5</v>
      </c>
      <c r="DC181" t="s">
        <v>423</v>
      </c>
      <c r="DD181">
        <v>2</v>
      </c>
      <c r="DE181">
        <v>1758589299</v>
      </c>
      <c r="DF181">
        <v>420.996666666667</v>
      </c>
      <c r="DG181">
        <v>419.677333333333</v>
      </c>
      <c r="DH181">
        <v>24.4258</v>
      </c>
      <c r="DI181">
        <v>24.1778333333333</v>
      </c>
      <c r="DJ181">
        <v>415.101666666667</v>
      </c>
      <c r="DK181">
        <v>24.0360333333333</v>
      </c>
      <c r="DL181">
        <v>499.980333333333</v>
      </c>
      <c r="DM181">
        <v>89.6251</v>
      </c>
      <c r="DN181">
        <v>0.0323957666666667</v>
      </c>
      <c r="DO181">
        <v>30.5314333333333</v>
      </c>
      <c r="DP181">
        <v>29.9953333333333</v>
      </c>
      <c r="DQ181">
        <v>999.9</v>
      </c>
      <c r="DR181">
        <v>0</v>
      </c>
      <c r="DS181">
        <v>0</v>
      </c>
      <c r="DT181">
        <v>9996.46</v>
      </c>
      <c r="DU181">
        <v>0</v>
      </c>
      <c r="DV181">
        <v>0.723344</v>
      </c>
      <c r="DW181">
        <v>1.31933333333333</v>
      </c>
      <c r="DX181">
        <v>431.537333333333</v>
      </c>
      <c r="DY181">
        <v>430.075666666667</v>
      </c>
      <c r="DZ181">
        <v>0.247919666666667</v>
      </c>
      <c r="EA181">
        <v>419.677333333333</v>
      </c>
      <c r="EB181">
        <v>24.1778333333333</v>
      </c>
      <c r="EC181">
        <v>2.18916</v>
      </c>
      <c r="ED181">
        <v>2.16694333333333</v>
      </c>
      <c r="EE181">
        <v>18.8832</v>
      </c>
      <c r="EF181">
        <v>18.7199666666667</v>
      </c>
      <c r="EG181">
        <v>0.00500016</v>
      </c>
      <c r="EH181">
        <v>0</v>
      </c>
      <c r="EI181">
        <v>0</v>
      </c>
      <c r="EJ181">
        <v>0</v>
      </c>
      <c r="EK181">
        <v>208.766666666667</v>
      </c>
      <c r="EL181">
        <v>0.00500016</v>
      </c>
      <c r="EM181">
        <v>-29.7</v>
      </c>
      <c r="EN181">
        <v>-2.56666666666667</v>
      </c>
      <c r="EO181">
        <v>37.5</v>
      </c>
      <c r="EP181">
        <v>41.562</v>
      </c>
      <c r="EQ181">
        <v>39.583</v>
      </c>
      <c r="ER181">
        <v>41.812</v>
      </c>
      <c r="ES181">
        <v>40.812</v>
      </c>
      <c r="ET181">
        <v>0</v>
      </c>
      <c r="EU181">
        <v>0</v>
      </c>
      <c r="EV181">
        <v>0</v>
      </c>
      <c r="EW181">
        <v>1758589303.8</v>
      </c>
      <c r="EX181">
        <v>0</v>
      </c>
      <c r="EY181">
        <v>210.984615384615</v>
      </c>
      <c r="EZ181">
        <v>0.239315893952347</v>
      </c>
      <c r="FA181">
        <v>-2.26666644542448</v>
      </c>
      <c r="FB181">
        <v>-28.1192307692308</v>
      </c>
      <c r="FC181">
        <v>15</v>
      </c>
      <c r="FD181">
        <v>0</v>
      </c>
      <c r="FE181" t="s">
        <v>424</v>
      </c>
      <c r="FF181">
        <v>1747249705.1</v>
      </c>
      <c r="FG181">
        <v>1747249711.1</v>
      </c>
      <c r="FH181">
        <v>0</v>
      </c>
      <c r="FI181">
        <v>0.871</v>
      </c>
      <c r="FJ181">
        <v>0.066</v>
      </c>
      <c r="FK181">
        <v>5.486</v>
      </c>
      <c r="FL181">
        <v>0.145</v>
      </c>
      <c r="FM181">
        <v>420</v>
      </c>
      <c r="FN181">
        <v>16</v>
      </c>
      <c r="FO181">
        <v>0.27</v>
      </c>
      <c r="FP181">
        <v>0.16</v>
      </c>
      <c r="FQ181">
        <v>0.598798095238095</v>
      </c>
      <c r="FR181">
        <v>2.7428565974026</v>
      </c>
      <c r="FS181">
        <v>0.673141581431206</v>
      </c>
      <c r="FT181">
        <v>0</v>
      </c>
      <c r="FU181">
        <v>209.508823529412</v>
      </c>
      <c r="FV181">
        <v>10.1313978298704</v>
      </c>
      <c r="FW181">
        <v>6.25753041152906</v>
      </c>
      <c r="FX181">
        <v>-1</v>
      </c>
      <c r="FY181">
        <v>0.25762780952381</v>
      </c>
      <c r="FZ181">
        <v>-0.124875038961039</v>
      </c>
      <c r="GA181">
        <v>0.0146121946483035</v>
      </c>
      <c r="GB181">
        <v>0</v>
      </c>
      <c r="GC181">
        <v>0</v>
      </c>
      <c r="GD181">
        <v>2</v>
      </c>
      <c r="GE181" t="s">
        <v>425</v>
      </c>
      <c r="GF181">
        <v>3.12617</v>
      </c>
      <c r="GG181">
        <v>2.65804</v>
      </c>
      <c r="GH181">
        <v>0.088209</v>
      </c>
      <c r="GI181">
        <v>0.0889392</v>
      </c>
      <c r="GJ181">
        <v>0.101871</v>
      </c>
      <c r="GK181">
        <v>0.101675</v>
      </c>
      <c r="GL181">
        <v>23488.8</v>
      </c>
      <c r="GM181">
        <v>22218.5</v>
      </c>
      <c r="GN181">
        <v>23038.1</v>
      </c>
      <c r="GO181">
        <v>23746.3</v>
      </c>
      <c r="GP181">
        <v>35261.3</v>
      </c>
      <c r="GQ181">
        <v>35304.8</v>
      </c>
      <c r="GR181">
        <v>41533.2</v>
      </c>
      <c r="GS181">
        <v>42341.1</v>
      </c>
      <c r="GT181">
        <v>1.9014</v>
      </c>
      <c r="GU181">
        <v>1.81295</v>
      </c>
      <c r="GV181">
        <v>0.117876</v>
      </c>
      <c r="GW181">
        <v>0</v>
      </c>
      <c r="GX181">
        <v>28.0709</v>
      </c>
      <c r="GY181">
        <v>999.9</v>
      </c>
      <c r="GZ181">
        <v>60.054</v>
      </c>
      <c r="HA181">
        <v>29.346</v>
      </c>
      <c r="HB181">
        <v>27.4931</v>
      </c>
      <c r="HC181">
        <v>53.565</v>
      </c>
      <c r="HD181">
        <v>39.391</v>
      </c>
      <c r="HE181">
        <v>1</v>
      </c>
      <c r="HF181">
        <v>0.0499619</v>
      </c>
      <c r="HG181">
        <v>-1.73301</v>
      </c>
      <c r="HH181">
        <v>20.2287</v>
      </c>
      <c r="HI181">
        <v>5.23376</v>
      </c>
      <c r="HJ181">
        <v>11.992</v>
      </c>
      <c r="HK181">
        <v>4.95605</v>
      </c>
      <c r="HL181">
        <v>3.304</v>
      </c>
      <c r="HM181">
        <v>9999</v>
      </c>
      <c r="HN181">
        <v>999.9</v>
      </c>
      <c r="HO181">
        <v>9999</v>
      </c>
      <c r="HP181">
        <v>9999</v>
      </c>
      <c r="HQ181">
        <v>1.86846</v>
      </c>
      <c r="HR181">
        <v>1.86418</v>
      </c>
      <c r="HS181">
        <v>1.8718</v>
      </c>
      <c r="HT181">
        <v>1.86265</v>
      </c>
      <c r="HU181">
        <v>1.86205</v>
      </c>
      <c r="HV181">
        <v>1.86857</v>
      </c>
      <c r="HW181">
        <v>1.85867</v>
      </c>
      <c r="HX181">
        <v>1.86508</v>
      </c>
      <c r="HY181">
        <v>5</v>
      </c>
      <c r="HZ181">
        <v>0</v>
      </c>
      <c r="IA181">
        <v>0</v>
      </c>
      <c r="IB181">
        <v>0</v>
      </c>
      <c r="IC181" t="s">
        <v>426</v>
      </c>
      <c r="ID181" t="s">
        <v>427</v>
      </c>
      <c r="IE181" t="s">
        <v>428</v>
      </c>
      <c r="IF181" t="s">
        <v>428</v>
      </c>
      <c r="IG181" t="s">
        <v>428</v>
      </c>
      <c r="IH181" t="s">
        <v>428</v>
      </c>
      <c r="II181">
        <v>0</v>
      </c>
      <c r="IJ181">
        <v>100</v>
      </c>
      <c r="IK181">
        <v>100</v>
      </c>
      <c r="IL181">
        <v>5.894</v>
      </c>
      <c r="IM181">
        <v>0.3898</v>
      </c>
      <c r="IN181">
        <v>4.31971622866321</v>
      </c>
      <c r="IO181">
        <v>0.00442796603476172</v>
      </c>
      <c r="IP181">
        <v>-1.66160884727162e-06</v>
      </c>
      <c r="IQ181">
        <v>3.32470810967871e-10</v>
      </c>
      <c r="IR181">
        <v>0.0482981980719239</v>
      </c>
      <c r="IS181">
        <v>0.00830027014242151</v>
      </c>
      <c r="IT181">
        <v>2.88519397997672e-05</v>
      </c>
      <c r="IU181">
        <v>9.02036601750474e-06</v>
      </c>
      <c r="IV181">
        <v>-1</v>
      </c>
      <c r="IW181">
        <v>2043</v>
      </c>
      <c r="IX181">
        <v>1</v>
      </c>
      <c r="IY181">
        <v>28</v>
      </c>
      <c r="IZ181">
        <v>188993.3</v>
      </c>
      <c r="JA181">
        <v>188993.2</v>
      </c>
      <c r="JB181">
        <v>0.85083</v>
      </c>
      <c r="JC181">
        <v>2.38892</v>
      </c>
      <c r="JD181">
        <v>1.4978</v>
      </c>
      <c r="JE181">
        <v>2.33276</v>
      </c>
      <c r="JF181">
        <v>1.54419</v>
      </c>
      <c r="JG181">
        <v>2.35718</v>
      </c>
      <c r="JH181">
        <v>35.3596</v>
      </c>
      <c r="JI181">
        <v>24.2801</v>
      </c>
      <c r="JJ181">
        <v>18</v>
      </c>
      <c r="JK181">
        <v>545.431</v>
      </c>
      <c r="JL181">
        <v>431.723</v>
      </c>
      <c r="JM181">
        <v>31.4684</v>
      </c>
      <c r="JN181">
        <v>28.259</v>
      </c>
      <c r="JO181">
        <v>29.9999</v>
      </c>
      <c r="JP181">
        <v>28.1308</v>
      </c>
      <c r="JQ181">
        <v>28.1583</v>
      </c>
      <c r="JR181">
        <v>17.0871</v>
      </c>
      <c r="JS181">
        <v>25.0409</v>
      </c>
      <c r="JT181">
        <v>100</v>
      </c>
      <c r="JU181">
        <v>31.5556</v>
      </c>
      <c r="JV181">
        <v>420</v>
      </c>
      <c r="JW181">
        <v>24.2211</v>
      </c>
      <c r="JX181">
        <v>93.0872</v>
      </c>
      <c r="JY181">
        <v>98.6833</v>
      </c>
    </row>
    <row r="182" spans="1:285">
      <c r="A182">
        <v>166</v>
      </c>
      <c r="B182">
        <v>1758589304</v>
      </c>
      <c r="C182">
        <v>5291</v>
      </c>
      <c r="D182" t="s">
        <v>763</v>
      </c>
      <c r="E182" t="s">
        <v>764</v>
      </c>
      <c r="F182">
        <v>5</v>
      </c>
      <c r="G182" t="s">
        <v>419</v>
      </c>
      <c r="H182" t="s">
        <v>742</v>
      </c>
      <c r="I182" t="s">
        <v>421</v>
      </c>
      <c r="J182">
        <v>1758589301</v>
      </c>
      <c r="K182">
        <f>(L182)/1000</f>
        <v>0</v>
      </c>
      <c r="L182">
        <f>1000*DL182*AJ182*(DH182-DI182)/(100*DA182*(1000-AJ182*DH182))</f>
        <v>0</v>
      </c>
      <c r="M182">
        <f>DL182*AJ182*(DG182-DF182*(1000-AJ182*DI182)/(1000-AJ182*DH182))/(100*DA182)</f>
        <v>0</v>
      </c>
      <c r="N182">
        <f>DF182 - IF(AJ182&gt;1, M182*DA182*100.0/(AL182), 0)</f>
        <v>0</v>
      </c>
      <c r="O182">
        <f>((U182-K182/2)*N182-M182)/(U182+K182/2)</f>
        <v>0</v>
      </c>
      <c r="P182">
        <f>O182*(DM182+DN182)/1000.0</f>
        <v>0</v>
      </c>
      <c r="Q182">
        <f>(DF182 - IF(AJ182&gt;1, M182*DA182*100.0/(AL182), 0))*(DM182+DN182)/1000.0</f>
        <v>0</v>
      </c>
      <c r="R182">
        <f>2.0/((1/T182-1/S182)+SIGN(T182)*SQRT((1/T182-1/S182)*(1/T182-1/S182) + 4*DB182/((DB182+1)*(DB182+1))*(2*1/T182*1/S182-1/S182*1/S182)))</f>
        <v>0</v>
      </c>
      <c r="S182">
        <f>IF(LEFT(DC182,1)&lt;&gt;"0",IF(LEFT(DC182,1)="1",3.0,DD182),$D$5+$E$5*(DT182*DM182/($K$5*1000))+$F$5*(DT182*DM182/($K$5*1000))*MAX(MIN(DA182,$J$5),$I$5)*MAX(MIN(DA182,$J$5),$I$5)+$G$5*MAX(MIN(DA182,$J$5),$I$5)*(DT182*DM182/($K$5*1000))+$H$5*(DT182*DM182/($K$5*1000))*(DT182*DM182/($K$5*1000)))</f>
        <v>0</v>
      </c>
      <c r="T182">
        <f>K182*(1000-(1000*0.61365*exp(17.502*X182/(240.97+X182))/(DM182+DN182)+DH182)/2)/(1000*0.61365*exp(17.502*X182/(240.97+X182))/(DM182+DN182)-DH182)</f>
        <v>0</v>
      </c>
      <c r="U182">
        <f>1/((DB182+1)/(R182/1.6)+1/(S182/1.37)) + DB182/((DB182+1)/(R182/1.6) + DB182/(S182/1.37))</f>
        <v>0</v>
      </c>
      <c r="V182">
        <f>(CW182*CZ182)</f>
        <v>0</v>
      </c>
      <c r="W182">
        <f>(DO182+(V182+2*0.95*5.67E-8*(((DO182+$B$7)+273)^4-(DO182+273)^4)-44100*K182)/(1.84*29.3*S182+8*0.95*5.67E-8*(DO182+273)^3))</f>
        <v>0</v>
      </c>
      <c r="X182">
        <f>($C$7*DP182+$D$7*DQ182+$E$7*W182)</f>
        <v>0</v>
      </c>
      <c r="Y182">
        <f>0.61365*exp(17.502*X182/(240.97+X182))</f>
        <v>0</v>
      </c>
      <c r="Z182">
        <f>(AA182/AB182*100)</f>
        <v>0</v>
      </c>
      <c r="AA182">
        <f>DH182*(DM182+DN182)/1000</f>
        <v>0</v>
      </c>
      <c r="AB182">
        <f>0.61365*exp(17.502*DO182/(240.97+DO182))</f>
        <v>0</v>
      </c>
      <c r="AC182">
        <f>(Y182-DH182*(DM182+DN182)/1000)</f>
        <v>0</v>
      </c>
      <c r="AD182">
        <f>(-K182*44100)</f>
        <v>0</v>
      </c>
      <c r="AE182">
        <f>2*29.3*S182*0.92*(DO182-X182)</f>
        <v>0</v>
      </c>
      <c r="AF182">
        <f>2*0.95*5.67E-8*(((DO182+$B$7)+273)^4-(X182+273)^4)</f>
        <v>0</v>
      </c>
      <c r="AG182">
        <f>V182+AF182+AD182+AE182</f>
        <v>0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MAX(0,($B$13+$C$13*DT182)/(1+$D$13*DT182)*DM182/(DO182+273)*$E$13)</f>
        <v>0</v>
      </c>
      <c r="AM182" t="s">
        <v>422</v>
      </c>
      <c r="AN182" t="s">
        <v>422</v>
      </c>
      <c r="AO182">
        <v>0</v>
      </c>
      <c r="AP182">
        <v>0</v>
      </c>
      <c r="AQ182">
        <f>1-AO182/AP182</f>
        <v>0</v>
      </c>
      <c r="AR182">
        <v>0</v>
      </c>
      <c r="AS182" t="s">
        <v>422</v>
      </c>
      <c r="AT182" t="s">
        <v>422</v>
      </c>
      <c r="AU182">
        <v>0</v>
      </c>
      <c r="AV182">
        <v>0</v>
      </c>
      <c r="AW182">
        <f>1-AU182/AV182</f>
        <v>0</v>
      </c>
      <c r="AX182">
        <v>0.5</v>
      </c>
      <c r="AY182">
        <f>CX182</f>
        <v>0</v>
      </c>
      <c r="AZ182">
        <f>M182</f>
        <v>0</v>
      </c>
      <c r="BA182">
        <f>AW182*AX182*AY182</f>
        <v>0</v>
      </c>
      <c r="BB182">
        <f>(AZ182-AR182)/AY182</f>
        <v>0</v>
      </c>
      <c r="BC182">
        <f>(AP182-AV182)/AV182</f>
        <v>0</v>
      </c>
      <c r="BD182">
        <f>AO182/(AQ182+AO182/AV182)</f>
        <v>0</v>
      </c>
      <c r="BE182" t="s">
        <v>422</v>
      </c>
      <c r="BF182">
        <v>0</v>
      </c>
      <c r="BG182">
        <f>IF(BF182&lt;&gt;0, BF182, BD182)</f>
        <v>0</v>
      </c>
      <c r="BH182">
        <f>1-BG182/AV182</f>
        <v>0</v>
      </c>
      <c r="BI182">
        <f>(AV182-AU182)/(AV182-BG182)</f>
        <v>0</v>
      </c>
      <c r="BJ182">
        <f>(AP182-AV182)/(AP182-BG182)</f>
        <v>0</v>
      </c>
      <c r="BK182">
        <f>(AV182-AU182)/(AV182-AO182)</f>
        <v>0</v>
      </c>
      <c r="BL182">
        <f>(AP182-AV182)/(AP182-AO182)</f>
        <v>0</v>
      </c>
      <c r="BM182">
        <f>(BI182*BG182/AU182)</f>
        <v>0</v>
      </c>
      <c r="BN182">
        <f>(1-BM182)</f>
        <v>0</v>
      </c>
      <c r="CW182">
        <f>$B$11*DU182+$C$11*DV182+$F$11*EG182*(1-EJ182)</f>
        <v>0</v>
      </c>
      <c r="CX182">
        <f>CW182*CY182</f>
        <v>0</v>
      </c>
      <c r="CY182">
        <f>($B$11*$D$9+$C$11*$D$9+$F$11*((ET182+EL182)/MAX(ET182+EL182+EU182, 0.1)*$I$9+EU182/MAX(ET182+EL182+EU182, 0.1)*$J$9))/($B$11+$C$11+$F$11)</f>
        <v>0</v>
      </c>
      <c r="CZ182">
        <f>($B$11*$K$9+$C$11*$K$9+$F$11*((ET182+EL182)/MAX(ET182+EL182+EU182, 0.1)*$P$9+EU182/MAX(ET182+EL182+EU182, 0.1)*$Q$9))/($B$11+$C$11+$F$11)</f>
        <v>0</v>
      </c>
      <c r="DA182">
        <v>2.18</v>
      </c>
      <c r="DB182">
        <v>0.5</v>
      </c>
      <c r="DC182" t="s">
        <v>423</v>
      </c>
      <c r="DD182">
        <v>2</v>
      </c>
      <c r="DE182">
        <v>1758589301</v>
      </c>
      <c r="DF182">
        <v>420.78</v>
      </c>
      <c r="DG182">
        <v>419.624333333333</v>
      </c>
      <c r="DH182">
        <v>24.4271666666667</v>
      </c>
      <c r="DI182">
        <v>24.1775</v>
      </c>
      <c r="DJ182">
        <v>414.885666666667</v>
      </c>
      <c r="DK182">
        <v>24.0374</v>
      </c>
      <c r="DL182">
        <v>499.986333333333</v>
      </c>
      <c r="DM182">
        <v>89.6249</v>
      </c>
      <c r="DN182">
        <v>0.0324322666666667</v>
      </c>
      <c r="DO182">
        <v>30.5295333333333</v>
      </c>
      <c r="DP182">
        <v>29.9923</v>
      </c>
      <c r="DQ182">
        <v>999.9</v>
      </c>
      <c r="DR182">
        <v>0</v>
      </c>
      <c r="DS182">
        <v>0</v>
      </c>
      <c r="DT182">
        <v>9991.66666666667</v>
      </c>
      <c r="DU182">
        <v>0</v>
      </c>
      <c r="DV182">
        <v>0.723344</v>
      </c>
      <c r="DW182">
        <v>1.15596333333333</v>
      </c>
      <c r="DX182">
        <v>431.316</v>
      </c>
      <c r="DY182">
        <v>430.021</v>
      </c>
      <c r="DZ182">
        <v>0.249621</v>
      </c>
      <c r="EA182">
        <v>419.624333333333</v>
      </c>
      <c r="EB182">
        <v>24.1775</v>
      </c>
      <c r="EC182">
        <v>2.18928</v>
      </c>
      <c r="ED182">
        <v>2.16690666666667</v>
      </c>
      <c r="EE182">
        <v>18.8840666666667</v>
      </c>
      <c r="EF182">
        <v>18.7197333333333</v>
      </c>
      <c r="EG182">
        <v>0.00500016</v>
      </c>
      <c r="EH182">
        <v>0</v>
      </c>
      <c r="EI182">
        <v>0</v>
      </c>
      <c r="EJ182">
        <v>0</v>
      </c>
      <c r="EK182">
        <v>211.466666666667</v>
      </c>
      <c r="EL182">
        <v>0.00500016</v>
      </c>
      <c r="EM182">
        <v>-31.1333333333333</v>
      </c>
      <c r="EN182">
        <v>-2.2</v>
      </c>
      <c r="EO182">
        <v>37.5</v>
      </c>
      <c r="EP182">
        <v>41.562</v>
      </c>
      <c r="EQ182">
        <v>39.583</v>
      </c>
      <c r="ER182">
        <v>41.812</v>
      </c>
      <c r="ES182">
        <v>40.812</v>
      </c>
      <c r="ET182">
        <v>0</v>
      </c>
      <c r="EU182">
        <v>0</v>
      </c>
      <c r="EV182">
        <v>0</v>
      </c>
      <c r="EW182">
        <v>1758589306.2</v>
      </c>
      <c r="EX182">
        <v>0</v>
      </c>
      <c r="EY182">
        <v>209.873076923077</v>
      </c>
      <c r="EZ182">
        <v>8.40683737604662</v>
      </c>
      <c r="FA182">
        <v>-13.1487177271484</v>
      </c>
      <c r="FB182">
        <v>-28.2615384615385</v>
      </c>
      <c r="FC182">
        <v>15</v>
      </c>
      <c r="FD182">
        <v>0</v>
      </c>
      <c r="FE182" t="s">
        <v>424</v>
      </c>
      <c r="FF182">
        <v>1747249705.1</v>
      </c>
      <c r="FG182">
        <v>1747249711.1</v>
      </c>
      <c r="FH182">
        <v>0</v>
      </c>
      <c r="FI182">
        <v>0.871</v>
      </c>
      <c r="FJ182">
        <v>0.066</v>
      </c>
      <c r="FK182">
        <v>5.486</v>
      </c>
      <c r="FL182">
        <v>0.145</v>
      </c>
      <c r="FM182">
        <v>420</v>
      </c>
      <c r="FN182">
        <v>16</v>
      </c>
      <c r="FO182">
        <v>0.27</v>
      </c>
      <c r="FP182">
        <v>0.16</v>
      </c>
      <c r="FQ182">
        <v>0.643823</v>
      </c>
      <c r="FR182">
        <v>3.49655579220779</v>
      </c>
      <c r="FS182">
        <v>0.688385211920795</v>
      </c>
      <c r="FT182">
        <v>0</v>
      </c>
      <c r="FU182">
        <v>209.935294117647</v>
      </c>
      <c r="FV182">
        <v>13.2711991626804</v>
      </c>
      <c r="FW182">
        <v>6.02274523847825</v>
      </c>
      <c r="FX182">
        <v>-1</v>
      </c>
      <c r="FY182">
        <v>0.255176523809524</v>
      </c>
      <c r="FZ182">
        <v>-0.103444675324675</v>
      </c>
      <c r="GA182">
        <v>0.0134612982874152</v>
      </c>
      <c r="GB182">
        <v>0</v>
      </c>
      <c r="GC182">
        <v>0</v>
      </c>
      <c r="GD182">
        <v>2</v>
      </c>
      <c r="GE182" t="s">
        <v>425</v>
      </c>
      <c r="GF182">
        <v>3.12634</v>
      </c>
      <c r="GG182">
        <v>2.65812</v>
      </c>
      <c r="GH182">
        <v>0.0881947</v>
      </c>
      <c r="GI182">
        <v>0.0889261</v>
      </c>
      <c r="GJ182">
        <v>0.101877</v>
      </c>
      <c r="GK182">
        <v>0.101675</v>
      </c>
      <c r="GL182">
        <v>23489.1</v>
      </c>
      <c r="GM182">
        <v>22218.7</v>
      </c>
      <c r="GN182">
        <v>23038.1</v>
      </c>
      <c r="GO182">
        <v>23746.3</v>
      </c>
      <c r="GP182">
        <v>35261.2</v>
      </c>
      <c r="GQ182">
        <v>35304.7</v>
      </c>
      <c r="GR182">
        <v>41533.3</v>
      </c>
      <c r="GS182">
        <v>42341</v>
      </c>
      <c r="GT182">
        <v>1.90173</v>
      </c>
      <c r="GU182">
        <v>1.81288</v>
      </c>
      <c r="GV182">
        <v>0.119835</v>
      </c>
      <c r="GW182">
        <v>0</v>
      </c>
      <c r="GX182">
        <v>28.0695</v>
      </c>
      <c r="GY182">
        <v>999.9</v>
      </c>
      <c r="GZ182">
        <v>60.054</v>
      </c>
      <c r="HA182">
        <v>29.336</v>
      </c>
      <c r="HB182">
        <v>27.4777</v>
      </c>
      <c r="HC182">
        <v>54.115</v>
      </c>
      <c r="HD182">
        <v>39.367</v>
      </c>
      <c r="HE182">
        <v>1</v>
      </c>
      <c r="HF182">
        <v>0.0499238</v>
      </c>
      <c r="HG182">
        <v>-1.90797</v>
      </c>
      <c r="HH182">
        <v>20.2268</v>
      </c>
      <c r="HI182">
        <v>5.23376</v>
      </c>
      <c r="HJ182">
        <v>11.992</v>
      </c>
      <c r="HK182">
        <v>4.95615</v>
      </c>
      <c r="HL182">
        <v>3.304</v>
      </c>
      <c r="HM182">
        <v>9999</v>
      </c>
      <c r="HN182">
        <v>999.9</v>
      </c>
      <c r="HO182">
        <v>9999</v>
      </c>
      <c r="HP182">
        <v>9999</v>
      </c>
      <c r="HQ182">
        <v>1.86845</v>
      </c>
      <c r="HR182">
        <v>1.86418</v>
      </c>
      <c r="HS182">
        <v>1.8718</v>
      </c>
      <c r="HT182">
        <v>1.86266</v>
      </c>
      <c r="HU182">
        <v>1.86205</v>
      </c>
      <c r="HV182">
        <v>1.86859</v>
      </c>
      <c r="HW182">
        <v>1.85867</v>
      </c>
      <c r="HX182">
        <v>1.86508</v>
      </c>
      <c r="HY182">
        <v>5</v>
      </c>
      <c r="HZ182">
        <v>0</v>
      </c>
      <c r="IA182">
        <v>0</v>
      </c>
      <c r="IB182">
        <v>0</v>
      </c>
      <c r="IC182" t="s">
        <v>426</v>
      </c>
      <c r="ID182" t="s">
        <v>427</v>
      </c>
      <c r="IE182" t="s">
        <v>428</v>
      </c>
      <c r="IF182" t="s">
        <v>428</v>
      </c>
      <c r="IG182" t="s">
        <v>428</v>
      </c>
      <c r="IH182" t="s">
        <v>428</v>
      </c>
      <c r="II182">
        <v>0</v>
      </c>
      <c r="IJ182">
        <v>100</v>
      </c>
      <c r="IK182">
        <v>100</v>
      </c>
      <c r="IL182">
        <v>5.894</v>
      </c>
      <c r="IM182">
        <v>0.3899</v>
      </c>
      <c r="IN182">
        <v>4.31971622866321</v>
      </c>
      <c r="IO182">
        <v>0.00442796603476172</v>
      </c>
      <c r="IP182">
        <v>-1.66160884727162e-06</v>
      </c>
      <c r="IQ182">
        <v>3.32470810967871e-10</v>
      </c>
      <c r="IR182">
        <v>0.0482981980719239</v>
      </c>
      <c r="IS182">
        <v>0.00830027014242151</v>
      </c>
      <c r="IT182">
        <v>2.88519397997672e-05</v>
      </c>
      <c r="IU182">
        <v>9.02036601750474e-06</v>
      </c>
      <c r="IV182">
        <v>-1</v>
      </c>
      <c r="IW182">
        <v>2043</v>
      </c>
      <c r="IX182">
        <v>1</v>
      </c>
      <c r="IY182">
        <v>28</v>
      </c>
      <c r="IZ182">
        <v>188993.3</v>
      </c>
      <c r="JA182">
        <v>188993.2</v>
      </c>
      <c r="JB182">
        <v>0.852051</v>
      </c>
      <c r="JC182">
        <v>2.38892</v>
      </c>
      <c r="JD182">
        <v>1.49902</v>
      </c>
      <c r="JE182">
        <v>2.33276</v>
      </c>
      <c r="JF182">
        <v>1.54419</v>
      </c>
      <c r="JG182">
        <v>2.34863</v>
      </c>
      <c r="JH182">
        <v>35.3365</v>
      </c>
      <c r="JI182">
        <v>24.2801</v>
      </c>
      <c r="JJ182">
        <v>18</v>
      </c>
      <c r="JK182">
        <v>545.637</v>
      </c>
      <c r="JL182">
        <v>431.67</v>
      </c>
      <c r="JM182">
        <v>31.4817</v>
      </c>
      <c r="JN182">
        <v>28.2578</v>
      </c>
      <c r="JO182">
        <v>29.9999</v>
      </c>
      <c r="JP182">
        <v>28.1302</v>
      </c>
      <c r="JQ182">
        <v>28.1571</v>
      </c>
      <c r="JR182">
        <v>17.0961</v>
      </c>
      <c r="JS182">
        <v>25.0409</v>
      </c>
      <c r="JT182">
        <v>100</v>
      </c>
      <c r="JU182">
        <v>31.5556</v>
      </c>
      <c r="JV182">
        <v>420</v>
      </c>
      <c r="JW182">
        <v>24.2211</v>
      </c>
      <c r="JX182">
        <v>93.0874</v>
      </c>
      <c r="JY182">
        <v>98.683</v>
      </c>
    </row>
    <row r="183" spans="1:285">
      <c r="A183">
        <v>167</v>
      </c>
      <c r="B183">
        <v>1758589307</v>
      </c>
      <c r="C183">
        <v>5294</v>
      </c>
      <c r="D183" t="s">
        <v>765</v>
      </c>
      <c r="E183" t="s">
        <v>766</v>
      </c>
      <c r="F183">
        <v>5</v>
      </c>
      <c r="G183" t="s">
        <v>419</v>
      </c>
      <c r="H183" t="s">
        <v>742</v>
      </c>
      <c r="I183" t="s">
        <v>421</v>
      </c>
      <c r="J183">
        <v>1758589303.75</v>
      </c>
      <c r="K183">
        <f>(L183)/1000</f>
        <v>0</v>
      </c>
      <c r="L183">
        <f>1000*DL183*AJ183*(DH183-DI183)/(100*DA183*(1000-AJ183*DH183))</f>
        <v>0</v>
      </c>
      <c r="M183">
        <f>DL183*AJ183*(DG183-DF183*(1000-AJ183*DI183)/(1000-AJ183*DH183))/(100*DA183)</f>
        <v>0</v>
      </c>
      <c r="N183">
        <f>DF183 - IF(AJ183&gt;1, M183*DA183*100.0/(AL183), 0)</f>
        <v>0</v>
      </c>
      <c r="O183">
        <f>((U183-K183/2)*N183-M183)/(U183+K183/2)</f>
        <v>0</v>
      </c>
      <c r="P183">
        <f>O183*(DM183+DN183)/1000.0</f>
        <v>0</v>
      </c>
      <c r="Q183">
        <f>(DF183 - IF(AJ183&gt;1, M183*DA183*100.0/(AL183), 0))*(DM183+DN183)/1000.0</f>
        <v>0</v>
      </c>
      <c r="R183">
        <f>2.0/((1/T183-1/S183)+SIGN(T183)*SQRT((1/T183-1/S183)*(1/T183-1/S183) + 4*DB183/((DB183+1)*(DB183+1))*(2*1/T183*1/S183-1/S183*1/S183)))</f>
        <v>0</v>
      </c>
      <c r="S183">
        <f>IF(LEFT(DC183,1)&lt;&gt;"0",IF(LEFT(DC183,1)="1",3.0,DD183),$D$5+$E$5*(DT183*DM183/($K$5*1000))+$F$5*(DT183*DM183/($K$5*1000))*MAX(MIN(DA183,$J$5),$I$5)*MAX(MIN(DA183,$J$5),$I$5)+$G$5*MAX(MIN(DA183,$J$5),$I$5)*(DT183*DM183/($K$5*1000))+$H$5*(DT183*DM183/($K$5*1000))*(DT183*DM183/($K$5*1000)))</f>
        <v>0</v>
      </c>
      <c r="T183">
        <f>K183*(1000-(1000*0.61365*exp(17.502*X183/(240.97+X183))/(DM183+DN183)+DH183)/2)/(1000*0.61365*exp(17.502*X183/(240.97+X183))/(DM183+DN183)-DH183)</f>
        <v>0</v>
      </c>
      <c r="U183">
        <f>1/((DB183+1)/(R183/1.6)+1/(S183/1.37)) + DB183/((DB183+1)/(R183/1.6) + DB183/(S183/1.37))</f>
        <v>0</v>
      </c>
      <c r="V183">
        <f>(CW183*CZ183)</f>
        <v>0</v>
      </c>
      <c r="W183">
        <f>(DO183+(V183+2*0.95*5.67E-8*(((DO183+$B$7)+273)^4-(DO183+273)^4)-44100*K183)/(1.84*29.3*S183+8*0.95*5.67E-8*(DO183+273)^3))</f>
        <v>0</v>
      </c>
      <c r="X183">
        <f>($C$7*DP183+$D$7*DQ183+$E$7*W183)</f>
        <v>0</v>
      </c>
      <c r="Y183">
        <f>0.61365*exp(17.502*X183/(240.97+X183))</f>
        <v>0</v>
      </c>
      <c r="Z183">
        <f>(AA183/AB183*100)</f>
        <v>0</v>
      </c>
      <c r="AA183">
        <f>DH183*(DM183+DN183)/1000</f>
        <v>0</v>
      </c>
      <c r="AB183">
        <f>0.61365*exp(17.502*DO183/(240.97+DO183))</f>
        <v>0</v>
      </c>
      <c r="AC183">
        <f>(Y183-DH183*(DM183+DN183)/1000)</f>
        <v>0</v>
      </c>
      <c r="AD183">
        <f>(-K183*44100)</f>
        <v>0</v>
      </c>
      <c r="AE183">
        <f>2*29.3*S183*0.92*(DO183-X183)</f>
        <v>0</v>
      </c>
      <c r="AF183">
        <f>2*0.95*5.67E-8*(((DO183+$B$7)+273)^4-(X183+273)^4)</f>
        <v>0</v>
      </c>
      <c r="AG183">
        <f>V183+AF183+AD183+AE183</f>
        <v>0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MAX(0,($B$13+$C$13*DT183)/(1+$D$13*DT183)*DM183/(DO183+273)*$E$13)</f>
        <v>0</v>
      </c>
      <c r="AM183" t="s">
        <v>422</v>
      </c>
      <c r="AN183" t="s">
        <v>422</v>
      </c>
      <c r="AO183">
        <v>0</v>
      </c>
      <c r="AP183">
        <v>0</v>
      </c>
      <c r="AQ183">
        <f>1-AO183/AP183</f>
        <v>0</v>
      </c>
      <c r="AR183">
        <v>0</v>
      </c>
      <c r="AS183" t="s">
        <v>422</v>
      </c>
      <c r="AT183" t="s">
        <v>422</v>
      </c>
      <c r="AU183">
        <v>0</v>
      </c>
      <c r="AV183">
        <v>0</v>
      </c>
      <c r="AW183">
        <f>1-AU183/AV183</f>
        <v>0</v>
      </c>
      <c r="AX183">
        <v>0.5</v>
      </c>
      <c r="AY183">
        <f>CX183</f>
        <v>0</v>
      </c>
      <c r="AZ183">
        <f>M183</f>
        <v>0</v>
      </c>
      <c r="BA183">
        <f>AW183*AX183*AY183</f>
        <v>0</v>
      </c>
      <c r="BB183">
        <f>(AZ183-AR183)/AY183</f>
        <v>0</v>
      </c>
      <c r="BC183">
        <f>(AP183-AV183)/AV183</f>
        <v>0</v>
      </c>
      <c r="BD183">
        <f>AO183/(AQ183+AO183/AV183)</f>
        <v>0</v>
      </c>
      <c r="BE183" t="s">
        <v>422</v>
      </c>
      <c r="BF183">
        <v>0</v>
      </c>
      <c r="BG183">
        <f>IF(BF183&lt;&gt;0, BF183, BD183)</f>
        <v>0</v>
      </c>
      <c r="BH183">
        <f>1-BG183/AV183</f>
        <v>0</v>
      </c>
      <c r="BI183">
        <f>(AV183-AU183)/(AV183-BG183)</f>
        <v>0</v>
      </c>
      <c r="BJ183">
        <f>(AP183-AV183)/(AP183-BG183)</f>
        <v>0</v>
      </c>
      <c r="BK183">
        <f>(AV183-AU183)/(AV183-AO183)</f>
        <v>0</v>
      </c>
      <c r="BL183">
        <f>(AP183-AV183)/(AP183-AO183)</f>
        <v>0</v>
      </c>
      <c r="BM183">
        <f>(BI183*BG183/AU183)</f>
        <v>0</v>
      </c>
      <c r="BN183">
        <f>(1-BM183)</f>
        <v>0</v>
      </c>
      <c r="CW183">
        <f>$B$11*DU183+$C$11*DV183+$F$11*EG183*(1-EJ183)</f>
        <v>0</v>
      </c>
      <c r="CX183">
        <f>CW183*CY183</f>
        <v>0</v>
      </c>
      <c r="CY183">
        <f>($B$11*$D$9+$C$11*$D$9+$F$11*((ET183+EL183)/MAX(ET183+EL183+EU183, 0.1)*$I$9+EU183/MAX(ET183+EL183+EU183, 0.1)*$J$9))/($B$11+$C$11+$F$11)</f>
        <v>0</v>
      </c>
      <c r="CZ183">
        <f>($B$11*$K$9+$C$11*$K$9+$F$11*((ET183+EL183)/MAX(ET183+EL183+EU183, 0.1)*$P$9+EU183/MAX(ET183+EL183+EU183, 0.1)*$Q$9))/($B$11+$C$11+$F$11)</f>
        <v>0</v>
      </c>
      <c r="DA183">
        <v>2.18</v>
      </c>
      <c r="DB183">
        <v>0.5</v>
      </c>
      <c r="DC183" t="s">
        <v>423</v>
      </c>
      <c r="DD183">
        <v>2</v>
      </c>
      <c r="DE183">
        <v>1758589303.75</v>
      </c>
      <c r="DF183">
        <v>420.574</v>
      </c>
      <c r="DG183">
        <v>419.56125</v>
      </c>
      <c r="DH183">
        <v>24.4294</v>
      </c>
      <c r="DI183">
        <v>24.177425</v>
      </c>
      <c r="DJ183">
        <v>414.68025</v>
      </c>
      <c r="DK183">
        <v>24.039575</v>
      </c>
      <c r="DL183">
        <v>499.9995</v>
      </c>
      <c r="DM183">
        <v>89.6238</v>
      </c>
      <c r="DN183">
        <v>0.032571925</v>
      </c>
      <c r="DO183">
        <v>30.528225</v>
      </c>
      <c r="DP183">
        <v>30.010775</v>
      </c>
      <c r="DQ183">
        <v>999.9</v>
      </c>
      <c r="DR183">
        <v>0</v>
      </c>
      <c r="DS183">
        <v>0</v>
      </c>
      <c r="DT183">
        <v>9987.5</v>
      </c>
      <c r="DU183">
        <v>0</v>
      </c>
      <c r="DV183">
        <v>0.723344</v>
      </c>
      <c r="DW183">
        <v>1.01303075</v>
      </c>
      <c r="DX183">
        <v>431.10575</v>
      </c>
      <c r="DY183">
        <v>429.95625</v>
      </c>
      <c r="DZ183">
        <v>0.25195475</v>
      </c>
      <c r="EA183">
        <v>419.56125</v>
      </c>
      <c r="EB183">
        <v>24.177425</v>
      </c>
      <c r="EC183">
        <v>2.189455</v>
      </c>
      <c r="ED183">
        <v>2.1668725</v>
      </c>
      <c r="EE183">
        <v>18.885375</v>
      </c>
      <c r="EF183">
        <v>18.719475</v>
      </c>
      <c r="EG183">
        <v>0.00500016</v>
      </c>
      <c r="EH183">
        <v>0</v>
      </c>
      <c r="EI183">
        <v>0</v>
      </c>
      <c r="EJ183">
        <v>0</v>
      </c>
      <c r="EK183">
        <v>210.8</v>
      </c>
      <c r="EL183">
        <v>0.00500016</v>
      </c>
      <c r="EM183">
        <v>-28</v>
      </c>
      <c r="EN183">
        <v>-1.675</v>
      </c>
      <c r="EO183">
        <v>37.5</v>
      </c>
      <c r="EP183">
        <v>41.562</v>
      </c>
      <c r="EQ183">
        <v>39.562</v>
      </c>
      <c r="ER183">
        <v>41.812</v>
      </c>
      <c r="ES183">
        <v>40.812</v>
      </c>
      <c r="ET183">
        <v>0</v>
      </c>
      <c r="EU183">
        <v>0</v>
      </c>
      <c r="EV183">
        <v>0</v>
      </c>
      <c r="EW183">
        <v>1758589309.2</v>
      </c>
      <c r="EX183">
        <v>0</v>
      </c>
      <c r="EY183">
        <v>210.628</v>
      </c>
      <c r="EZ183">
        <v>-10.2230770435088</v>
      </c>
      <c r="FA183">
        <v>-10.4230769322468</v>
      </c>
      <c r="FB183">
        <v>-29.156</v>
      </c>
      <c r="FC183">
        <v>15</v>
      </c>
      <c r="FD183">
        <v>0</v>
      </c>
      <c r="FE183" t="s">
        <v>424</v>
      </c>
      <c r="FF183">
        <v>1747249705.1</v>
      </c>
      <c r="FG183">
        <v>1747249711.1</v>
      </c>
      <c r="FH183">
        <v>0</v>
      </c>
      <c r="FI183">
        <v>0.871</v>
      </c>
      <c r="FJ183">
        <v>0.066</v>
      </c>
      <c r="FK183">
        <v>5.486</v>
      </c>
      <c r="FL183">
        <v>0.145</v>
      </c>
      <c r="FM183">
        <v>420</v>
      </c>
      <c r="FN183">
        <v>16</v>
      </c>
      <c r="FO183">
        <v>0.27</v>
      </c>
      <c r="FP183">
        <v>0.16</v>
      </c>
      <c r="FQ183">
        <v>0.687956095238095</v>
      </c>
      <c r="FR183">
        <v>4.14607090909091</v>
      </c>
      <c r="FS183">
        <v>0.701030814424282</v>
      </c>
      <c r="FT183">
        <v>0</v>
      </c>
      <c r="FU183">
        <v>210.017647058824</v>
      </c>
      <c r="FV183">
        <v>3.9327729316202</v>
      </c>
      <c r="FW183">
        <v>6.2042428835262</v>
      </c>
      <c r="FX183">
        <v>-1</v>
      </c>
      <c r="FY183">
        <v>0.25276780952381</v>
      </c>
      <c r="FZ183">
        <v>-0.0698474025974023</v>
      </c>
      <c r="GA183">
        <v>0.0114843434317751</v>
      </c>
      <c r="GB183">
        <v>1</v>
      </c>
      <c r="GC183">
        <v>1</v>
      </c>
      <c r="GD183">
        <v>2</v>
      </c>
      <c r="GE183" t="s">
        <v>433</v>
      </c>
      <c r="GF183">
        <v>3.12626</v>
      </c>
      <c r="GG183">
        <v>2.65817</v>
      </c>
      <c r="GH183">
        <v>0.0881458</v>
      </c>
      <c r="GI183">
        <v>0.0889348</v>
      </c>
      <c r="GJ183">
        <v>0.101879</v>
      </c>
      <c r="GK183">
        <v>0.101665</v>
      </c>
      <c r="GL183">
        <v>23490.4</v>
      </c>
      <c r="GM183">
        <v>22218.2</v>
      </c>
      <c r="GN183">
        <v>23038.1</v>
      </c>
      <c r="GO183">
        <v>23746</v>
      </c>
      <c r="GP183">
        <v>35261.2</v>
      </c>
      <c r="GQ183">
        <v>35304.6</v>
      </c>
      <c r="GR183">
        <v>41533.5</v>
      </c>
      <c r="GS183">
        <v>42340.4</v>
      </c>
      <c r="GT183">
        <v>1.90135</v>
      </c>
      <c r="GU183">
        <v>1.81292</v>
      </c>
      <c r="GV183">
        <v>0.119545</v>
      </c>
      <c r="GW183">
        <v>0</v>
      </c>
      <c r="GX183">
        <v>28.0671</v>
      </c>
      <c r="GY183">
        <v>999.9</v>
      </c>
      <c r="GZ183">
        <v>60.054</v>
      </c>
      <c r="HA183">
        <v>29.336</v>
      </c>
      <c r="HB183">
        <v>27.4747</v>
      </c>
      <c r="HC183">
        <v>53.905</v>
      </c>
      <c r="HD183">
        <v>39.371</v>
      </c>
      <c r="HE183">
        <v>1</v>
      </c>
      <c r="HF183">
        <v>0.0495706</v>
      </c>
      <c r="HG183">
        <v>-1.88298</v>
      </c>
      <c r="HH183">
        <v>20.227</v>
      </c>
      <c r="HI183">
        <v>5.23316</v>
      </c>
      <c r="HJ183">
        <v>11.992</v>
      </c>
      <c r="HK183">
        <v>4.9561</v>
      </c>
      <c r="HL183">
        <v>3.304</v>
      </c>
      <c r="HM183">
        <v>9999</v>
      </c>
      <c r="HN183">
        <v>999.9</v>
      </c>
      <c r="HO183">
        <v>9999</v>
      </c>
      <c r="HP183">
        <v>9999</v>
      </c>
      <c r="HQ183">
        <v>1.86844</v>
      </c>
      <c r="HR183">
        <v>1.86417</v>
      </c>
      <c r="HS183">
        <v>1.8718</v>
      </c>
      <c r="HT183">
        <v>1.86265</v>
      </c>
      <c r="HU183">
        <v>1.86205</v>
      </c>
      <c r="HV183">
        <v>1.86856</v>
      </c>
      <c r="HW183">
        <v>1.85867</v>
      </c>
      <c r="HX183">
        <v>1.86508</v>
      </c>
      <c r="HY183">
        <v>5</v>
      </c>
      <c r="HZ183">
        <v>0</v>
      </c>
      <c r="IA183">
        <v>0</v>
      </c>
      <c r="IB183">
        <v>0</v>
      </c>
      <c r="IC183" t="s">
        <v>426</v>
      </c>
      <c r="ID183" t="s">
        <v>427</v>
      </c>
      <c r="IE183" t="s">
        <v>428</v>
      </c>
      <c r="IF183" t="s">
        <v>428</v>
      </c>
      <c r="IG183" t="s">
        <v>428</v>
      </c>
      <c r="IH183" t="s">
        <v>428</v>
      </c>
      <c r="II183">
        <v>0</v>
      </c>
      <c r="IJ183">
        <v>100</v>
      </c>
      <c r="IK183">
        <v>100</v>
      </c>
      <c r="IL183">
        <v>5.893</v>
      </c>
      <c r="IM183">
        <v>0.3898</v>
      </c>
      <c r="IN183">
        <v>4.31971622866321</v>
      </c>
      <c r="IO183">
        <v>0.00442796603476172</v>
      </c>
      <c r="IP183">
        <v>-1.66160884727162e-06</v>
      </c>
      <c r="IQ183">
        <v>3.32470810967871e-10</v>
      </c>
      <c r="IR183">
        <v>0.0482981980719239</v>
      </c>
      <c r="IS183">
        <v>0.00830027014242151</v>
      </c>
      <c r="IT183">
        <v>2.88519397997672e-05</v>
      </c>
      <c r="IU183">
        <v>9.02036601750474e-06</v>
      </c>
      <c r="IV183">
        <v>-1</v>
      </c>
      <c r="IW183">
        <v>2043</v>
      </c>
      <c r="IX183">
        <v>1</v>
      </c>
      <c r="IY183">
        <v>28</v>
      </c>
      <c r="IZ183">
        <v>188993.4</v>
      </c>
      <c r="JA183">
        <v>188993.3</v>
      </c>
      <c r="JB183">
        <v>0.852051</v>
      </c>
      <c r="JC183">
        <v>2.38647</v>
      </c>
      <c r="JD183">
        <v>1.4978</v>
      </c>
      <c r="JE183">
        <v>2.33276</v>
      </c>
      <c r="JF183">
        <v>1.54419</v>
      </c>
      <c r="JG183">
        <v>2.34985</v>
      </c>
      <c r="JH183">
        <v>35.3596</v>
      </c>
      <c r="JI183">
        <v>24.2801</v>
      </c>
      <c r="JJ183">
        <v>18</v>
      </c>
      <c r="JK183">
        <v>545.378</v>
      </c>
      <c r="JL183">
        <v>431.686</v>
      </c>
      <c r="JM183">
        <v>31.5276</v>
      </c>
      <c r="JN183">
        <v>28.256</v>
      </c>
      <c r="JO183">
        <v>30</v>
      </c>
      <c r="JP183">
        <v>28.1284</v>
      </c>
      <c r="JQ183">
        <v>28.1553</v>
      </c>
      <c r="JR183">
        <v>17.104</v>
      </c>
      <c r="JS183">
        <v>25.0409</v>
      </c>
      <c r="JT183">
        <v>100</v>
      </c>
      <c r="JU183">
        <v>31.534</v>
      </c>
      <c r="JV183">
        <v>420</v>
      </c>
      <c r="JW183">
        <v>24.2211</v>
      </c>
      <c r="JX183">
        <v>93.0877</v>
      </c>
      <c r="JY183">
        <v>98.6817</v>
      </c>
    </row>
    <row r="184" spans="1:285">
      <c r="A184">
        <v>168</v>
      </c>
      <c r="B184">
        <v>1758589309</v>
      </c>
      <c r="C184">
        <v>5296</v>
      </c>
      <c r="D184" t="s">
        <v>767</v>
      </c>
      <c r="E184" t="s">
        <v>768</v>
      </c>
      <c r="F184">
        <v>5</v>
      </c>
      <c r="G184" t="s">
        <v>419</v>
      </c>
      <c r="H184" t="s">
        <v>742</v>
      </c>
      <c r="I184" t="s">
        <v>421</v>
      </c>
      <c r="J184">
        <v>1758589306.33333</v>
      </c>
      <c r="K184">
        <f>(L184)/1000</f>
        <v>0</v>
      </c>
      <c r="L184">
        <f>1000*DL184*AJ184*(DH184-DI184)/(100*DA184*(1000-AJ184*DH184))</f>
        <v>0</v>
      </c>
      <c r="M184">
        <f>DL184*AJ184*(DG184-DF184*(1000-AJ184*DI184)/(1000-AJ184*DH184))/(100*DA184)</f>
        <v>0</v>
      </c>
      <c r="N184">
        <f>DF184 - IF(AJ184&gt;1, M184*DA184*100.0/(AL184), 0)</f>
        <v>0</v>
      </c>
      <c r="O184">
        <f>((U184-K184/2)*N184-M184)/(U184+K184/2)</f>
        <v>0</v>
      </c>
      <c r="P184">
        <f>O184*(DM184+DN184)/1000.0</f>
        <v>0</v>
      </c>
      <c r="Q184">
        <f>(DF184 - IF(AJ184&gt;1, M184*DA184*100.0/(AL184), 0))*(DM184+DN184)/1000.0</f>
        <v>0</v>
      </c>
      <c r="R184">
        <f>2.0/((1/T184-1/S184)+SIGN(T184)*SQRT((1/T184-1/S184)*(1/T184-1/S184) + 4*DB184/((DB184+1)*(DB184+1))*(2*1/T184*1/S184-1/S184*1/S184)))</f>
        <v>0</v>
      </c>
      <c r="S184">
        <f>IF(LEFT(DC184,1)&lt;&gt;"0",IF(LEFT(DC184,1)="1",3.0,DD184),$D$5+$E$5*(DT184*DM184/($K$5*1000))+$F$5*(DT184*DM184/($K$5*1000))*MAX(MIN(DA184,$J$5),$I$5)*MAX(MIN(DA184,$J$5),$I$5)+$G$5*MAX(MIN(DA184,$J$5),$I$5)*(DT184*DM184/($K$5*1000))+$H$5*(DT184*DM184/($K$5*1000))*(DT184*DM184/($K$5*1000)))</f>
        <v>0</v>
      </c>
      <c r="T184">
        <f>K184*(1000-(1000*0.61365*exp(17.502*X184/(240.97+X184))/(DM184+DN184)+DH184)/2)/(1000*0.61365*exp(17.502*X184/(240.97+X184))/(DM184+DN184)-DH184)</f>
        <v>0</v>
      </c>
      <c r="U184">
        <f>1/((DB184+1)/(R184/1.6)+1/(S184/1.37)) + DB184/((DB184+1)/(R184/1.6) + DB184/(S184/1.37))</f>
        <v>0</v>
      </c>
      <c r="V184">
        <f>(CW184*CZ184)</f>
        <v>0</v>
      </c>
      <c r="W184">
        <f>(DO184+(V184+2*0.95*5.67E-8*(((DO184+$B$7)+273)^4-(DO184+273)^4)-44100*K184)/(1.84*29.3*S184+8*0.95*5.67E-8*(DO184+273)^3))</f>
        <v>0</v>
      </c>
      <c r="X184">
        <f>($C$7*DP184+$D$7*DQ184+$E$7*W184)</f>
        <v>0</v>
      </c>
      <c r="Y184">
        <f>0.61365*exp(17.502*X184/(240.97+X184))</f>
        <v>0</v>
      </c>
      <c r="Z184">
        <f>(AA184/AB184*100)</f>
        <v>0</v>
      </c>
      <c r="AA184">
        <f>DH184*(DM184+DN184)/1000</f>
        <v>0</v>
      </c>
      <c r="AB184">
        <f>0.61365*exp(17.502*DO184/(240.97+DO184))</f>
        <v>0</v>
      </c>
      <c r="AC184">
        <f>(Y184-DH184*(DM184+DN184)/1000)</f>
        <v>0</v>
      </c>
      <c r="AD184">
        <f>(-K184*44100)</f>
        <v>0</v>
      </c>
      <c r="AE184">
        <f>2*29.3*S184*0.92*(DO184-X184)</f>
        <v>0</v>
      </c>
      <c r="AF184">
        <f>2*0.95*5.67E-8*(((DO184+$B$7)+273)^4-(X184+273)^4)</f>
        <v>0</v>
      </c>
      <c r="AG184">
        <f>V184+AF184+AD184+AE184</f>
        <v>0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MAX(0,($B$13+$C$13*DT184)/(1+$D$13*DT184)*DM184/(DO184+273)*$E$13)</f>
        <v>0</v>
      </c>
      <c r="AM184" t="s">
        <v>422</v>
      </c>
      <c r="AN184" t="s">
        <v>422</v>
      </c>
      <c r="AO184">
        <v>0</v>
      </c>
      <c r="AP184">
        <v>0</v>
      </c>
      <c r="AQ184">
        <f>1-AO184/AP184</f>
        <v>0</v>
      </c>
      <c r="AR184">
        <v>0</v>
      </c>
      <c r="AS184" t="s">
        <v>422</v>
      </c>
      <c r="AT184" t="s">
        <v>422</v>
      </c>
      <c r="AU184">
        <v>0</v>
      </c>
      <c r="AV184">
        <v>0</v>
      </c>
      <c r="AW184">
        <f>1-AU184/AV184</f>
        <v>0</v>
      </c>
      <c r="AX184">
        <v>0.5</v>
      </c>
      <c r="AY184">
        <f>CX184</f>
        <v>0</v>
      </c>
      <c r="AZ184">
        <f>M184</f>
        <v>0</v>
      </c>
      <c r="BA184">
        <f>AW184*AX184*AY184</f>
        <v>0</v>
      </c>
      <c r="BB184">
        <f>(AZ184-AR184)/AY184</f>
        <v>0</v>
      </c>
      <c r="BC184">
        <f>(AP184-AV184)/AV184</f>
        <v>0</v>
      </c>
      <c r="BD184">
        <f>AO184/(AQ184+AO184/AV184)</f>
        <v>0</v>
      </c>
      <c r="BE184" t="s">
        <v>422</v>
      </c>
      <c r="BF184">
        <v>0</v>
      </c>
      <c r="BG184">
        <f>IF(BF184&lt;&gt;0, BF184, BD184)</f>
        <v>0</v>
      </c>
      <c r="BH184">
        <f>1-BG184/AV184</f>
        <v>0</v>
      </c>
      <c r="BI184">
        <f>(AV184-AU184)/(AV184-BG184)</f>
        <v>0</v>
      </c>
      <c r="BJ184">
        <f>(AP184-AV184)/(AP184-BG184)</f>
        <v>0</v>
      </c>
      <c r="BK184">
        <f>(AV184-AU184)/(AV184-AO184)</f>
        <v>0</v>
      </c>
      <c r="BL184">
        <f>(AP184-AV184)/(AP184-AO184)</f>
        <v>0</v>
      </c>
      <c r="BM184">
        <f>(BI184*BG184/AU184)</f>
        <v>0</v>
      </c>
      <c r="BN184">
        <f>(1-BM184)</f>
        <v>0</v>
      </c>
      <c r="CW184">
        <f>$B$11*DU184+$C$11*DV184+$F$11*EG184*(1-EJ184)</f>
        <v>0</v>
      </c>
      <c r="CX184">
        <f>CW184*CY184</f>
        <v>0</v>
      </c>
      <c r="CY184">
        <f>($B$11*$D$9+$C$11*$D$9+$F$11*((ET184+EL184)/MAX(ET184+EL184+EU184, 0.1)*$I$9+EU184/MAX(ET184+EL184+EU184, 0.1)*$J$9))/($B$11+$C$11+$F$11)</f>
        <v>0</v>
      </c>
      <c r="CZ184">
        <f>($B$11*$K$9+$C$11*$K$9+$F$11*((ET184+EL184)/MAX(ET184+EL184+EU184, 0.1)*$P$9+EU184/MAX(ET184+EL184+EU184, 0.1)*$Q$9))/($B$11+$C$11+$F$11)</f>
        <v>0</v>
      </c>
      <c r="DA184">
        <v>2.18</v>
      </c>
      <c r="DB184">
        <v>0.5</v>
      </c>
      <c r="DC184" t="s">
        <v>423</v>
      </c>
      <c r="DD184">
        <v>2</v>
      </c>
      <c r="DE184">
        <v>1758589306.33333</v>
      </c>
      <c r="DF184">
        <v>420.377</v>
      </c>
      <c r="DG184">
        <v>419.564666666667</v>
      </c>
      <c r="DH184">
        <v>24.4303333333333</v>
      </c>
      <c r="DI184">
        <v>24.1757</v>
      </c>
      <c r="DJ184">
        <v>414.483666666667</v>
      </c>
      <c r="DK184">
        <v>24.0405</v>
      </c>
      <c r="DL184">
        <v>500.027666666667</v>
      </c>
      <c r="DM184">
        <v>89.6233666666667</v>
      </c>
      <c r="DN184">
        <v>0.0324875</v>
      </c>
      <c r="DO184">
        <v>30.5273333333333</v>
      </c>
      <c r="DP184">
        <v>30.0172666666667</v>
      </c>
      <c r="DQ184">
        <v>999.9</v>
      </c>
      <c r="DR184">
        <v>0</v>
      </c>
      <c r="DS184">
        <v>0</v>
      </c>
      <c r="DT184">
        <v>10001.2666666667</v>
      </c>
      <c r="DU184">
        <v>0</v>
      </c>
      <c r="DV184">
        <v>0.723344</v>
      </c>
      <c r="DW184">
        <v>0.812225333333333</v>
      </c>
      <c r="DX184">
        <v>430.903666666667</v>
      </c>
      <c r="DY184">
        <v>429.959</v>
      </c>
      <c r="DZ184">
        <v>0.254655666666667</v>
      </c>
      <c r="EA184">
        <v>419.564666666667</v>
      </c>
      <c r="EB184">
        <v>24.1757</v>
      </c>
      <c r="EC184">
        <v>2.18953333333333</v>
      </c>
      <c r="ED184">
        <v>2.16671</v>
      </c>
      <c r="EE184">
        <v>18.8859333333333</v>
      </c>
      <c r="EF184">
        <v>18.7182666666667</v>
      </c>
      <c r="EG184">
        <v>0.00500016</v>
      </c>
      <c r="EH184">
        <v>0</v>
      </c>
      <c r="EI184">
        <v>0</v>
      </c>
      <c r="EJ184">
        <v>0</v>
      </c>
      <c r="EK184">
        <v>209</v>
      </c>
      <c r="EL184">
        <v>0.00500016</v>
      </c>
      <c r="EM184">
        <v>-26.6666666666667</v>
      </c>
      <c r="EN184">
        <v>-2.06666666666667</v>
      </c>
      <c r="EO184">
        <v>37.5</v>
      </c>
      <c r="EP184">
        <v>41.562</v>
      </c>
      <c r="EQ184">
        <v>39.562</v>
      </c>
      <c r="ER184">
        <v>41.812</v>
      </c>
      <c r="ES184">
        <v>40.812</v>
      </c>
      <c r="ET184">
        <v>0</v>
      </c>
      <c r="EU184">
        <v>0</v>
      </c>
      <c r="EV184">
        <v>0</v>
      </c>
      <c r="EW184">
        <v>1758589311</v>
      </c>
      <c r="EX184">
        <v>0</v>
      </c>
      <c r="EY184">
        <v>210.438461538462</v>
      </c>
      <c r="EZ184">
        <v>-13.0119658956174</v>
      </c>
      <c r="FA184">
        <v>-5.06666670072002</v>
      </c>
      <c r="FB184">
        <v>-28.7538461538462</v>
      </c>
      <c r="FC184">
        <v>15</v>
      </c>
      <c r="FD184">
        <v>0</v>
      </c>
      <c r="FE184" t="s">
        <v>424</v>
      </c>
      <c r="FF184">
        <v>1747249705.1</v>
      </c>
      <c r="FG184">
        <v>1747249711.1</v>
      </c>
      <c r="FH184">
        <v>0</v>
      </c>
      <c r="FI184">
        <v>0.871</v>
      </c>
      <c r="FJ184">
        <v>0.066</v>
      </c>
      <c r="FK184">
        <v>5.486</v>
      </c>
      <c r="FL184">
        <v>0.145</v>
      </c>
      <c r="FM184">
        <v>420</v>
      </c>
      <c r="FN184">
        <v>16</v>
      </c>
      <c r="FO184">
        <v>0.27</v>
      </c>
      <c r="FP184">
        <v>0.16</v>
      </c>
      <c r="FQ184">
        <v>0.7473768</v>
      </c>
      <c r="FR184">
        <v>4.46987963909774</v>
      </c>
      <c r="FS184">
        <v>0.714466913408284</v>
      </c>
      <c r="FT184">
        <v>0</v>
      </c>
      <c r="FU184">
        <v>210.364705882353</v>
      </c>
      <c r="FV184">
        <v>-3.18411014358528</v>
      </c>
      <c r="FW184">
        <v>5.88821766466186</v>
      </c>
      <c r="FX184">
        <v>-1</v>
      </c>
      <c r="FY184">
        <v>0.24889725</v>
      </c>
      <c r="FZ184">
        <v>0.0130724661654135</v>
      </c>
      <c r="GA184">
        <v>0.00623606024565992</v>
      </c>
      <c r="GB184">
        <v>1</v>
      </c>
      <c r="GC184">
        <v>1</v>
      </c>
      <c r="GD184">
        <v>2</v>
      </c>
      <c r="GE184" t="s">
        <v>433</v>
      </c>
      <c r="GF184">
        <v>3.12631</v>
      </c>
      <c r="GG184">
        <v>2.658</v>
      </c>
      <c r="GH184">
        <v>0.0881337</v>
      </c>
      <c r="GI184">
        <v>0.0889473</v>
      </c>
      <c r="GJ184">
        <v>0.101877</v>
      </c>
      <c r="GK184">
        <v>0.10166</v>
      </c>
      <c r="GL184">
        <v>23490.8</v>
      </c>
      <c r="GM184">
        <v>22218</v>
      </c>
      <c r="GN184">
        <v>23038.2</v>
      </c>
      <c r="GO184">
        <v>23746.1</v>
      </c>
      <c r="GP184">
        <v>35261.2</v>
      </c>
      <c r="GQ184">
        <v>35305</v>
      </c>
      <c r="GR184">
        <v>41533.3</v>
      </c>
      <c r="GS184">
        <v>42340.6</v>
      </c>
      <c r="GT184">
        <v>1.9015</v>
      </c>
      <c r="GU184">
        <v>1.81282</v>
      </c>
      <c r="GV184">
        <v>0.117771</v>
      </c>
      <c r="GW184">
        <v>0</v>
      </c>
      <c r="GX184">
        <v>28.0655</v>
      </c>
      <c r="GY184">
        <v>999.9</v>
      </c>
      <c r="GZ184">
        <v>60.054</v>
      </c>
      <c r="HA184">
        <v>29.316</v>
      </c>
      <c r="HB184">
        <v>27.4448</v>
      </c>
      <c r="HC184">
        <v>54.485</v>
      </c>
      <c r="HD184">
        <v>39.347</v>
      </c>
      <c r="HE184">
        <v>1</v>
      </c>
      <c r="HF184">
        <v>0.0495224</v>
      </c>
      <c r="HG184">
        <v>-1.78757</v>
      </c>
      <c r="HH184">
        <v>20.2279</v>
      </c>
      <c r="HI184">
        <v>5.23286</v>
      </c>
      <c r="HJ184">
        <v>11.992</v>
      </c>
      <c r="HK184">
        <v>4.9561</v>
      </c>
      <c r="HL184">
        <v>3.304</v>
      </c>
      <c r="HM184">
        <v>9999</v>
      </c>
      <c r="HN184">
        <v>999.9</v>
      </c>
      <c r="HO184">
        <v>9999</v>
      </c>
      <c r="HP184">
        <v>9999</v>
      </c>
      <c r="HQ184">
        <v>1.86844</v>
      </c>
      <c r="HR184">
        <v>1.86417</v>
      </c>
      <c r="HS184">
        <v>1.8718</v>
      </c>
      <c r="HT184">
        <v>1.86265</v>
      </c>
      <c r="HU184">
        <v>1.86205</v>
      </c>
      <c r="HV184">
        <v>1.86854</v>
      </c>
      <c r="HW184">
        <v>1.85867</v>
      </c>
      <c r="HX184">
        <v>1.86508</v>
      </c>
      <c r="HY184">
        <v>5</v>
      </c>
      <c r="HZ184">
        <v>0</v>
      </c>
      <c r="IA184">
        <v>0</v>
      </c>
      <c r="IB184">
        <v>0</v>
      </c>
      <c r="IC184" t="s">
        <v>426</v>
      </c>
      <c r="ID184" t="s">
        <v>427</v>
      </c>
      <c r="IE184" t="s">
        <v>428</v>
      </c>
      <c r="IF184" t="s">
        <v>428</v>
      </c>
      <c r="IG184" t="s">
        <v>428</v>
      </c>
      <c r="IH184" t="s">
        <v>428</v>
      </c>
      <c r="II184">
        <v>0</v>
      </c>
      <c r="IJ184">
        <v>100</v>
      </c>
      <c r="IK184">
        <v>100</v>
      </c>
      <c r="IL184">
        <v>5.893</v>
      </c>
      <c r="IM184">
        <v>0.3898</v>
      </c>
      <c r="IN184">
        <v>4.31971622866321</v>
      </c>
      <c r="IO184">
        <v>0.00442796603476172</v>
      </c>
      <c r="IP184">
        <v>-1.66160884727162e-06</v>
      </c>
      <c r="IQ184">
        <v>3.32470810967871e-10</v>
      </c>
      <c r="IR184">
        <v>0.0482981980719239</v>
      </c>
      <c r="IS184">
        <v>0.00830027014242151</v>
      </c>
      <c r="IT184">
        <v>2.88519397997672e-05</v>
      </c>
      <c r="IU184">
        <v>9.02036601750474e-06</v>
      </c>
      <c r="IV184">
        <v>-1</v>
      </c>
      <c r="IW184">
        <v>2043</v>
      </c>
      <c r="IX184">
        <v>1</v>
      </c>
      <c r="IY184">
        <v>28</v>
      </c>
      <c r="IZ184">
        <v>188993.4</v>
      </c>
      <c r="JA184">
        <v>188993.3</v>
      </c>
      <c r="JB184">
        <v>0.852051</v>
      </c>
      <c r="JC184">
        <v>2.39502</v>
      </c>
      <c r="JD184">
        <v>1.49902</v>
      </c>
      <c r="JE184">
        <v>2.33276</v>
      </c>
      <c r="JF184">
        <v>1.54419</v>
      </c>
      <c r="JG184">
        <v>2.33521</v>
      </c>
      <c r="JH184">
        <v>35.3596</v>
      </c>
      <c r="JI184">
        <v>24.2801</v>
      </c>
      <c r="JJ184">
        <v>18</v>
      </c>
      <c r="JK184">
        <v>545.466</v>
      </c>
      <c r="JL184">
        <v>431.618</v>
      </c>
      <c r="JM184">
        <v>31.5418</v>
      </c>
      <c r="JN184">
        <v>28.2548</v>
      </c>
      <c r="JO184">
        <v>30</v>
      </c>
      <c r="JP184">
        <v>28.1272</v>
      </c>
      <c r="JQ184">
        <v>28.1541</v>
      </c>
      <c r="JR184">
        <v>17.1085</v>
      </c>
      <c r="JS184">
        <v>25.0409</v>
      </c>
      <c r="JT184">
        <v>100</v>
      </c>
      <c r="JU184">
        <v>31.534</v>
      </c>
      <c r="JV184">
        <v>420</v>
      </c>
      <c r="JW184">
        <v>24.2211</v>
      </c>
      <c r="JX184">
        <v>93.0875</v>
      </c>
      <c r="JY184">
        <v>98.6822</v>
      </c>
    </row>
    <row r="185" spans="1:285">
      <c r="A185">
        <v>169</v>
      </c>
      <c r="B185">
        <v>1758589311</v>
      </c>
      <c r="C185">
        <v>5298</v>
      </c>
      <c r="D185" t="s">
        <v>769</v>
      </c>
      <c r="E185" t="s">
        <v>770</v>
      </c>
      <c r="F185">
        <v>5</v>
      </c>
      <c r="G185" t="s">
        <v>419</v>
      </c>
      <c r="H185" t="s">
        <v>742</v>
      </c>
      <c r="I185" t="s">
        <v>421</v>
      </c>
      <c r="J185">
        <v>1758589307.25</v>
      </c>
      <c r="K185">
        <f>(L185)/1000</f>
        <v>0</v>
      </c>
      <c r="L185">
        <f>1000*DL185*AJ185*(DH185-DI185)/(100*DA185*(1000-AJ185*DH185))</f>
        <v>0</v>
      </c>
      <c r="M185">
        <f>DL185*AJ185*(DG185-DF185*(1000-AJ185*DI185)/(1000-AJ185*DH185))/(100*DA185)</f>
        <v>0</v>
      </c>
      <c r="N185">
        <f>DF185 - IF(AJ185&gt;1, M185*DA185*100.0/(AL185), 0)</f>
        <v>0</v>
      </c>
      <c r="O185">
        <f>((U185-K185/2)*N185-M185)/(U185+K185/2)</f>
        <v>0</v>
      </c>
      <c r="P185">
        <f>O185*(DM185+DN185)/1000.0</f>
        <v>0</v>
      </c>
      <c r="Q185">
        <f>(DF185 - IF(AJ185&gt;1, M185*DA185*100.0/(AL185), 0))*(DM185+DN185)/1000.0</f>
        <v>0</v>
      </c>
      <c r="R185">
        <f>2.0/((1/T185-1/S185)+SIGN(T185)*SQRT((1/T185-1/S185)*(1/T185-1/S185) + 4*DB185/((DB185+1)*(DB185+1))*(2*1/T185*1/S185-1/S185*1/S185)))</f>
        <v>0</v>
      </c>
      <c r="S185">
        <f>IF(LEFT(DC185,1)&lt;&gt;"0",IF(LEFT(DC185,1)="1",3.0,DD185),$D$5+$E$5*(DT185*DM185/($K$5*1000))+$F$5*(DT185*DM185/($K$5*1000))*MAX(MIN(DA185,$J$5),$I$5)*MAX(MIN(DA185,$J$5),$I$5)+$G$5*MAX(MIN(DA185,$J$5),$I$5)*(DT185*DM185/($K$5*1000))+$H$5*(DT185*DM185/($K$5*1000))*(DT185*DM185/($K$5*1000)))</f>
        <v>0</v>
      </c>
      <c r="T185">
        <f>K185*(1000-(1000*0.61365*exp(17.502*X185/(240.97+X185))/(DM185+DN185)+DH185)/2)/(1000*0.61365*exp(17.502*X185/(240.97+X185))/(DM185+DN185)-DH185)</f>
        <v>0</v>
      </c>
      <c r="U185">
        <f>1/((DB185+1)/(R185/1.6)+1/(S185/1.37)) + DB185/((DB185+1)/(R185/1.6) + DB185/(S185/1.37))</f>
        <v>0</v>
      </c>
      <c r="V185">
        <f>(CW185*CZ185)</f>
        <v>0</v>
      </c>
      <c r="W185">
        <f>(DO185+(V185+2*0.95*5.67E-8*(((DO185+$B$7)+273)^4-(DO185+273)^4)-44100*K185)/(1.84*29.3*S185+8*0.95*5.67E-8*(DO185+273)^3))</f>
        <v>0</v>
      </c>
      <c r="X185">
        <f>($C$7*DP185+$D$7*DQ185+$E$7*W185)</f>
        <v>0</v>
      </c>
      <c r="Y185">
        <f>0.61365*exp(17.502*X185/(240.97+X185))</f>
        <v>0</v>
      </c>
      <c r="Z185">
        <f>(AA185/AB185*100)</f>
        <v>0</v>
      </c>
      <c r="AA185">
        <f>DH185*(DM185+DN185)/1000</f>
        <v>0</v>
      </c>
      <c r="AB185">
        <f>0.61365*exp(17.502*DO185/(240.97+DO185))</f>
        <v>0</v>
      </c>
      <c r="AC185">
        <f>(Y185-DH185*(DM185+DN185)/1000)</f>
        <v>0</v>
      </c>
      <c r="AD185">
        <f>(-K185*44100)</f>
        <v>0</v>
      </c>
      <c r="AE185">
        <f>2*29.3*S185*0.92*(DO185-X185)</f>
        <v>0</v>
      </c>
      <c r="AF185">
        <f>2*0.95*5.67E-8*(((DO185+$B$7)+273)^4-(X185+273)^4)</f>
        <v>0</v>
      </c>
      <c r="AG185">
        <f>V185+AF185+AD185+AE185</f>
        <v>0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MAX(0,($B$13+$C$13*DT185)/(1+$D$13*DT185)*DM185/(DO185+273)*$E$13)</f>
        <v>0</v>
      </c>
      <c r="AM185" t="s">
        <v>422</v>
      </c>
      <c r="AN185" t="s">
        <v>422</v>
      </c>
      <c r="AO185">
        <v>0</v>
      </c>
      <c r="AP185">
        <v>0</v>
      </c>
      <c r="AQ185">
        <f>1-AO185/AP185</f>
        <v>0</v>
      </c>
      <c r="AR185">
        <v>0</v>
      </c>
      <c r="AS185" t="s">
        <v>422</v>
      </c>
      <c r="AT185" t="s">
        <v>422</v>
      </c>
      <c r="AU185">
        <v>0</v>
      </c>
      <c r="AV185">
        <v>0</v>
      </c>
      <c r="AW185">
        <f>1-AU185/AV185</f>
        <v>0</v>
      </c>
      <c r="AX185">
        <v>0.5</v>
      </c>
      <c r="AY185">
        <f>CX185</f>
        <v>0</v>
      </c>
      <c r="AZ185">
        <f>M185</f>
        <v>0</v>
      </c>
      <c r="BA185">
        <f>AW185*AX185*AY185</f>
        <v>0</v>
      </c>
      <c r="BB185">
        <f>(AZ185-AR185)/AY185</f>
        <v>0</v>
      </c>
      <c r="BC185">
        <f>(AP185-AV185)/AV185</f>
        <v>0</v>
      </c>
      <c r="BD185">
        <f>AO185/(AQ185+AO185/AV185)</f>
        <v>0</v>
      </c>
      <c r="BE185" t="s">
        <v>422</v>
      </c>
      <c r="BF185">
        <v>0</v>
      </c>
      <c r="BG185">
        <f>IF(BF185&lt;&gt;0, BF185, BD185)</f>
        <v>0</v>
      </c>
      <c r="BH185">
        <f>1-BG185/AV185</f>
        <v>0</v>
      </c>
      <c r="BI185">
        <f>(AV185-AU185)/(AV185-BG185)</f>
        <v>0</v>
      </c>
      <c r="BJ185">
        <f>(AP185-AV185)/(AP185-BG185)</f>
        <v>0</v>
      </c>
      <c r="BK185">
        <f>(AV185-AU185)/(AV185-AO185)</f>
        <v>0</v>
      </c>
      <c r="BL185">
        <f>(AP185-AV185)/(AP185-AO185)</f>
        <v>0</v>
      </c>
      <c r="BM185">
        <f>(BI185*BG185/AU185)</f>
        <v>0</v>
      </c>
      <c r="BN185">
        <f>(1-BM185)</f>
        <v>0</v>
      </c>
      <c r="CW185">
        <f>$B$11*DU185+$C$11*DV185+$F$11*EG185*(1-EJ185)</f>
        <v>0</v>
      </c>
      <c r="CX185">
        <f>CW185*CY185</f>
        <v>0</v>
      </c>
      <c r="CY185">
        <f>($B$11*$D$9+$C$11*$D$9+$F$11*((ET185+EL185)/MAX(ET185+EL185+EU185, 0.1)*$I$9+EU185/MAX(ET185+EL185+EU185, 0.1)*$J$9))/($B$11+$C$11+$F$11)</f>
        <v>0</v>
      </c>
      <c r="CZ185">
        <f>($B$11*$K$9+$C$11*$K$9+$F$11*((ET185+EL185)/MAX(ET185+EL185+EU185, 0.1)*$P$9+EU185/MAX(ET185+EL185+EU185, 0.1)*$Q$9))/($B$11+$C$11+$F$11)</f>
        <v>0</v>
      </c>
      <c r="DA185">
        <v>2.18</v>
      </c>
      <c r="DB185">
        <v>0.5</v>
      </c>
      <c r="DC185" t="s">
        <v>423</v>
      </c>
      <c r="DD185">
        <v>2</v>
      </c>
      <c r="DE185">
        <v>1758589307.25</v>
      </c>
      <c r="DF185">
        <v>420.32125</v>
      </c>
      <c r="DG185">
        <v>419.59975</v>
      </c>
      <c r="DH185">
        <v>24.430325</v>
      </c>
      <c r="DI185">
        <v>24.174875</v>
      </c>
      <c r="DJ185">
        <v>414.428</v>
      </c>
      <c r="DK185">
        <v>24.0405</v>
      </c>
      <c r="DL185">
        <v>500.02175</v>
      </c>
      <c r="DM185">
        <v>89.623475</v>
      </c>
      <c r="DN185">
        <v>0.0324322</v>
      </c>
      <c r="DO185">
        <v>30.528075</v>
      </c>
      <c r="DP185">
        <v>30.003975</v>
      </c>
      <c r="DQ185">
        <v>999.9</v>
      </c>
      <c r="DR185">
        <v>0</v>
      </c>
      <c r="DS185">
        <v>0</v>
      </c>
      <c r="DT185">
        <v>10003.15</v>
      </c>
      <c r="DU185">
        <v>0</v>
      </c>
      <c r="DV185">
        <v>0.723344</v>
      </c>
      <c r="DW185">
        <v>0.72138975</v>
      </c>
      <c r="DX185">
        <v>430.8465</v>
      </c>
      <c r="DY185">
        <v>429.99475</v>
      </c>
      <c r="DZ185">
        <v>0.2554835</v>
      </c>
      <c r="EA185">
        <v>419.59975</v>
      </c>
      <c r="EB185">
        <v>24.174875</v>
      </c>
      <c r="EC185">
        <v>2.189535</v>
      </c>
      <c r="ED185">
        <v>2.1666375</v>
      </c>
      <c r="EE185">
        <v>18.88595</v>
      </c>
      <c r="EF185">
        <v>18.717725</v>
      </c>
      <c r="EG185">
        <v>0.00500016</v>
      </c>
      <c r="EH185">
        <v>0</v>
      </c>
      <c r="EI185">
        <v>0</v>
      </c>
      <c r="EJ185">
        <v>0</v>
      </c>
      <c r="EK185">
        <v>209.475</v>
      </c>
      <c r="EL185">
        <v>0.00500016</v>
      </c>
      <c r="EM185">
        <v>-26.3</v>
      </c>
      <c r="EN185">
        <v>-2.175</v>
      </c>
      <c r="EO185">
        <v>37.5</v>
      </c>
      <c r="EP185">
        <v>41.562</v>
      </c>
      <c r="EQ185">
        <v>39.562</v>
      </c>
      <c r="ER185">
        <v>41.812</v>
      </c>
      <c r="ES185">
        <v>40.812</v>
      </c>
      <c r="ET185">
        <v>0</v>
      </c>
      <c r="EU185">
        <v>0</v>
      </c>
      <c r="EV185">
        <v>0</v>
      </c>
      <c r="EW185">
        <v>1758589312.8</v>
      </c>
      <c r="EX185">
        <v>0</v>
      </c>
      <c r="EY185">
        <v>210.684</v>
      </c>
      <c r="EZ185">
        <v>3.66923055670033</v>
      </c>
      <c r="FA185">
        <v>4.34615385699321</v>
      </c>
      <c r="FB185">
        <v>-28.812</v>
      </c>
      <c r="FC185">
        <v>15</v>
      </c>
      <c r="FD185">
        <v>0</v>
      </c>
      <c r="FE185" t="s">
        <v>424</v>
      </c>
      <c r="FF185">
        <v>1747249705.1</v>
      </c>
      <c r="FG185">
        <v>1747249711.1</v>
      </c>
      <c r="FH185">
        <v>0</v>
      </c>
      <c r="FI185">
        <v>0.871</v>
      </c>
      <c r="FJ185">
        <v>0.066</v>
      </c>
      <c r="FK185">
        <v>5.486</v>
      </c>
      <c r="FL185">
        <v>0.145</v>
      </c>
      <c r="FM185">
        <v>420</v>
      </c>
      <c r="FN185">
        <v>16</v>
      </c>
      <c r="FO185">
        <v>0.27</v>
      </c>
      <c r="FP185">
        <v>0.16</v>
      </c>
      <c r="FQ185">
        <v>0.81477795</v>
      </c>
      <c r="FR185">
        <v>2.55051333834587</v>
      </c>
      <c r="FS185">
        <v>0.658481974800106</v>
      </c>
      <c r="FT185">
        <v>0</v>
      </c>
      <c r="FU185">
        <v>209.829411764706</v>
      </c>
      <c r="FV185">
        <v>2.98854080615303</v>
      </c>
      <c r="FW185">
        <v>5.9638385493082</v>
      </c>
      <c r="FX185">
        <v>-1</v>
      </c>
      <c r="FY185">
        <v>0.24850925</v>
      </c>
      <c r="FZ185">
        <v>0.0507706015037593</v>
      </c>
      <c r="GA185">
        <v>0.00537794784164926</v>
      </c>
      <c r="GB185">
        <v>1</v>
      </c>
      <c r="GC185">
        <v>1</v>
      </c>
      <c r="GD185">
        <v>2</v>
      </c>
      <c r="GE185" t="s">
        <v>433</v>
      </c>
      <c r="GF185">
        <v>3.12629</v>
      </c>
      <c r="GG185">
        <v>2.65803</v>
      </c>
      <c r="GH185">
        <v>0.0881297</v>
      </c>
      <c r="GI185">
        <v>0.0889709</v>
      </c>
      <c r="GJ185">
        <v>0.101883</v>
      </c>
      <c r="GK185">
        <v>0.101658</v>
      </c>
      <c r="GL185">
        <v>23490.8</v>
      </c>
      <c r="GM185">
        <v>22217.7</v>
      </c>
      <c r="GN185">
        <v>23038.1</v>
      </c>
      <c r="GO185">
        <v>23746.3</v>
      </c>
      <c r="GP185">
        <v>35261.1</v>
      </c>
      <c r="GQ185">
        <v>35305.3</v>
      </c>
      <c r="GR185">
        <v>41533.5</v>
      </c>
      <c r="GS185">
        <v>42341</v>
      </c>
      <c r="GT185">
        <v>1.9014</v>
      </c>
      <c r="GU185">
        <v>1.81278</v>
      </c>
      <c r="GV185">
        <v>0.115789</v>
      </c>
      <c r="GW185">
        <v>0</v>
      </c>
      <c r="GX185">
        <v>28.0643</v>
      </c>
      <c r="GY185">
        <v>999.9</v>
      </c>
      <c r="GZ185">
        <v>60.029</v>
      </c>
      <c r="HA185">
        <v>29.346</v>
      </c>
      <c r="HB185">
        <v>27.4809</v>
      </c>
      <c r="HC185">
        <v>54.165</v>
      </c>
      <c r="HD185">
        <v>39.375</v>
      </c>
      <c r="HE185">
        <v>1</v>
      </c>
      <c r="HF185">
        <v>0.0495198</v>
      </c>
      <c r="HG185">
        <v>-1.7543</v>
      </c>
      <c r="HH185">
        <v>20.2283</v>
      </c>
      <c r="HI185">
        <v>5.23331</v>
      </c>
      <c r="HJ185">
        <v>11.992</v>
      </c>
      <c r="HK185">
        <v>4.9561</v>
      </c>
      <c r="HL185">
        <v>3.304</v>
      </c>
      <c r="HM185">
        <v>9999</v>
      </c>
      <c r="HN185">
        <v>999.9</v>
      </c>
      <c r="HO185">
        <v>9999</v>
      </c>
      <c r="HP185">
        <v>9999</v>
      </c>
      <c r="HQ185">
        <v>1.86844</v>
      </c>
      <c r="HR185">
        <v>1.86417</v>
      </c>
      <c r="HS185">
        <v>1.8718</v>
      </c>
      <c r="HT185">
        <v>1.86264</v>
      </c>
      <c r="HU185">
        <v>1.86205</v>
      </c>
      <c r="HV185">
        <v>1.86854</v>
      </c>
      <c r="HW185">
        <v>1.85867</v>
      </c>
      <c r="HX185">
        <v>1.86508</v>
      </c>
      <c r="HY185">
        <v>5</v>
      </c>
      <c r="HZ185">
        <v>0</v>
      </c>
      <c r="IA185">
        <v>0</v>
      </c>
      <c r="IB185">
        <v>0</v>
      </c>
      <c r="IC185" t="s">
        <v>426</v>
      </c>
      <c r="ID185" t="s">
        <v>427</v>
      </c>
      <c r="IE185" t="s">
        <v>428</v>
      </c>
      <c r="IF185" t="s">
        <v>428</v>
      </c>
      <c r="IG185" t="s">
        <v>428</v>
      </c>
      <c r="IH185" t="s">
        <v>428</v>
      </c>
      <c r="II185">
        <v>0</v>
      </c>
      <c r="IJ185">
        <v>100</v>
      </c>
      <c r="IK185">
        <v>100</v>
      </c>
      <c r="IL185">
        <v>5.893</v>
      </c>
      <c r="IM185">
        <v>0.3899</v>
      </c>
      <c r="IN185">
        <v>4.31971622866321</v>
      </c>
      <c r="IO185">
        <v>0.00442796603476172</v>
      </c>
      <c r="IP185">
        <v>-1.66160884727162e-06</v>
      </c>
      <c r="IQ185">
        <v>3.32470810967871e-10</v>
      </c>
      <c r="IR185">
        <v>0.0482981980719239</v>
      </c>
      <c r="IS185">
        <v>0.00830027014242151</v>
      </c>
      <c r="IT185">
        <v>2.88519397997672e-05</v>
      </c>
      <c r="IU185">
        <v>9.02036601750474e-06</v>
      </c>
      <c r="IV185">
        <v>-1</v>
      </c>
      <c r="IW185">
        <v>2043</v>
      </c>
      <c r="IX185">
        <v>1</v>
      </c>
      <c r="IY185">
        <v>28</v>
      </c>
      <c r="IZ185">
        <v>188993.4</v>
      </c>
      <c r="JA185">
        <v>188993.3</v>
      </c>
      <c r="JB185">
        <v>0.853271</v>
      </c>
      <c r="JC185">
        <v>2.38892</v>
      </c>
      <c r="JD185">
        <v>1.49902</v>
      </c>
      <c r="JE185">
        <v>2.33276</v>
      </c>
      <c r="JF185">
        <v>1.54419</v>
      </c>
      <c r="JG185">
        <v>2.33032</v>
      </c>
      <c r="JH185">
        <v>35.3827</v>
      </c>
      <c r="JI185">
        <v>24.2714</v>
      </c>
      <c r="JJ185">
        <v>18</v>
      </c>
      <c r="JK185">
        <v>545.391</v>
      </c>
      <c r="JL185">
        <v>431.581</v>
      </c>
      <c r="JM185">
        <v>31.541</v>
      </c>
      <c r="JN185">
        <v>28.2536</v>
      </c>
      <c r="JO185">
        <v>30</v>
      </c>
      <c r="JP185">
        <v>28.1261</v>
      </c>
      <c r="JQ185">
        <v>28.1532</v>
      </c>
      <c r="JR185">
        <v>17.1094</v>
      </c>
      <c r="JS185">
        <v>25.0409</v>
      </c>
      <c r="JT185">
        <v>100</v>
      </c>
      <c r="JU185">
        <v>31.5375</v>
      </c>
      <c r="JV185">
        <v>420</v>
      </c>
      <c r="JW185">
        <v>24.2211</v>
      </c>
      <c r="JX185">
        <v>93.0877</v>
      </c>
      <c r="JY185">
        <v>98.6831</v>
      </c>
    </row>
    <row r="186" spans="1:285">
      <c r="A186">
        <v>170</v>
      </c>
      <c r="B186">
        <v>1758589313</v>
      </c>
      <c r="C186">
        <v>5300</v>
      </c>
      <c r="D186" t="s">
        <v>771</v>
      </c>
      <c r="E186" t="s">
        <v>772</v>
      </c>
      <c r="F186">
        <v>5</v>
      </c>
      <c r="G186" t="s">
        <v>419</v>
      </c>
      <c r="H186" t="s">
        <v>742</v>
      </c>
      <c r="I186" t="s">
        <v>421</v>
      </c>
      <c r="J186">
        <v>1758589310</v>
      </c>
      <c r="K186">
        <f>(L186)/1000</f>
        <v>0</v>
      </c>
      <c r="L186">
        <f>1000*DL186*AJ186*(DH186-DI186)/(100*DA186*(1000-AJ186*DH186))</f>
        <v>0</v>
      </c>
      <c r="M186">
        <f>DL186*AJ186*(DG186-DF186*(1000-AJ186*DI186)/(1000-AJ186*DH186))/(100*DA186)</f>
        <v>0</v>
      </c>
      <c r="N186">
        <f>DF186 - IF(AJ186&gt;1, M186*DA186*100.0/(AL186), 0)</f>
        <v>0</v>
      </c>
      <c r="O186">
        <f>((U186-K186/2)*N186-M186)/(U186+K186/2)</f>
        <v>0</v>
      </c>
      <c r="P186">
        <f>O186*(DM186+DN186)/1000.0</f>
        <v>0</v>
      </c>
      <c r="Q186">
        <f>(DF186 - IF(AJ186&gt;1, M186*DA186*100.0/(AL186), 0))*(DM186+DN186)/1000.0</f>
        <v>0</v>
      </c>
      <c r="R186">
        <f>2.0/((1/T186-1/S186)+SIGN(T186)*SQRT((1/T186-1/S186)*(1/T186-1/S186) + 4*DB186/((DB186+1)*(DB186+1))*(2*1/T186*1/S186-1/S186*1/S186)))</f>
        <v>0</v>
      </c>
      <c r="S186">
        <f>IF(LEFT(DC186,1)&lt;&gt;"0",IF(LEFT(DC186,1)="1",3.0,DD186),$D$5+$E$5*(DT186*DM186/($K$5*1000))+$F$5*(DT186*DM186/($K$5*1000))*MAX(MIN(DA186,$J$5),$I$5)*MAX(MIN(DA186,$J$5),$I$5)+$G$5*MAX(MIN(DA186,$J$5),$I$5)*(DT186*DM186/($K$5*1000))+$H$5*(DT186*DM186/($K$5*1000))*(DT186*DM186/($K$5*1000)))</f>
        <v>0</v>
      </c>
      <c r="T186">
        <f>K186*(1000-(1000*0.61365*exp(17.502*X186/(240.97+X186))/(DM186+DN186)+DH186)/2)/(1000*0.61365*exp(17.502*X186/(240.97+X186))/(DM186+DN186)-DH186)</f>
        <v>0</v>
      </c>
      <c r="U186">
        <f>1/((DB186+1)/(R186/1.6)+1/(S186/1.37)) + DB186/((DB186+1)/(R186/1.6) + DB186/(S186/1.37))</f>
        <v>0</v>
      </c>
      <c r="V186">
        <f>(CW186*CZ186)</f>
        <v>0</v>
      </c>
      <c r="W186">
        <f>(DO186+(V186+2*0.95*5.67E-8*(((DO186+$B$7)+273)^4-(DO186+273)^4)-44100*K186)/(1.84*29.3*S186+8*0.95*5.67E-8*(DO186+273)^3))</f>
        <v>0</v>
      </c>
      <c r="X186">
        <f>($C$7*DP186+$D$7*DQ186+$E$7*W186)</f>
        <v>0</v>
      </c>
      <c r="Y186">
        <f>0.61365*exp(17.502*X186/(240.97+X186))</f>
        <v>0</v>
      </c>
      <c r="Z186">
        <f>(AA186/AB186*100)</f>
        <v>0</v>
      </c>
      <c r="AA186">
        <f>DH186*(DM186+DN186)/1000</f>
        <v>0</v>
      </c>
      <c r="AB186">
        <f>0.61365*exp(17.502*DO186/(240.97+DO186))</f>
        <v>0</v>
      </c>
      <c r="AC186">
        <f>(Y186-DH186*(DM186+DN186)/1000)</f>
        <v>0</v>
      </c>
      <c r="AD186">
        <f>(-K186*44100)</f>
        <v>0</v>
      </c>
      <c r="AE186">
        <f>2*29.3*S186*0.92*(DO186-X186)</f>
        <v>0</v>
      </c>
      <c r="AF186">
        <f>2*0.95*5.67E-8*(((DO186+$B$7)+273)^4-(X186+273)^4)</f>
        <v>0</v>
      </c>
      <c r="AG186">
        <f>V186+AF186+AD186+AE186</f>
        <v>0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MAX(0,($B$13+$C$13*DT186)/(1+$D$13*DT186)*DM186/(DO186+273)*$E$13)</f>
        <v>0</v>
      </c>
      <c r="AM186" t="s">
        <v>422</v>
      </c>
      <c r="AN186" t="s">
        <v>422</v>
      </c>
      <c r="AO186">
        <v>0</v>
      </c>
      <c r="AP186">
        <v>0</v>
      </c>
      <c r="AQ186">
        <f>1-AO186/AP186</f>
        <v>0</v>
      </c>
      <c r="AR186">
        <v>0</v>
      </c>
      <c r="AS186" t="s">
        <v>422</v>
      </c>
      <c r="AT186" t="s">
        <v>422</v>
      </c>
      <c r="AU186">
        <v>0</v>
      </c>
      <c r="AV186">
        <v>0</v>
      </c>
      <c r="AW186">
        <f>1-AU186/AV186</f>
        <v>0</v>
      </c>
      <c r="AX186">
        <v>0.5</v>
      </c>
      <c r="AY186">
        <f>CX186</f>
        <v>0</v>
      </c>
      <c r="AZ186">
        <f>M186</f>
        <v>0</v>
      </c>
      <c r="BA186">
        <f>AW186*AX186*AY186</f>
        <v>0</v>
      </c>
      <c r="BB186">
        <f>(AZ186-AR186)/AY186</f>
        <v>0</v>
      </c>
      <c r="BC186">
        <f>(AP186-AV186)/AV186</f>
        <v>0</v>
      </c>
      <c r="BD186">
        <f>AO186/(AQ186+AO186/AV186)</f>
        <v>0</v>
      </c>
      <c r="BE186" t="s">
        <v>422</v>
      </c>
      <c r="BF186">
        <v>0</v>
      </c>
      <c r="BG186">
        <f>IF(BF186&lt;&gt;0, BF186, BD186)</f>
        <v>0</v>
      </c>
      <c r="BH186">
        <f>1-BG186/AV186</f>
        <v>0</v>
      </c>
      <c r="BI186">
        <f>(AV186-AU186)/(AV186-BG186)</f>
        <v>0</v>
      </c>
      <c r="BJ186">
        <f>(AP186-AV186)/(AP186-BG186)</f>
        <v>0</v>
      </c>
      <c r="BK186">
        <f>(AV186-AU186)/(AV186-AO186)</f>
        <v>0</v>
      </c>
      <c r="BL186">
        <f>(AP186-AV186)/(AP186-AO186)</f>
        <v>0</v>
      </c>
      <c r="BM186">
        <f>(BI186*BG186/AU186)</f>
        <v>0</v>
      </c>
      <c r="BN186">
        <f>(1-BM186)</f>
        <v>0</v>
      </c>
      <c r="CW186">
        <f>$B$11*DU186+$C$11*DV186+$F$11*EG186*(1-EJ186)</f>
        <v>0</v>
      </c>
      <c r="CX186">
        <f>CW186*CY186</f>
        <v>0</v>
      </c>
      <c r="CY186">
        <f>($B$11*$D$9+$C$11*$D$9+$F$11*((ET186+EL186)/MAX(ET186+EL186+EU186, 0.1)*$I$9+EU186/MAX(ET186+EL186+EU186, 0.1)*$J$9))/($B$11+$C$11+$F$11)</f>
        <v>0</v>
      </c>
      <c r="CZ186">
        <f>($B$11*$K$9+$C$11*$K$9+$F$11*((ET186+EL186)/MAX(ET186+EL186+EU186, 0.1)*$P$9+EU186/MAX(ET186+EL186+EU186, 0.1)*$Q$9))/($B$11+$C$11+$F$11)</f>
        <v>0</v>
      </c>
      <c r="DA186">
        <v>2.18</v>
      </c>
      <c r="DB186">
        <v>0.5</v>
      </c>
      <c r="DC186" t="s">
        <v>423</v>
      </c>
      <c r="DD186">
        <v>2</v>
      </c>
      <c r="DE186">
        <v>1758589310</v>
      </c>
      <c r="DF186">
        <v>420.197333333333</v>
      </c>
      <c r="DG186">
        <v>419.721</v>
      </c>
      <c r="DH186">
        <v>24.4308333333333</v>
      </c>
      <c r="DI186">
        <v>24.1725333333333</v>
      </c>
      <c r="DJ186">
        <v>414.304333333333</v>
      </c>
      <c r="DK186">
        <v>24.041</v>
      </c>
      <c r="DL186">
        <v>499.998666666667</v>
      </c>
      <c r="DM186">
        <v>89.6240666666667</v>
      </c>
      <c r="DN186">
        <v>0.0324406666666667</v>
      </c>
      <c r="DO186">
        <v>30.5297666666667</v>
      </c>
      <c r="DP186">
        <v>29.9703666666667</v>
      </c>
      <c r="DQ186">
        <v>999.9</v>
      </c>
      <c r="DR186">
        <v>0</v>
      </c>
      <c r="DS186">
        <v>0</v>
      </c>
      <c r="DT186">
        <v>10001.2833333333</v>
      </c>
      <c r="DU186">
        <v>0</v>
      </c>
      <c r="DV186">
        <v>0.723344</v>
      </c>
      <c r="DW186">
        <v>0.476003</v>
      </c>
      <c r="DX186">
        <v>430.719666666667</v>
      </c>
      <c r="DY186">
        <v>430.118333333333</v>
      </c>
      <c r="DZ186">
        <v>0.25833</v>
      </c>
      <c r="EA186">
        <v>419.721</v>
      </c>
      <c r="EB186">
        <v>24.1725333333333</v>
      </c>
      <c r="EC186">
        <v>2.18959666666667</v>
      </c>
      <c r="ED186">
        <v>2.16644333333333</v>
      </c>
      <c r="EE186">
        <v>18.8863666666667</v>
      </c>
      <c r="EF186">
        <v>18.7163</v>
      </c>
      <c r="EG186">
        <v>0.00500016</v>
      </c>
      <c r="EH186">
        <v>0</v>
      </c>
      <c r="EI186">
        <v>0</v>
      </c>
      <c r="EJ186">
        <v>0</v>
      </c>
      <c r="EK186">
        <v>210.666666666667</v>
      </c>
      <c r="EL186">
        <v>0.00500016</v>
      </c>
      <c r="EM186">
        <v>-24.2666666666667</v>
      </c>
      <c r="EN186">
        <v>-1.96666666666667</v>
      </c>
      <c r="EO186">
        <v>37.5</v>
      </c>
      <c r="EP186">
        <v>41.562</v>
      </c>
      <c r="EQ186">
        <v>39.562</v>
      </c>
      <c r="ER186">
        <v>41.812</v>
      </c>
      <c r="ES186">
        <v>40.812</v>
      </c>
      <c r="ET186">
        <v>0</v>
      </c>
      <c r="EU186">
        <v>0</v>
      </c>
      <c r="EV186">
        <v>0</v>
      </c>
      <c r="EW186">
        <v>1758589315.2</v>
      </c>
      <c r="EX186">
        <v>0</v>
      </c>
      <c r="EY186">
        <v>211.364</v>
      </c>
      <c r="EZ186">
        <v>15.753845930099</v>
      </c>
      <c r="FA186">
        <v>15.707692253284</v>
      </c>
      <c r="FB186">
        <v>-28.688</v>
      </c>
      <c r="FC186">
        <v>15</v>
      </c>
      <c r="FD186">
        <v>0</v>
      </c>
      <c r="FE186" t="s">
        <v>424</v>
      </c>
      <c r="FF186">
        <v>1747249705.1</v>
      </c>
      <c r="FG186">
        <v>1747249711.1</v>
      </c>
      <c r="FH186">
        <v>0</v>
      </c>
      <c r="FI186">
        <v>0.871</v>
      </c>
      <c r="FJ186">
        <v>0.066</v>
      </c>
      <c r="FK186">
        <v>5.486</v>
      </c>
      <c r="FL186">
        <v>0.145</v>
      </c>
      <c r="FM186">
        <v>420</v>
      </c>
      <c r="FN186">
        <v>16</v>
      </c>
      <c r="FO186">
        <v>0.27</v>
      </c>
      <c r="FP186">
        <v>0.16</v>
      </c>
      <c r="FQ186">
        <v>0.9190672</v>
      </c>
      <c r="FR186">
        <v>-0.92453981954887</v>
      </c>
      <c r="FS186">
        <v>0.482513951801873</v>
      </c>
      <c r="FT186">
        <v>0</v>
      </c>
      <c r="FU186">
        <v>210.273529411765</v>
      </c>
      <c r="FV186">
        <v>8.67074091475621</v>
      </c>
      <c r="FW186">
        <v>6.05879568811422</v>
      </c>
      <c r="FX186">
        <v>-1</v>
      </c>
      <c r="FY186">
        <v>0.24985385</v>
      </c>
      <c r="FZ186">
        <v>0.0621853082706769</v>
      </c>
      <c r="GA186">
        <v>0.00600465811079198</v>
      </c>
      <c r="GB186">
        <v>1</v>
      </c>
      <c r="GC186">
        <v>1</v>
      </c>
      <c r="GD186">
        <v>2</v>
      </c>
      <c r="GE186" t="s">
        <v>433</v>
      </c>
      <c r="GF186">
        <v>3.12629</v>
      </c>
      <c r="GG186">
        <v>2.65827</v>
      </c>
      <c r="GH186">
        <v>0.0881433</v>
      </c>
      <c r="GI186">
        <v>0.0889929</v>
      </c>
      <c r="GJ186">
        <v>0.101887</v>
      </c>
      <c r="GK186">
        <v>0.101661</v>
      </c>
      <c r="GL186">
        <v>23490.4</v>
      </c>
      <c r="GM186">
        <v>22217.2</v>
      </c>
      <c r="GN186">
        <v>23038</v>
      </c>
      <c r="GO186">
        <v>23746.3</v>
      </c>
      <c r="GP186">
        <v>35260.7</v>
      </c>
      <c r="GQ186">
        <v>35305.3</v>
      </c>
      <c r="GR186">
        <v>41533.2</v>
      </c>
      <c r="GS186">
        <v>42341</v>
      </c>
      <c r="GT186">
        <v>1.90135</v>
      </c>
      <c r="GU186">
        <v>1.81265</v>
      </c>
      <c r="GV186">
        <v>0.115775</v>
      </c>
      <c r="GW186">
        <v>0</v>
      </c>
      <c r="GX186">
        <v>28.0629</v>
      </c>
      <c r="GY186">
        <v>999.9</v>
      </c>
      <c r="GZ186">
        <v>60.029</v>
      </c>
      <c r="HA186">
        <v>29.346</v>
      </c>
      <c r="HB186">
        <v>27.4832</v>
      </c>
      <c r="HC186">
        <v>54.175</v>
      </c>
      <c r="HD186">
        <v>39.3389</v>
      </c>
      <c r="HE186">
        <v>1</v>
      </c>
      <c r="HF186">
        <v>0.0495122</v>
      </c>
      <c r="HG186">
        <v>-1.76593</v>
      </c>
      <c r="HH186">
        <v>20.2282</v>
      </c>
      <c r="HI186">
        <v>5.23361</v>
      </c>
      <c r="HJ186">
        <v>11.992</v>
      </c>
      <c r="HK186">
        <v>4.9561</v>
      </c>
      <c r="HL186">
        <v>3.304</v>
      </c>
      <c r="HM186">
        <v>9999</v>
      </c>
      <c r="HN186">
        <v>999.9</v>
      </c>
      <c r="HO186">
        <v>9999</v>
      </c>
      <c r="HP186">
        <v>9999</v>
      </c>
      <c r="HQ186">
        <v>1.86845</v>
      </c>
      <c r="HR186">
        <v>1.86418</v>
      </c>
      <c r="HS186">
        <v>1.87181</v>
      </c>
      <c r="HT186">
        <v>1.86264</v>
      </c>
      <c r="HU186">
        <v>1.86206</v>
      </c>
      <c r="HV186">
        <v>1.86855</v>
      </c>
      <c r="HW186">
        <v>1.85867</v>
      </c>
      <c r="HX186">
        <v>1.86508</v>
      </c>
      <c r="HY186">
        <v>5</v>
      </c>
      <c r="HZ186">
        <v>0</v>
      </c>
      <c r="IA186">
        <v>0</v>
      </c>
      <c r="IB186">
        <v>0</v>
      </c>
      <c r="IC186" t="s">
        <v>426</v>
      </c>
      <c r="ID186" t="s">
        <v>427</v>
      </c>
      <c r="IE186" t="s">
        <v>428</v>
      </c>
      <c r="IF186" t="s">
        <v>428</v>
      </c>
      <c r="IG186" t="s">
        <v>428</v>
      </c>
      <c r="IH186" t="s">
        <v>428</v>
      </c>
      <c r="II186">
        <v>0</v>
      </c>
      <c r="IJ186">
        <v>100</v>
      </c>
      <c r="IK186">
        <v>100</v>
      </c>
      <c r="IL186">
        <v>5.892</v>
      </c>
      <c r="IM186">
        <v>0.3899</v>
      </c>
      <c r="IN186">
        <v>4.31971622866321</v>
      </c>
      <c r="IO186">
        <v>0.00442796603476172</v>
      </c>
      <c r="IP186">
        <v>-1.66160884727162e-06</v>
      </c>
      <c r="IQ186">
        <v>3.32470810967871e-10</v>
      </c>
      <c r="IR186">
        <v>0.0482981980719239</v>
      </c>
      <c r="IS186">
        <v>0.00830027014242151</v>
      </c>
      <c r="IT186">
        <v>2.88519397997672e-05</v>
      </c>
      <c r="IU186">
        <v>9.02036601750474e-06</v>
      </c>
      <c r="IV186">
        <v>-1</v>
      </c>
      <c r="IW186">
        <v>2043</v>
      </c>
      <c r="IX186">
        <v>1</v>
      </c>
      <c r="IY186">
        <v>28</v>
      </c>
      <c r="IZ186">
        <v>188993.5</v>
      </c>
      <c r="JA186">
        <v>188993.4</v>
      </c>
      <c r="JB186">
        <v>0.852051</v>
      </c>
      <c r="JC186">
        <v>2.39502</v>
      </c>
      <c r="JD186">
        <v>1.49902</v>
      </c>
      <c r="JE186">
        <v>2.33276</v>
      </c>
      <c r="JF186">
        <v>1.54419</v>
      </c>
      <c r="JG186">
        <v>2.31934</v>
      </c>
      <c r="JH186">
        <v>35.3827</v>
      </c>
      <c r="JI186">
        <v>24.2714</v>
      </c>
      <c r="JJ186">
        <v>18</v>
      </c>
      <c r="JK186">
        <v>545.348</v>
      </c>
      <c r="JL186">
        <v>431.501</v>
      </c>
      <c r="JM186">
        <v>31.5384</v>
      </c>
      <c r="JN186">
        <v>28.2524</v>
      </c>
      <c r="JO186">
        <v>30</v>
      </c>
      <c r="JP186">
        <v>28.1249</v>
      </c>
      <c r="JQ186">
        <v>28.1523</v>
      </c>
      <c r="JR186">
        <v>17.1106</v>
      </c>
      <c r="JS186">
        <v>25.0409</v>
      </c>
      <c r="JT186">
        <v>100</v>
      </c>
      <c r="JU186">
        <v>31.5375</v>
      </c>
      <c r="JV186">
        <v>420</v>
      </c>
      <c r="JW186">
        <v>24.2211</v>
      </c>
      <c r="JX186">
        <v>93.0872</v>
      </c>
      <c r="JY186">
        <v>98.6832</v>
      </c>
    </row>
    <row r="187" spans="1:285">
      <c r="A187">
        <v>171</v>
      </c>
      <c r="B187">
        <v>1758589315</v>
      </c>
      <c r="C187">
        <v>5302</v>
      </c>
      <c r="D187" t="s">
        <v>773</v>
      </c>
      <c r="E187" t="s">
        <v>774</v>
      </c>
      <c r="F187">
        <v>5</v>
      </c>
      <c r="G187" t="s">
        <v>419</v>
      </c>
      <c r="H187" t="s">
        <v>742</v>
      </c>
      <c r="I187" t="s">
        <v>421</v>
      </c>
      <c r="J187">
        <v>1758589312</v>
      </c>
      <c r="K187">
        <f>(L187)/1000</f>
        <v>0</v>
      </c>
      <c r="L187">
        <f>1000*DL187*AJ187*(DH187-DI187)/(100*DA187*(1000-AJ187*DH187))</f>
        <v>0</v>
      </c>
      <c r="M187">
        <f>DL187*AJ187*(DG187-DF187*(1000-AJ187*DI187)/(1000-AJ187*DH187))/(100*DA187)</f>
        <v>0</v>
      </c>
      <c r="N187">
        <f>DF187 - IF(AJ187&gt;1, M187*DA187*100.0/(AL187), 0)</f>
        <v>0</v>
      </c>
      <c r="O187">
        <f>((U187-K187/2)*N187-M187)/(U187+K187/2)</f>
        <v>0</v>
      </c>
      <c r="P187">
        <f>O187*(DM187+DN187)/1000.0</f>
        <v>0</v>
      </c>
      <c r="Q187">
        <f>(DF187 - IF(AJ187&gt;1, M187*DA187*100.0/(AL187), 0))*(DM187+DN187)/1000.0</f>
        <v>0</v>
      </c>
      <c r="R187">
        <f>2.0/((1/T187-1/S187)+SIGN(T187)*SQRT((1/T187-1/S187)*(1/T187-1/S187) + 4*DB187/((DB187+1)*(DB187+1))*(2*1/T187*1/S187-1/S187*1/S187)))</f>
        <v>0</v>
      </c>
      <c r="S187">
        <f>IF(LEFT(DC187,1)&lt;&gt;"0",IF(LEFT(DC187,1)="1",3.0,DD187),$D$5+$E$5*(DT187*DM187/($K$5*1000))+$F$5*(DT187*DM187/($K$5*1000))*MAX(MIN(DA187,$J$5),$I$5)*MAX(MIN(DA187,$J$5),$I$5)+$G$5*MAX(MIN(DA187,$J$5),$I$5)*(DT187*DM187/($K$5*1000))+$H$5*(DT187*DM187/($K$5*1000))*(DT187*DM187/($K$5*1000)))</f>
        <v>0</v>
      </c>
      <c r="T187">
        <f>K187*(1000-(1000*0.61365*exp(17.502*X187/(240.97+X187))/(DM187+DN187)+DH187)/2)/(1000*0.61365*exp(17.502*X187/(240.97+X187))/(DM187+DN187)-DH187)</f>
        <v>0</v>
      </c>
      <c r="U187">
        <f>1/((DB187+1)/(R187/1.6)+1/(S187/1.37)) + DB187/((DB187+1)/(R187/1.6) + DB187/(S187/1.37))</f>
        <v>0</v>
      </c>
      <c r="V187">
        <f>(CW187*CZ187)</f>
        <v>0</v>
      </c>
      <c r="W187">
        <f>(DO187+(V187+2*0.95*5.67E-8*(((DO187+$B$7)+273)^4-(DO187+273)^4)-44100*K187)/(1.84*29.3*S187+8*0.95*5.67E-8*(DO187+273)^3))</f>
        <v>0</v>
      </c>
      <c r="X187">
        <f>($C$7*DP187+$D$7*DQ187+$E$7*W187)</f>
        <v>0</v>
      </c>
      <c r="Y187">
        <f>0.61365*exp(17.502*X187/(240.97+X187))</f>
        <v>0</v>
      </c>
      <c r="Z187">
        <f>(AA187/AB187*100)</f>
        <v>0</v>
      </c>
      <c r="AA187">
        <f>DH187*(DM187+DN187)/1000</f>
        <v>0</v>
      </c>
      <c r="AB187">
        <f>0.61365*exp(17.502*DO187/(240.97+DO187))</f>
        <v>0</v>
      </c>
      <c r="AC187">
        <f>(Y187-DH187*(DM187+DN187)/1000)</f>
        <v>0</v>
      </c>
      <c r="AD187">
        <f>(-K187*44100)</f>
        <v>0</v>
      </c>
      <c r="AE187">
        <f>2*29.3*S187*0.92*(DO187-X187)</f>
        <v>0</v>
      </c>
      <c r="AF187">
        <f>2*0.95*5.67E-8*(((DO187+$B$7)+273)^4-(X187+273)^4)</f>
        <v>0</v>
      </c>
      <c r="AG187">
        <f>V187+AF187+AD187+AE187</f>
        <v>0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MAX(0,($B$13+$C$13*DT187)/(1+$D$13*DT187)*DM187/(DO187+273)*$E$13)</f>
        <v>0</v>
      </c>
      <c r="AM187" t="s">
        <v>422</v>
      </c>
      <c r="AN187" t="s">
        <v>422</v>
      </c>
      <c r="AO187">
        <v>0</v>
      </c>
      <c r="AP187">
        <v>0</v>
      </c>
      <c r="AQ187">
        <f>1-AO187/AP187</f>
        <v>0</v>
      </c>
      <c r="AR187">
        <v>0</v>
      </c>
      <c r="AS187" t="s">
        <v>422</v>
      </c>
      <c r="AT187" t="s">
        <v>422</v>
      </c>
      <c r="AU187">
        <v>0</v>
      </c>
      <c r="AV187">
        <v>0</v>
      </c>
      <c r="AW187">
        <f>1-AU187/AV187</f>
        <v>0</v>
      </c>
      <c r="AX187">
        <v>0.5</v>
      </c>
      <c r="AY187">
        <f>CX187</f>
        <v>0</v>
      </c>
      <c r="AZ187">
        <f>M187</f>
        <v>0</v>
      </c>
      <c r="BA187">
        <f>AW187*AX187*AY187</f>
        <v>0</v>
      </c>
      <c r="BB187">
        <f>(AZ187-AR187)/AY187</f>
        <v>0</v>
      </c>
      <c r="BC187">
        <f>(AP187-AV187)/AV187</f>
        <v>0</v>
      </c>
      <c r="BD187">
        <f>AO187/(AQ187+AO187/AV187)</f>
        <v>0</v>
      </c>
      <c r="BE187" t="s">
        <v>422</v>
      </c>
      <c r="BF187">
        <v>0</v>
      </c>
      <c r="BG187">
        <f>IF(BF187&lt;&gt;0, BF187, BD187)</f>
        <v>0</v>
      </c>
      <c r="BH187">
        <f>1-BG187/AV187</f>
        <v>0</v>
      </c>
      <c r="BI187">
        <f>(AV187-AU187)/(AV187-BG187)</f>
        <v>0</v>
      </c>
      <c r="BJ187">
        <f>(AP187-AV187)/(AP187-BG187)</f>
        <v>0</v>
      </c>
      <c r="BK187">
        <f>(AV187-AU187)/(AV187-AO187)</f>
        <v>0</v>
      </c>
      <c r="BL187">
        <f>(AP187-AV187)/(AP187-AO187)</f>
        <v>0</v>
      </c>
      <c r="BM187">
        <f>(BI187*BG187/AU187)</f>
        <v>0</v>
      </c>
      <c r="BN187">
        <f>(1-BM187)</f>
        <v>0</v>
      </c>
      <c r="CW187">
        <f>$B$11*DU187+$C$11*DV187+$F$11*EG187*(1-EJ187)</f>
        <v>0</v>
      </c>
      <c r="CX187">
        <f>CW187*CY187</f>
        <v>0</v>
      </c>
      <c r="CY187">
        <f>($B$11*$D$9+$C$11*$D$9+$F$11*((ET187+EL187)/MAX(ET187+EL187+EU187, 0.1)*$I$9+EU187/MAX(ET187+EL187+EU187, 0.1)*$J$9))/($B$11+$C$11+$F$11)</f>
        <v>0</v>
      </c>
      <c r="CZ187">
        <f>($B$11*$K$9+$C$11*$K$9+$F$11*((ET187+EL187)/MAX(ET187+EL187+EU187, 0.1)*$P$9+EU187/MAX(ET187+EL187+EU187, 0.1)*$Q$9))/($B$11+$C$11+$F$11)</f>
        <v>0</v>
      </c>
      <c r="DA187">
        <v>2.18</v>
      </c>
      <c r="DB187">
        <v>0.5</v>
      </c>
      <c r="DC187" t="s">
        <v>423</v>
      </c>
      <c r="DD187">
        <v>2</v>
      </c>
      <c r="DE187">
        <v>1758589312</v>
      </c>
      <c r="DF187">
        <v>420.223333333333</v>
      </c>
      <c r="DG187">
        <v>419.825666666667</v>
      </c>
      <c r="DH187">
        <v>24.4312666666667</v>
      </c>
      <c r="DI187">
        <v>24.1720333333333</v>
      </c>
      <c r="DJ187">
        <v>414.330333333333</v>
      </c>
      <c r="DK187">
        <v>24.0414333333333</v>
      </c>
      <c r="DL187">
        <v>499.984</v>
      </c>
      <c r="DM187">
        <v>89.6250666666667</v>
      </c>
      <c r="DN187">
        <v>0.0326637333333333</v>
      </c>
      <c r="DO187">
        <v>30.5306</v>
      </c>
      <c r="DP187">
        <v>29.9579</v>
      </c>
      <c r="DQ187">
        <v>999.9</v>
      </c>
      <c r="DR187">
        <v>0</v>
      </c>
      <c r="DS187">
        <v>0</v>
      </c>
      <c r="DT187">
        <v>9988.76666666667</v>
      </c>
      <c r="DU187">
        <v>0</v>
      </c>
      <c r="DV187">
        <v>0.723344</v>
      </c>
      <c r="DW187">
        <v>0.397440666666667</v>
      </c>
      <c r="DX187">
        <v>430.746666666667</v>
      </c>
      <c r="DY187">
        <v>430.225333333333</v>
      </c>
      <c r="DZ187">
        <v>0.259256333333333</v>
      </c>
      <c r="EA187">
        <v>419.825666666667</v>
      </c>
      <c r="EB187">
        <v>24.1720333333333</v>
      </c>
      <c r="EC187">
        <v>2.18965666666667</v>
      </c>
      <c r="ED187">
        <v>2.16642333333333</v>
      </c>
      <c r="EE187">
        <v>18.8868333333333</v>
      </c>
      <c r="EF187">
        <v>18.7161333333333</v>
      </c>
      <c r="EG187">
        <v>0.00500016</v>
      </c>
      <c r="EH187">
        <v>0</v>
      </c>
      <c r="EI187">
        <v>0</v>
      </c>
      <c r="EJ187">
        <v>0</v>
      </c>
      <c r="EK187">
        <v>214.666666666667</v>
      </c>
      <c r="EL187">
        <v>0.00500016</v>
      </c>
      <c r="EM187">
        <v>-28.1666666666667</v>
      </c>
      <c r="EN187">
        <v>-2.3</v>
      </c>
      <c r="EO187">
        <v>37.5</v>
      </c>
      <c r="EP187">
        <v>41.562</v>
      </c>
      <c r="EQ187">
        <v>39.562</v>
      </c>
      <c r="ER187">
        <v>41.812</v>
      </c>
      <c r="ES187">
        <v>40.812</v>
      </c>
      <c r="ET187">
        <v>0</v>
      </c>
      <c r="EU187">
        <v>0</v>
      </c>
      <c r="EV187">
        <v>0</v>
      </c>
      <c r="EW187">
        <v>1758589317</v>
      </c>
      <c r="EX187">
        <v>0</v>
      </c>
      <c r="EY187">
        <v>211.765384615385</v>
      </c>
      <c r="EZ187">
        <v>13.2547006491467</v>
      </c>
      <c r="FA187">
        <v>-1.02905996972255</v>
      </c>
      <c r="FB187">
        <v>-28.9192307692308</v>
      </c>
      <c r="FC187">
        <v>15</v>
      </c>
      <c r="FD187">
        <v>0</v>
      </c>
      <c r="FE187" t="s">
        <v>424</v>
      </c>
      <c r="FF187">
        <v>1747249705.1</v>
      </c>
      <c r="FG187">
        <v>1747249711.1</v>
      </c>
      <c r="FH187">
        <v>0</v>
      </c>
      <c r="FI187">
        <v>0.871</v>
      </c>
      <c r="FJ187">
        <v>0.066</v>
      </c>
      <c r="FK187">
        <v>5.486</v>
      </c>
      <c r="FL187">
        <v>0.145</v>
      </c>
      <c r="FM187">
        <v>420</v>
      </c>
      <c r="FN187">
        <v>16</v>
      </c>
      <c r="FO187">
        <v>0.27</v>
      </c>
      <c r="FP187">
        <v>0.16</v>
      </c>
      <c r="FQ187">
        <v>0.96038035</v>
      </c>
      <c r="FR187">
        <v>-3.75926801503759</v>
      </c>
      <c r="FS187">
        <v>0.397906623908961</v>
      </c>
      <c r="FT187">
        <v>0</v>
      </c>
      <c r="FU187">
        <v>211.535294117647</v>
      </c>
      <c r="FV187">
        <v>2.64323903536269</v>
      </c>
      <c r="FW187">
        <v>5.01456011518348</v>
      </c>
      <c r="FX187">
        <v>-1</v>
      </c>
      <c r="FY187">
        <v>0.251835</v>
      </c>
      <c r="FZ187">
        <v>0.0603467368421053</v>
      </c>
      <c r="GA187">
        <v>0.00583356747625327</v>
      </c>
      <c r="GB187">
        <v>1</v>
      </c>
      <c r="GC187">
        <v>1</v>
      </c>
      <c r="GD187">
        <v>2</v>
      </c>
      <c r="GE187" t="s">
        <v>433</v>
      </c>
      <c r="GF187">
        <v>3.1263</v>
      </c>
      <c r="GG187">
        <v>2.65835</v>
      </c>
      <c r="GH187">
        <v>0.0881579</v>
      </c>
      <c r="GI187">
        <v>0.0890082</v>
      </c>
      <c r="GJ187">
        <v>0.101882</v>
      </c>
      <c r="GK187">
        <v>0.101663</v>
      </c>
      <c r="GL187">
        <v>23490</v>
      </c>
      <c r="GM187">
        <v>22216.9</v>
      </c>
      <c r="GN187">
        <v>23038</v>
      </c>
      <c r="GO187">
        <v>23746.4</v>
      </c>
      <c r="GP187">
        <v>35260.5</v>
      </c>
      <c r="GQ187">
        <v>35305.3</v>
      </c>
      <c r="GR187">
        <v>41532.8</v>
      </c>
      <c r="GS187">
        <v>42341.2</v>
      </c>
      <c r="GT187">
        <v>1.90158</v>
      </c>
      <c r="GU187">
        <v>1.81288</v>
      </c>
      <c r="GV187">
        <v>0.117876</v>
      </c>
      <c r="GW187">
        <v>0</v>
      </c>
      <c r="GX187">
        <v>28.0605</v>
      </c>
      <c r="GY187">
        <v>999.9</v>
      </c>
      <c r="GZ187">
        <v>60.029</v>
      </c>
      <c r="HA187">
        <v>29.336</v>
      </c>
      <c r="HB187">
        <v>27.4657</v>
      </c>
      <c r="HC187">
        <v>54.275</v>
      </c>
      <c r="HD187">
        <v>39.363</v>
      </c>
      <c r="HE187">
        <v>1</v>
      </c>
      <c r="HF187">
        <v>0.0494614</v>
      </c>
      <c r="HG187">
        <v>-1.76521</v>
      </c>
      <c r="HH187">
        <v>20.2282</v>
      </c>
      <c r="HI187">
        <v>5.23331</v>
      </c>
      <c r="HJ187">
        <v>11.992</v>
      </c>
      <c r="HK187">
        <v>4.9561</v>
      </c>
      <c r="HL187">
        <v>3.304</v>
      </c>
      <c r="HM187">
        <v>9999</v>
      </c>
      <c r="HN187">
        <v>999.9</v>
      </c>
      <c r="HO187">
        <v>9999</v>
      </c>
      <c r="HP187">
        <v>9999</v>
      </c>
      <c r="HQ187">
        <v>1.86846</v>
      </c>
      <c r="HR187">
        <v>1.86419</v>
      </c>
      <c r="HS187">
        <v>1.87181</v>
      </c>
      <c r="HT187">
        <v>1.86264</v>
      </c>
      <c r="HU187">
        <v>1.86205</v>
      </c>
      <c r="HV187">
        <v>1.86854</v>
      </c>
      <c r="HW187">
        <v>1.85867</v>
      </c>
      <c r="HX187">
        <v>1.86508</v>
      </c>
      <c r="HY187">
        <v>5</v>
      </c>
      <c r="HZ187">
        <v>0</v>
      </c>
      <c r="IA187">
        <v>0</v>
      </c>
      <c r="IB187">
        <v>0</v>
      </c>
      <c r="IC187" t="s">
        <v>426</v>
      </c>
      <c r="ID187" t="s">
        <v>427</v>
      </c>
      <c r="IE187" t="s">
        <v>428</v>
      </c>
      <c r="IF187" t="s">
        <v>428</v>
      </c>
      <c r="IG187" t="s">
        <v>428</v>
      </c>
      <c r="IH187" t="s">
        <v>428</v>
      </c>
      <c r="II187">
        <v>0</v>
      </c>
      <c r="IJ187">
        <v>100</v>
      </c>
      <c r="IK187">
        <v>100</v>
      </c>
      <c r="IL187">
        <v>5.894</v>
      </c>
      <c r="IM187">
        <v>0.3899</v>
      </c>
      <c r="IN187">
        <v>4.31971622866321</v>
      </c>
      <c r="IO187">
        <v>0.00442796603476172</v>
      </c>
      <c r="IP187">
        <v>-1.66160884727162e-06</v>
      </c>
      <c r="IQ187">
        <v>3.32470810967871e-10</v>
      </c>
      <c r="IR187">
        <v>0.0482981980719239</v>
      </c>
      <c r="IS187">
        <v>0.00830027014242151</v>
      </c>
      <c r="IT187">
        <v>2.88519397997672e-05</v>
      </c>
      <c r="IU187">
        <v>9.02036601750474e-06</v>
      </c>
      <c r="IV187">
        <v>-1</v>
      </c>
      <c r="IW187">
        <v>2043</v>
      </c>
      <c r="IX187">
        <v>1</v>
      </c>
      <c r="IY187">
        <v>28</v>
      </c>
      <c r="IZ187">
        <v>188993.5</v>
      </c>
      <c r="JA187">
        <v>188993.4</v>
      </c>
      <c r="JB187">
        <v>0.852051</v>
      </c>
      <c r="JC187">
        <v>2.3938</v>
      </c>
      <c r="JD187">
        <v>1.4978</v>
      </c>
      <c r="JE187">
        <v>2.33276</v>
      </c>
      <c r="JF187">
        <v>1.54419</v>
      </c>
      <c r="JG187">
        <v>2.30835</v>
      </c>
      <c r="JH187">
        <v>35.3827</v>
      </c>
      <c r="JI187">
        <v>24.2714</v>
      </c>
      <c r="JJ187">
        <v>18</v>
      </c>
      <c r="JK187">
        <v>545.484</v>
      </c>
      <c r="JL187">
        <v>431.625</v>
      </c>
      <c r="JM187">
        <v>31.5394</v>
      </c>
      <c r="JN187">
        <v>28.2512</v>
      </c>
      <c r="JO187">
        <v>30</v>
      </c>
      <c r="JP187">
        <v>28.1237</v>
      </c>
      <c r="JQ187">
        <v>28.1511</v>
      </c>
      <c r="JR187">
        <v>17.1085</v>
      </c>
      <c r="JS187">
        <v>25.0409</v>
      </c>
      <c r="JT187">
        <v>100</v>
      </c>
      <c r="JU187">
        <v>31.5375</v>
      </c>
      <c r="JV187">
        <v>420</v>
      </c>
      <c r="JW187">
        <v>24.2211</v>
      </c>
      <c r="JX187">
        <v>93.0865</v>
      </c>
      <c r="JY187">
        <v>98.6835</v>
      </c>
    </row>
    <row r="188" spans="1:285">
      <c r="A188">
        <v>172</v>
      </c>
      <c r="B188">
        <v>1758589317</v>
      </c>
      <c r="C188">
        <v>5304</v>
      </c>
      <c r="D188" t="s">
        <v>775</v>
      </c>
      <c r="E188" t="s">
        <v>776</v>
      </c>
      <c r="F188">
        <v>5</v>
      </c>
      <c r="G188" t="s">
        <v>419</v>
      </c>
      <c r="H188" t="s">
        <v>742</v>
      </c>
      <c r="I188" t="s">
        <v>421</v>
      </c>
      <c r="J188">
        <v>1758589314</v>
      </c>
      <c r="K188">
        <f>(L188)/1000</f>
        <v>0</v>
      </c>
      <c r="L188">
        <f>1000*DL188*AJ188*(DH188-DI188)/(100*DA188*(1000-AJ188*DH188))</f>
        <v>0</v>
      </c>
      <c r="M188">
        <f>DL188*AJ188*(DG188-DF188*(1000-AJ188*DI188)/(1000-AJ188*DH188))/(100*DA188)</f>
        <v>0</v>
      </c>
      <c r="N188">
        <f>DF188 - IF(AJ188&gt;1, M188*DA188*100.0/(AL188), 0)</f>
        <v>0</v>
      </c>
      <c r="O188">
        <f>((U188-K188/2)*N188-M188)/(U188+K188/2)</f>
        <v>0</v>
      </c>
      <c r="P188">
        <f>O188*(DM188+DN188)/1000.0</f>
        <v>0</v>
      </c>
      <c r="Q188">
        <f>(DF188 - IF(AJ188&gt;1, M188*DA188*100.0/(AL188), 0))*(DM188+DN188)/1000.0</f>
        <v>0</v>
      </c>
      <c r="R188">
        <f>2.0/((1/T188-1/S188)+SIGN(T188)*SQRT((1/T188-1/S188)*(1/T188-1/S188) + 4*DB188/((DB188+1)*(DB188+1))*(2*1/T188*1/S188-1/S188*1/S188)))</f>
        <v>0</v>
      </c>
      <c r="S188">
        <f>IF(LEFT(DC188,1)&lt;&gt;"0",IF(LEFT(DC188,1)="1",3.0,DD188),$D$5+$E$5*(DT188*DM188/($K$5*1000))+$F$5*(DT188*DM188/($K$5*1000))*MAX(MIN(DA188,$J$5),$I$5)*MAX(MIN(DA188,$J$5),$I$5)+$G$5*MAX(MIN(DA188,$J$5),$I$5)*(DT188*DM188/($K$5*1000))+$H$5*(DT188*DM188/($K$5*1000))*(DT188*DM188/($K$5*1000)))</f>
        <v>0</v>
      </c>
      <c r="T188">
        <f>K188*(1000-(1000*0.61365*exp(17.502*X188/(240.97+X188))/(DM188+DN188)+DH188)/2)/(1000*0.61365*exp(17.502*X188/(240.97+X188))/(DM188+DN188)-DH188)</f>
        <v>0</v>
      </c>
      <c r="U188">
        <f>1/((DB188+1)/(R188/1.6)+1/(S188/1.37)) + DB188/((DB188+1)/(R188/1.6) + DB188/(S188/1.37))</f>
        <v>0</v>
      </c>
      <c r="V188">
        <f>(CW188*CZ188)</f>
        <v>0</v>
      </c>
      <c r="W188">
        <f>(DO188+(V188+2*0.95*5.67E-8*(((DO188+$B$7)+273)^4-(DO188+273)^4)-44100*K188)/(1.84*29.3*S188+8*0.95*5.67E-8*(DO188+273)^3))</f>
        <v>0</v>
      </c>
      <c r="X188">
        <f>($C$7*DP188+$D$7*DQ188+$E$7*W188)</f>
        <v>0</v>
      </c>
      <c r="Y188">
        <f>0.61365*exp(17.502*X188/(240.97+X188))</f>
        <v>0</v>
      </c>
      <c r="Z188">
        <f>(AA188/AB188*100)</f>
        <v>0</v>
      </c>
      <c r="AA188">
        <f>DH188*(DM188+DN188)/1000</f>
        <v>0</v>
      </c>
      <c r="AB188">
        <f>0.61365*exp(17.502*DO188/(240.97+DO188))</f>
        <v>0</v>
      </c>
      <c r="AC188">
        <f>(Y188-DH188*(DM188+DN188)/1000)</f>
        <v>0</v>
      </c>
      <c r="AD188">
        <f>(-K188*44100)</f>
        <v>0</v>
      </c>
      <c r="AE188">
        <f>2*29.3*S188*0.92*(DO188-X188)</f>
        <v>0</v>
      </c>
      <c r="AF188">
        <f>2*0.95*5.67E-8*(((DO188+$B$7)+273)^4-(X188+273)^4)</f>
        <v>0</v>
      </c>
      <c r="AG188">
        <f>V188+AF188+AD188+AE188</f>
        <v>0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MAX(0,($B$13+$C$13*DT188)/(1+$D$13*DT188)*DM188/(DO188+273)*$E$13)</f>
        <v>0</v>
      </c>
      <c r="AM188" t="s">
        <v>422</v>
      </c>
      <c r="AN188" t="s">
        <v>422</v>
      </c>
      <c r="AO188">
        <v>0</v>
      </c>
      <c r="AP188">
        <v>0</v>
      </c>
      <c r="AQ188">
        <f>1-AO188/AP188</f>
        <v>0</v>
      </c>
      <c r="AR188">
        <v>0</v>
      </c>
      <c r="AS188" t="s">
        <v>422</v>
      </c>
      <c r="AT188" t="s">
        <v>422</v>
      </c>
      <c r="AU188">
        <v>0</v>
      </c>
      <c r="AV188">
        <v>0</v>
      </c>
      <c r="AW188">
        <f>1-AU188/AV188</f>
        <v>0</v>
      </c>
      <c r="AX188">
        <v>0.5</v>
      </c>
      <c r="AY188">
        <f>CX188</f>
        <v>0</v>
      </c>
      <c r="AZ188">
        <f>M188</f>
        <v>0</v>
      </c>
      <c r="BA188">
        <f>AW188*AX188*AY188</f>
        <v>0</v>
      </c>
      <c r="BB188">
        <f>(AZ188-AR188)/AY188</f>
        <v>0</v>
      </c>
      <c r="BC188">
        <f>(AP188-AV188)/AV188</f>
        <v>0</v>
      </c>
      <c r="BD188">
        <f>AO188/(AQ188+AO188/AV188)</f>
        <v>0</v>
      </c>
      <c r="BE188" t="s">
        <v>422</v>
      </c>
      <c r="BF188">
        <v>0</v>
      </c>
      <c r="BG188">
        <f>IF(BF188&lt;&gt;0, BF188, BD188)</f>
        <v>0</v>
      </c>
      <c r="BH188">
        <f>1-BG188/AV188</f>
        <v>0</v>
      </c>
      <c r="BI188">
        <f>(AV188-AU188)/(AV188-BG188)</f>
        <v>0</v>
      </c>
      <c r="BJ188">
        <f>(AP188-AV188)/(AP188-BG188)</f>
        <v>0</v>
      </c>
      <c r="BK188">
        <f>(AV188-AU188)/(AV188-AO188)</f>
        <v>0</v>
      </c>
      <c r="BL188">
        <f>(AP188-AV188)/(AP188-AO188)</f>
        <v>0</v>
      </c>
      <c r="BM188">
        <f>(BI188*BG188/AU188)</f>
        <v>0</v>
      </c>
      <c r="BN188">
        <f>(1-BM188)</f>
        <v>0</v>
      </c>
      <c r="CW188">
        <f>$B$11*DU188+$C$11*DV188+$F$11*EG188*(1-EJ188)</f>
        <v>0</v>
      </c>
      <c r="CX188">
        <f>CW188*CY188</f>
        <v>0</v>
      </c>
      <c r="CY188">
        <f>($B$11*$D$9+$C$11*$D$9+$F$11*((ET188+EL188)/MAX(ET188+EL188+EU188, 0.1)*$I$9+EU188/MAX(ET188+EL188+EU188, 0.1)*$J$9))/($B$11+$C$11+$F$11)</f>
        <v>0</v>
      </c>
      <c r="CZ188">
        <f>($B$11*$K$9+$C$11*$K$9+$F$11*((ET188+EL188)/MAX(ET188+EL188+EU188, 0.1)*$P$9+EU188/MAX(ET188+EL188+EU188, 0.1)*$Q$9))/($B$11+$C$11+$F$11)</f>
        <v>0</v>
      </c>
      <c r="DA188">
        <v>2.18</v>
      </c>
      <c r="DB188">
        <v>0.5</v>
      </c>
      <c r="DC188" t="s">
        <v>423</v>
      </c>
      <c r="DD188">
        <v>2</v>
      </c>
      <c r="DE188">
        <v>1758589314</v>
      </c>
      <c r="DF188">
        <v>420.284</v>
      </c>
      <c r="DG188">
        <v>419.930333333333</v>
      </c>
      <c r="DH188">
        <v>24.4312333333333</v>
      </c>
      <c r="DI188">
        <v>24.1719</v>
      </c>
      <c r="DJ188">
        <v>414.391</v>
      </c>
      <c r="DK188">
        <v>24.0414</v>
      </c>
      <c r="DL188">
        <v>499.988666666667</v>
      </c>
      <c r="DM188">
        <v>89.6261333333333</v>
      </c>
      <c r="DN188">
        <v>0.0327787</v>
      </c>
      <c r="DO188">
        <v>30.5295333333333</v>
      </c>
      <c r="DP188">
        <v>29.9686333333333</v>
      </c>
      <c r="DQ188">
        <v>999.9</v>
      </c>
      <c r="DR188">
        <v>0</v>
      </c>
      <c r="DS188">
        <v>0</v>
      </c>
      <c r="DT188">
        <v>9987.5</v>
      </c>
      <c r="DU188">
        <v>0</v>
      </c>
      <c r="DV188">
        <v>0.723344</v>
      </c>
      <c r="DW188">
        <v>0.353261333333333</v>
      </c>
      <c r="DX188">
        <v>430.809</v>
      </c>
      <c r="DY188">
        <v>430.332666666667</v>
      </c>
      <c r="DZ188">
        <v>0.25936</v>
      </c>
      <c r="EA188">
        <v>419.930333333333</v>
      </c>
      <c r="EB188">
        <v>24.1719</v>
      </c>
      <c r="EC188">
        <v>2.18968</v>
      </c>
      <c r="ED188">
        <v>2.16643666666667</v>
      </c>
      <c r="EE188">
        <v>18.887</v>
      </c>
      <c r="EF188">
        <v>18.7162333333333</v>
      </c>
      <c r="EG188">
        <v>0.00500016</v>
      </c>
      <c r="EH188">
        <v>0</v>
      </c>
      <c r="EI188">
        <v>0</v>
      </c>
      <c r="EJ188">
        <v>0</v>
      </c>
      <c r="EK188">
        <v>215.166666666667</v>
      </c>
      <c r="EL188">
        <v>0.00500016</v>
      </c>
      <c r="EM188">
        <v>-29.6666666666667</v>
      </c>
      <c r="EN188">
        <v>-2.73333333333333</v>
      </c>
      <c r="EO188">
        <v>37.5</v>
      </c>
      <c r="EP188">
        <v>41.562</v>
      </c>
      <c r="EQ188">
        <v>39.562</v>
      </c>
      <c r="ER188">
        <v>41.812</v>
      </c>
      <c r="ES188">
        <v>40.812</v>
      </c>
      <c r="ET188">
        <v>0</v>
      </c>
      <c r="EU188">
        <v>0</v>
      </c>
      <c r="EV188">
        <v>0</v>
      </c>
      <c r="EW188">
        <v>1758589318.8</v>
      </c>
      <c r="EX188">
        <v>0</v>
      </c>
      <c r="EY188">
        <v>211.26</v>
      </c>
      <c r="EZ188">
        <v>16.3846154438679</v>
      </c>
      <c r="FA188">
        <v>9.32307669237053</v>
      </c>
      <c r="FB188">
        <v>-28.9</v>
      </c>
      <c r="FC188">
        <v>15</v>
      </c>
      <c r="FD188">
        <v>0</v>
      </c>
      <c r="FE188" t="s">
        <v>424</v>
      </c>
      <c r="FF188">
        <v>1747249705.1</v>
      </c>
      <c r="FG188">
        <v>1747249711.1</v>
      </c>
      <c r="FH188">
        <v>0</v>
      </c>
      <c r="FI188">
        <v>0.871</v>
      </c>
      <c r="FJ188">
        <v>0.066</v>
      </c>
      <c r="FK188">
        <v>5.486</v>
      </c>
      <c r="FL188">
        <v>0.145</v>
      </c>
      <c r="FM188">
        <v>420</v>
      </c>
      <c r="FN188">
        <v>16</v>
      </c>
      <c r="FO188">
        <v>0.27</v>
      </c>
      <c r="FP188">
        <v>0.16</v>
      </c>
      <c r="FQ188">
        <v>0.8753647</v>
      </c>
      <c r="FR188">
        <v>-4.29817939849624</v>
      </c>
      <c r="FS188">
        <v>0.421469175051284</v>
      </c>
      <c r="FT188">
        <v>0</v>
      </c>
      <c r="FU188">
        <v>211.238235294118</v>
      </c>
      <c r="FV188">
        <v>13.4102366960197</v>
      </c>
      <c r="FW188">
        <v>4.82828764591501</v>
      </c>
      <c r="FX188">
        <v>-1</v>
      </c>
      <c r="FY188">
        <v>0.2535427</v>
      </c>
      <c r="FZ188">
        <v>0.0515298045112783</v>
      </c>
      <c r="GA188">
        <v>0.00508548664436354</v>
      </c>
      <c r="GB188">
        <v>1</v>
      </c>
      <c r="GC188">
        <v>1</v>
      </c>
      <c r="GD188">
        <v>2</v>
      </c>
      <c r="GE188" t="s">
        <v>433</v>
      </c>
      <c r="GF188">
        <v>3.12635</v>
      </c>
      <c r="GG188">
        <v>2.65824</v>
      </c>
      <c r="GH188">
        <v>0.088169</v>
      </c>
      <c r="GI188">
        <v>0.0890192</v>
      </c>
      <c r="GJ188">
        <v>0.101883</v>
      </c>
      <c r="GK188">
        <v>0.101659</v>
      </c>
      <c r="GL188">
        <v>23489.8</v>
      </c>
      <c r="GM188">
        <v>22216.7</v>
      </c>
      <c r="GN188">
        <v>23038.1</v>
      </c>
      <c r="GO188">
        <v>23746.5</v>
      </c>
      <c r="GP188">
        <v>35260.6</v>
      </c>
      <c r="GQ188">
        <v>35305.5</v>
      </c>
      <c r="GR188">
        <v>41532.9</v>
      </c>
      <c r="GS188">
        <v>42341.2</v>
      </c>
      <c r="GT188">
        <v>1.90185</v>
      </c>
      <c r="GU188">
        <v>1.81292</v>
      </c>
      <c r="GV188">
        <v>0.118971</v>
      </c>
      <c r="GW188">
        <v>0</v>
      </c>
      <c r="GX188">
        <v>28.0581</v>
      </c>
      <c r="GY188">
        <v>999.9</v>
      </c>
      <c r="GZ188">
        <v>60.029</v>
      </c>
      <c r="HA188">
        <v>29.336</v>
      </c>
      <c r="HB188">
        <v>27.4663</v>
      </c>
      <c r="HC188">
        <v>53.955</v>
      </c>
      <c r="HD188">
        <v>39.3389</v>
      </c>
      <c r="HE188">
        <v>1</v>
      </c>
      <c r="HF188">
        <v>0.0493953</v>
      </c>
      <c r="HG188">
        <v>-1.77985</v>
      </c>
      <c r="HH188">
        <v>20.228</v>
      </c>
      <c r="HI188">
        <v>5.23406</v>
      </c>
      <c r="HJ188">
        <v>11.992</v>
      </c>
      <c r="HK188">
        <v>4.9561</v>
      </c>
      <c r="HL188">
        <v>3.304</v>
      </c>
      <c r="HM188">
        <v>9999</v>
      </c>
      <c r="HN188">
        <v>999.9</v>
      </c>
      <c r="HO188">
        <v>9999</v>
      </c>
      <c r="HP188">
        <v>9999</v>
      </c>
      <c r="HQ188">
        <v>1.86846</v>
      </c>
      <c r="HR188">
        <v>1.86418</v>
      </c>
      <c r="HS188">
        <v>1.8718</v>
      </c>
      <c r="HT188">
        <v>1.86264</v>
      </c>
      <c r="HU188">
        <v>1.86204</v>
      </c>
      <c r="HV188">
        <v>1.86854</v>
      </c>
      <c r="HW188">
        <v>1.85867</v>
      </c>
      <c r="HX188">
        <v>1.86508</v>
      </c>
      <c r="HY188">
        <v>5</v>
      </c>
      <c r="HZ188">
        <v>0</v>
      </c>
      <c r="IA188">
        <v>0</v>
      </c>
      <c r="IB188">
        <v>0</v>
      </c>
      <c r="IC188" t="s">
        <v>426</v>
      </c>
      <c r="ID188" t="s">
        <v>427</v>
      </c>
      <c r="IE188" t="s">
        <v>428</v>
      </c>
      <c r="IF188" t="s">
        <v>428</v>
      </c>
      <c r="IG188" t="s">
        <v>428</v>
      </c>
      <c r="IH188" t="s">
        <v>428</v>
      </c>
      <c r="II188">
        <v>0</v>
      </c>
      <c r="IJ188">
        <v>100</v>
      </c>
      <c r="IK188">
        <v>100</v>
      </c>
      <c r="IL188">
        <v>5.893</v>
      </c>
      <c r="IM188">
        <v>0.3898</v>
      </c>
      <c r="IN188">
        <v>4.31971622866321</v>
      </c>
      <c r="IO188">
        <v>0.00442796603476172</v>
      </c>
      <c r="IP188">
        <v>-1.66160884727162e-06</v>
      </c>
      <c r="IQ188">
        <v>3.32470810967871e-10</v>
      </c>
      <c r="IR188">
        <v>0.0482981980719239</v>
      </c>
      <c r="IS188">
        <v>0.00830027014242151</v>
      </c>
      <c r="IT188">
        <v>2.88519397997672e-05</v>
      </c>
      <c r="IU188">
        <v>9.02036601750474e-06</v>
      </c>
      <c r="IV188">
        <v>-1</v>
      </c>
      <c r="IW188">
        <v>2043</v>
      </c>
      <c r="IX188">
        <v>1</v>
      </c>
      <c r="IY188">
        <v>28</v>
      </c>
      <c r="IZ188">
        <v>188993.5</v>
      </c>
      <c r="JA188">
        <v>188993.4</v>
      </c>
      <c r="JB188">
        <v>0.853271</v>
      </c>
      <c r="JC188">
        <v>2.39746</v>
      </c>
      <c r="JD188">
        <v>1.49902</v>
      </c>
      <c r="JE188">
        <v>2.33276</v>
      </c>
      <c r="JF188">
        <v>1.54419</v>
      </c>
      <c r="JG188">
        <v>2.29858</v>
      </c>
      <c r="JH188">
        <v>35.3596</v>
      </c>
      <c r="JI188">
        <v>24.2714</v>
      </c>
      <c r="JJ188">
        <v>18</v>
      </c>
      <c r="JK188">
        <v>545.652</v>
      </c>
      <c r="JL188">
        <v>431.646</v>
      </c>
      <c r="JM188">
        <v>31.5411</v>
      </c>
      <c r="JN188">
        <v>28.2503</v>
      </c>
      <c r="JO188">
        <v>29.9999</v>
      </c>
      <c r="JP188">
        <v>28.1225</v>
      </c>
      <c r="JQ188">
        <v>28.1499</v>
      </c>
      <c r="JR188">
        <v>17.1075</v>
      </c>
      <c r="JS188">
        <v>25.0409</v>
      </c>
      <c r="JT188">
        <v>100</v>
      </c>
      <c r="JU188">
        <v>31.5602</v>
      </c>
      <c r="JV188">
        <v>420</v>
      </c>
      <c r="JW188">
        <v>24.2211</v>
      </c>
      <c r="JX188">
        <v>93.0869</v>
      </c>
      <c r="JY188">
        <v>98.6837</v>
      </c>
    </row>
    <row r="189" spans="1:285">
      <c r="A189">
        <v>173</v>
      </c>
      <c r="B189">
        <v>1758589319</v>
      </c>
      <c r="C189">
        <v>5306</v>
      </c>
      <c r="D189" t="s">
        <v>777</v>
      </c>
      <c r="E189" t="s">
        <v>778</v>
      </c>
      <c r="F189">
        <v>5</v>
      </c>
      <c r="G189" t="s">
        <v>419</v>
      </c>
      <c r="H189" t="s">
        <v>742</v>
      </c>
      <c r="I189" t="s">
        <v>421</v>
      </c>
      <c r="J189">
        <v>1758589316</v>
      </c>
      <c r="K189">
        <f>(L189)/1000</f>
        <v>0</v>
      </c>
      <c r="L189">
        <f>1000*DL189*AJ189*(DH189-DI189)/(100*DA189*(1000-AJ189*DH189))</f>
        <v>0</v>
      </c>
      <c r="M189">
        <f>DL189*AJ189*(DG189-DF189*(1000-AJ189*DI189)/(1000-AJ189*DH189))/(100*DA189)</f>
        <v>0</v>
      </c>
      <c r="N189">
        <f>DF189 - IF(AJ189&gt;1, M189*DA189*100.0/(AL189), 0)</f>
        <v>0</v>
      </c>
      <c r="O189">
        <f>((U189-K189/2)*N189-M189)/(U189+K189/2)</f>
        <v>0</v>
      </c>
      <c r="P189">
        <f>O189*(DM189+DN189)/1000.0</f>
        <v>0</v>
      </c>
      <c r="Q189">
        <f>(DF189 - IF(AJ189&gt;1, M189*DA189*100.0/(AL189), 0))*(DM189+DN189)/1000.0</f>
        <v>0</v>
      </c>
      <c r="R189">
        <f>2.0/((1/T189-1/S189)+SIGN(T189)*SQRT((1/T189-1/S189)*(1/T189-1/S189) + 4*DB189/((DB189+1)*(DB189+1))*(2*1/T189*1/S189-1/S189*1/S189)))</f>
        <v>0</v>
      </c>
      <c r="S189">
        <f>IF(LEFT(DC189,1)&lt;&gt;"0",IF(LEFT(DC189,1)="1",3.0,DD189),$D$5+$E$5*(DT189*DM189/($K$5*1000))+$F$5*(DT189*DM189/($K$5*1000))*MAX(MIN(DA189,$J$5),$I$5)*MAX(MIN(DA189,$J$5),$I$5)+$G$5*MAX(MIN(DA189,$J$5),$I$5)*(DT189*DM189/($K$5*1000))+$H$5*(DT189*DM189/($K$5*1000))*(DT189*DM189/($K$5*1000)))</f>
        <v>0</v>
      </c>
      <c r="T189">
        <f>K189*(1000-(1000*0.61365*exp(17.502*X189/(240.97+X189))/(DM189+DN189)+DH189)/2)/(1000*0.61365*exp(17.502*X189/(240.97+X189))/(DM189+DN189)-DH189)</f>
        <v>0</v>
      </c>
      <c r="U189">
        <f>1/((DB189+1)/(R189/1.6)+1/(S189/1.37)) + DB189/((DB189+1)/(R189/1.6) + DB189/(S189/1.37))</f>
        <v>0</v>
      </c>
      <c r="V189">
        <f>(CW189*CZ189)</f>
        <v>0</v>
      </c>
      <c r="W189">
        <f>(DO189+(V189+2*0.95*5.67E-8*(((DO189+$B$7)+273)^4-(DO189+273)^4)-44100*K189)/(1.84*29.3*S189+8*0.95*5.67E-8*(DO189+273)^3))</f>
        <v>0</v>
      </c>
      <c r="X189">
        <f>($C$7*DP189+$D$7*DQ189+$E$7*W189)</f>
        <v>0</v>
      </c>
      <c r="Y189">
        <f>0.61365*exp(17.502*X189/(240.97+X189))</f>
        <v>0</v>
      </c>
      <c r="Z189">
        <f>(AA189/AB189*100)</f>
        <v>0</v>
      </c>
      <c r="AA189">
        <f>DH189*(DM189+DN189)/1000</f>
        <v>0</v>
      </c>
      <c r="AB189">
        <f>0.61365*exp(17.502*DO189/(240.97+DO189))</f>
        <v>0</v>
      </c>
      <c r="AC189">
        <f>(Y189-DH189*(DM189+DN189)/1000)</f>
        <v>0</v>
      </c>
      <c r="AD189">
        <f>(-K189*44100)</f>
        <v>0</v>
      </c>
      <c r="AE189">
        <f>2*29.3*S189*0.92*(DO189-X189)</f>
        <v>0</v>
      </c>
      <c r="AF189">
        <f>2*0.95*5.67E-8*(((DO189+$B$7)+273)^4-(X189+273)^4)</f>
        <v>0</v>
      </c>
      <c r="AG189">
        <f>V189+AF189+AD189+AE189</f>
        <v>0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MAX(0,($B$13+$C$13*DT189)/(1+$D$13*DT189)*DM189/(DO189+273)*$E$13)</f>
        <v>0</v>
      </c>
      <c r="AM189" t="s">
        <v>422</v>
      </c>
      <c r="AN189" t="s">
        <v>422</v>
      </c>
      <c r="AO189">
        <v>0</v>
      </c>
      <c r="AP189">
        <v>0</v>
      </c>
      <c r="AQ189">
        <f>1-AO189/AP189</f>
        <v>0</v>
      </c>
      <c r="AR189">
        <v>0</v>
      </c>
      <c r="AS189" t="s">
        <v>422</v>
      </c>
      <c r="AT189" t="s">
        <v>422</v>
      </c>
      <c r="AU189">
        <v>0</v>
      </c>
      <c r="AV189">
        <v>0</v>
      </c>
      <c r="AW189">
        <f>1-AU189/AV189</f>
        <v>0</v>
      </c>
      <c r="AX189">
        <v>0.5</v>
      </c>
      <c r="AY189">
        <f>CX189</f>
        <v>0</v>
      </c>
      <c r="AZ189">
        <f>M189</f>
        <v>0</v>
      </c>
      <c r="BA189">
        <f>AW189*AX189*AY189</f>
        <v>0</v>
      </c>
      <c r="BB189">
        <f>(AZ189-AR189)/AY189</f>
        <v>0</v>
      </c>
      <c r="BC189">
        <f>(AP189-AV189)/AV189</f>
        <v>0</v>
      </c>
      <c r="BD189">
        <f>AO189/(AQ189+AO189/AV189)</f>
        <v>0</v>
      </c>
      <c r="BE189" t="s">
        <v>422</v>
      </c>
      <c r="BF189">
        <v>0</v>
      </c>
      <c r="BG189">
        <f>IF(BF189&lt;&gt;0, BF189, BD189)</f>
        <v>0</v>
      </c>
      <c r="BH189">
        <f>1-BG189/AV189</f>
        <v>0</v>
      </c>
      <c r="BI189">
        <f>(AV189-AU189)/(AV189-BG189)</f>
        <v>0</v>
      </c>
      <c r="BJ189">
        <f>(AP189-AV189)/(AP189-BG189)</f>
        <v>0</v>
      </c>
      <c r="BK189">
        <f>(AV189-AU189)/(AV189-AO189)</f>
        <v>0</v>
      </c>
      <c r="BL189">
        <f>(AP189-AV189)/(AP189-AO189)</f>
        <v>0</v>
      </c>
      <c r="BM189">
        <f>(BI189*BG189/AU189)</f>
        <v>0</v>
      </c>
      <c r="BN189">
        <f>(1-BM189)</f>
        <v>0</v>
      </c>
      <c r="CW189">
        <f>$B$11*DU189+$C$11*DV189+$F$11*EG189*(1-EJ189)</f>
        <v>0</v>
      </c>
      <c r="CX189">
        <f>CW189*CY189</f>
        <v>0</v>
      </c>
      <c r="CY189">
        <f>($B$11*$D$9+$C$11*$D$9+$F$11*((ET189+EL189)/MAX(ET189+EL189+EU189, 0.1)*$I$9+EU189/MAX(ET189+EL189+EU189, 0.1)*$J$9))/($B$11+$C$11+$F$11)</f>
        <v>0</v>
      </c>
      <c r="CZ189">
        <f>($B$11*$K$9+$C$11*$K$9+$F$11*((ET189+EL189)/MAX(ET189+EL189+EU189, 0.1)*$P$9+EU189/MAX(ET189+EL189+EU189, 0.1)*$Q$9))/($B$11+$C$11+$F$11)</f>
        <v>0</v>
      </c>
      <c r="DA189">
        <v>2.18</v>
      </c>
      <c r="DB189">
        <v>0.5</v>
      </c>
      <c r="DC189" t="s">
        <v>423</v>
      </c>
      <c r="DD189">
        <v>2</v>
      </c>
      <c r="DE189">
        <v>1758589316</v>
      </c>
      <c r="DF189">
        <v>420.351666666667</v>
      </c>
      <c r="DG189">
        <v>419.999</v>
      </c>
      <c r="DH189">
        <v>24.4310666666667</v>
      </c>
      <c r="DI189">
        <v>24.1713666666667</v>
      </c>
      <c r="DJ189">
        <v>414.458666666667</v>
      </c>
      <c r="DK189">
        <v>24.0412333333333</v>
      </c>
      <c r="DL189">
        <v>500.038</v>
      </c>
      <c r="DM189">
        <v>89.6267333333333</v>
      </c>
      <c r="DN189">
        <v>0.0326444666666667</v>
      </c>
      <c r="DO189">
        <v>30.5270666666667</v>
      </c>
      <c r="DP189">
        <v>29.9819333333333</v>
      </c>
      <c r="DQ189">
        <v>999.9</v>
      </c>
      <c r="DR189">
        <v>0</v>
      </c>
      <c r="DS189">
        <v>0</v>
      </c>
      <c r="DT189">
        <v>9998.75</v>
      </c>
      <c r="DU189">
        <v>0</v>
      </c>
      <c r="DV189">
        <v>0.723344</v>
      </c>
      <c r="DW189">
        <v>0.352396666666667</v>
      </c>
      <c r="DX189">
        <v>430.878333333333</v>
      </c>
      <c r="DY189">
        <v>430.402666666667</v>
      </c>
      <c r="DZ189">
        <v>0.259737</v>
      </c>
      <c r="EA189">
        <v>419.999</v>
      </c>
      <c r="EB189">
        <v>24.1713666666667</v>
      </c>
      <c r="EC189">
        <v>2.18967666666667</v>
      </c>
      <c r="ED189">
        <v>2.1664</v>
      </c>
      <c r="EE189">
        <v>18.887</v>
      </c>
      <c r="EF189">
        <v>18.7159666666667</v>
      </c>
      <c r="EG189">
        <v>0.00500016</v>
      </c>
      <c r="EH189">
        <v>0</v>
      </c>
      <c r="EI189">
        <v>0</v>
      </c>
      <c r="EJ189">
        <v>0</v>
      </c>
      <c r="EK189">
        <v>210.333333333333</v>
      </c>
      <c r="EL189">
        <v>0.00500016</v>
      </c>
      <c r="EM189">
        <v>-30.2666666666667</v>
      </c>
      <c r="EN189">
        <v>-2.9</v>
      </c>
      <c r="EO189">
        <v>37.5</v>
      </c>
      <c r="EP189">
        <v>41.562</v>
      </c>
      <c r="EQ189">
        <v>39.562</v>
      </c>
      <c r="ER189">
        <v>41.812</v>
      </c>
      <c r="ES189">
        <v>40.812</v>
      </c>
      <c r="ET189">
        <v>0</v>
      </c>
      <c r="EU189">
        <v>0</v>
      </c>
      <c r="EV189">
        <v>0</v>
      </c>
      <c r="EW189">
        <v>1758589321.2</v>
      </c>
      <c r="EX189">
        <v>0</v>
      </c>
      <c r="EY189">
        <v>210.9</v>
      </c>
      <c r="EZ189">
        <v>-8.93076933041556</v>
      </c>
      <c r="FA189">
        <v>11.2538458659099</v>
      </c>
      <c r="FB189">
        <v>-28.18</v>
      </c>
      <c r="FC189">
        <v>15</v>
      </c>
      <c r="FD189">
        <v>0</v>
      </c>
      <c r="FE189" t="s">
        <v>424</v>
      </c>
      <c r="FF189">
        <v>1747249705.1</v>
      </c>
      <c r="FG189">
        <v>1747249711.1</v>
      </c>
      <c r="FH189">
        <v>0</v>
      </c>
      <c r="FI189">
        <v>0.871</v>
      </c>
      <c r="FJ189">
        <v>0.066</v>
      </c>
      <c r="FK189">
        <v>5.486</v>
      </c>
      <c r="FL189">
        <v>0.145</v>
      </c>
      <c r="FM189">
        <v>420</v>
      </c>
      <c r="FN189">
        <v>16</v>
      </c>
      <c r="FO189">
        <v>0.27</v>
      </c>
      <c r="FP189">
        <v>0.16</v>
      </c>
      <c r="FQ189">
        <v>0.74496765</v>
      </c>
      <c r="FR189">
        <v>-3.67237962406015</v>
      </c>
      <c r="FS189">
        <v>0.364187632141768</v>
      </c>
      <c r="FT189">
        <v>0</v>
      </c>
      <c r="FU189">
        <v>211.376470588235</v>
      </c>
      <c r="FV189">
        <v>5.80290289936102</v>
      </c>
      <c r="FW189">
        <v>4.82127996329077</v>
      </c>
      <c r="FX189">
        <v>-1</v>
      </c>
      <c r="FY189">
        <v>0.2549595</v>
      </c>
      <c r="FZ189">
        <v>0.0432343759398491</v>
      </c>
      <c r="GA189">
        <v>0.00439620060393062</v>
      </c>
      <c r="GB189">
        <v>1</v>
      </c>
      <c r="GC189">
        <v>1</v>
      </c>
      <c r="GD189">
        <v>2</v>
      </c>
      <c r="GE189" t="s">
        <v>433</v>
      </c>
      <c r="GF189">
        <v>3.12638</v>
      </c>
      <c r="GG189">
        <v>2.65806</v>
      </c>
      <c r="GH189">
        <v>0.0881786</v>
      </c>
      <c r="GI189">
        <v>0.0890234</v>
      </c>
      <c r="GJ189">
        <v>0.101886</v>
      </c>
      <c r="GK189">
        <v>0.101658</v>
      </c>
      <c r="GL189">
        <v>23489.6</v>
      </c>
      <c r="GM189">
        <v>22216.6</v>
      </c>
      <c r="GN189">
        <v>23038.1</v>
      </c>
      <c r="GO189">
        <v>23746.5</v>
      </c>
      <c r="GP189">
        <v>35260.7</v>
      </c>
      <c r="GQ189">
        <v>35305.5</v>
      </c>
      <c r="GR189">
        <v>41533.2</v>
      </c>
      <c r="GS189">
        <v>42341.2</v>
      </c>
      <c r="GT189">
        <v>1.902</v>
      </c>
      <c r="GU189">
        <v>1.81278</v>
      </c>
      <c r="GV189">
        <v>0.117116</v>
      </c>
      <c r="GW189">
        <v>0</v>
      </c>
      <c r="GX189">
        <v>28.0557</v>
      </c>
      <c r="GY189">
        <v>999.9</v>
      </c>
      <c r="GZ189">
        <v>60.029</v>
      </c>
      <c r="HA189">
        <v>29.336</v>
      </c>
      <c r="HB189">
        <v>27.4619</v>
      </c>
      <c r="HC189">
        <v>53.755</v>
      </c>
      <c r="HD189">
        <v>39.351</v>
      </c>
      <c r="HE189">
        <v>1</v>
      </c>
      <c r="HF189">
        <v>0.049375</v>
      </c>
      <c r="HG189">
        <v>-1.81946</v>
      </c>
      <c r="HH189">
        <v>20.2276</v>
      </c>
      <c r="HI189">
        <v>5.23466</v>
      </c>
      <c r="HJ189">
        <v>11.992</v>
      </c>
      <c r="HK189">
        <v>4.9563</v>
      </c>
      <c r="HL189">
        <v>3.304</v>
      </c>
      <c r="HM189">
        <v>9999</v>
      </c>
      <c r="HN189">
        <v>999.9</v>
      </c>
      <c r="HO189">
        <v>9999</v>
      </c>
      <c r="HP189">
        <v>9999</v>
      </c>
      <c r="HQ189">
        <v>1.86845</v>
      </c>
      <c r="HR189">
        <v>1.86417</v>
      </c>
      <c r="HS189">
        <v>1.8718</v>
      </c>
      <c r="HT189">
        <v>1.86265</v>
      </c>
      <c r="HU189">
        <v>1.86205</v>
      </c>
      <c r="HV189">
        <v>1.86855</v>
      </c>
      <c r="HW189">
        <v>1.85867</v>
      </c>
      <c r="HX189">
        <v>1.86508</v>
      </c>
      <c r="HY189">
        <v>5</v>
      </c>
      <c r="HZ189">
        <v>0</v>
      </c>
      <c r="IA189">
        <v>0</v>
      </c>
      <c r="IB189">
        <v>0</v>
      </c>
      <c r="IC189" t="s">
        <v>426</v>
      </c>
      <c r="ID189" t="s">
        <v>427</v>
      </c>
      <c r="IE189" t="s">
        <v>428</v>
      </c>
      <c r="IF189" t="s">
        <v>428</v>
      </c>
      <c r="IG189" t="s">
        <v>428</v>
      </c>
      <c r="IH189" t="s">
        <v>428</v>
      </c>
      <c r="II189">
        <v>0</v>
      </c>
      <c r="IJ189">
        <v>100</v>
      </c>
      <c r="IK189">
        <v>100</v>
      </c>
      <c r="IL189">
        <v>5.894</v>
      </c>
      <c r="IM189">
        <v>0.3898</v>
      </c>
      <c r="IN189">
        <v>4.31971622866321</v>
      </c>
      <c r="IO189">
        <v>0.00442796603476172</v>
      </c>
      <c r="IP189">
        <v>-1.66160884727162e-06</v>
      </c>
      <c r="IQ189">
        <v>3.32470810967871e-10</v>
      </c>
      <c r="IR189">
        <v>0.0482981980719239</v>
      </c>
      <c r="IS189">
        <v>0.00830027014242151</v>
      </c>
      <c r="IT189">
        <v>2.88519397997672e-05</v>
      </c>
      <c r="IU189">
        <v>9.02036601750474e-06</v>
      </c>
      <c r="IV189">
        <v>-1</v>
      </c>
      <c r="IW189">
        <v>2043</v>
      </c>
      <c r="IX189">
        <v>1</v>
      </c>
      <c r="IY189">
        <v>28</v>
      </c>
      <c r="IZ189">
        <v>188993.6</v>
      </c>
      <c r="JA189">
        <v>188993.5</v>
      </c>
      <c r="JB189">
        <v>0.853271</v>
      </c>
      <c r="JC189">
        <v>2.40112</v>
      </c>
      <c r="JD189">
        <v>1.4978</v>
      </c>
      <c r="JE189">
        <v>2.33276</v>
      </c>
      <c r="JF189">
        <v>1.54419</v>
      </c>
      <c r="JG189">
        <v>2.2876</v>
      </c>
      <c r="JH189">
        <v>35.3827</v>
      </c>
      <c r="JI189">
        <v>24.2714</v>
      </c>
      <c r="JJ189">
        <v>18</v>
      </c>
      <c r="JK189">
        <v>545.74</v>
      </c>
      <c r="JL189">
        <v>431.548</v>
      </c>
      <c r="JM189">
        <v>31.5459</v>
      </c>
      <c r="JN189">
        <v>28.2494</v>
      </c>
      <c r="JO189">
        <v>29.9999</v>
      </c>
      <c r="JP189">
        <v>28.1213</v>
      </c>
      <c r="JQ189">
        <v>28.1487</v>
      </c>
      <c r="JR189">
        <v>17.1051</v>
      </c>
      <c r="JS189">
        <v>25.0409</v>
      </c>
      <c r="JT189">
        <v>100</v>
      </c>
      <c r="JU189">
        <v>31.5602</v>
      </c>
      <c r="JV189">
        <v>420</v>
      </c>
      <c r="JW189">
        <v>24.2211</v>
      </c>
      <c r="JX189">
        <v>93.0872</v>
      </c>
      <c r="JY189">
        <v>98.6837</v>
      </c>
    </row>
    <row r="190" spans="1:285">
      <c r="A190">
        <v>174</v>
      </c>
      <c r="B190">
        <v>1758589321</v>
      </c>
      <c r="C190">
        <v>5308</v>
      </c>
      <c r="D190" t="s">
        <v>779</v>
      </c>
      <c r="E190" t="s">
        <v>780</v>
      </c>
      <c r="F190">
        <v>5</v>
      </c>
      <c r="G190" t="s">
        <v>419</v>
      </c>
      <c r="H190" t="s">
        <v>742</v>
      </c>
      <c r="I190" t="s">
        <v>421</v>
      </c>
      <c r="J190">
        <v>1758589318</v>
      </c>
      <c r="K190">
        <f>(L190)/1000</f>
        <v>0</v>
      </c>
      <c r="L190">
        <f>1000*DL190*AJ190*(DH190-DI190)/(100*DA190*(1000-AJ190*DH190))</f>
        <v>0</v>
      </c>
      <c r="M190">
        <f>DL190*AJ190*(DG190-DF190*(1000-AJ190*DI190)/(1000-AJ190*DH190))/(100*DA190)</f>
        <v>0</v>
      </c>
      <c r="N190">
        <f>DF190 - IF(AJ190&gt;1, M190*DA190*100.0/(AL190), 0)</f>
        <v>0</v>
      </c>
      <c r="O190">
        <f>((U190-K190/2)*N190-M190)/(U190+K190/2)</f>
        <v>0</v>
      </c>
      <c r="P190">
        <f>O190*(DM190+DN190)/1000.0</f>
        <v>0</v>
      </c>
      <c r="Q190">
        <f>(DF190 - IF(AJ190&gt;1, M190*DA190*100.0/(AL190), 0))*(DM190+DN190)/1000.0</f>
        <v>0</v>
      </c>
      <c r="R190">
        <f>2.0/((1/T190-1/S190)+SIGN(T190)*SQRT((1/T190-1/S190)*(1/T190-1/S190) + 4*DB190/((DB190+1)*(DB190+1))*(2*1/T190*1/S190-1/S190*1/S190)))</f>
        <v>0</v>
      </c>
      <c r="S190">
        <f>IF(LEFT(DC190,1)&lt;&gt;"0",IF(LEFT(DC190,1)="1",3.0,DD190),$D$5+$E$5*(DT190*DM190/($K$5*1000))+$F$5*(DT190*DM190/($K$5*1000))*MAX(MIN(DA190,$J$5),$I$5)*MAX(MIN(DA190,$J$5),$I$5)+$G$5*MAX(MIN(DA190,$J$5),$I$5)*(DT190*DM190/($K$5*1000))+$H$5*(DT190*DM190/($K$5*1000))*(DT190*DM190/($K$5*1000)))</f>
        <v>0</v>
      </c>
      <c r="T190">
        <f>K190*(1000-(1000*0.61365*exp(17.502*X190/(240.97+X190))/(DM190+DN190)+DH190)/2)/(1000*0.61365*exp(17.502*X190/(240.97+X190))/(DM190+DN190)-DH190)</f>
        <v>0</v>
      </c>
      <c r="U190">
        <f>1/((DB190+1)/(R190/1.6)+1/(S190/1.37)) + DB190/((DB190+1)/(R190/1.6) + DB190/(S190/1.37))</f>
        <v>0</v>
      </c>
      <c r="V190">
        <f>(CW190*CZ190)</f>
        <v>0</v>
      </c>
      <c r="W190">
        <f>(DO190+(V190+2*0.95*5.67E-8*(((DO190+$B$7)+273)^4-(DO190+273)^4)-44100*K190)/(1.84*29.3*S190+8*0.95*5.67E-8*(DO190+273)^3))</f>
        <v>0</v>
      </c>
      <c r="X190">
        <f>($C$7*DP190+$D$7*DQ190+$E$7*W190)</f>
        <v>0</v>
      </c>
      <c r="Y190">
        <f>0.61365*exp(17.502*X190/(240.97+X190))</f>
        <v>0</v>
      </c>
      <c r="Z190">
        <f>(AA190/AB190*100)</f>
        <v>0</v>
      </c>
      <c r="AA190">
        <f>DH190*(DM190+DN190)/1000</f>
        <v>0</v>
      </c>
      <c r="AB190">
        <f>0.61365*exp(17.502*DO190/(240.97+DO190))</f>
        <v>0</v>
      </c>
      <c r="AC190">
        <f>(Y190-DH190*(DM190+DN190)/1000)</f>
        <v>0</v>
      </c>
      <c r="AD190">
        <f>(-K190*44100)</f>
        <v>0</v>
      </c>
      <c r="AE190">
        <f>2*29.3*S190*0.92*(DO190-X190)</f>
        <v>0</v>
      </c>
      <c r="AF190">
        <f>2*0.95*5.67E-8*(((DO190+$B$7)+273)^4-(X190+273)^4)</f>
        <v>0</v>
      </c>
      <c r="AG190">
        <f>V190+AF190+AD190+AE190</f>
        <v>0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MAX(0,($B$13+$C$13*DT190)/(1+$D$13*DT190)*DM190/(DO190+273)*$E$13)</f>
        <v>0</v>
      </c>
      <c r="AM190" t="s">
        <v>422</v>
      </c>
      <c r="AN190" t="s">
        <v>422</v>
      </c>
      <c r="AO190">
        <v>0</v>
      </c>
      <c r="AP190">
        <v>0</v>
      </c>
      <c r="AQ190">
        <f>1-AO190/AP190</f>
        <v>0</v>
      </c>
      <c r="AR190">
        <v>0</v>
      </c>
      <c r="AS190" t="s">
        <v>422</v>
      </c>
      <c r="AT190" t="s">
        <v>422</v>
      </c>
      <c r="AU190">
        <v>0</v>
      </c>
      <c r="AV190">
        <v>0</v>
      </c>
      <c r="AW190">
        <f>1-AU190/AV190</f>
        <v>0</v>
      </c>
      <c r="AX190">
        <v>0.5</v>
      </c>
      <c r="AY190">
        <f>CX190</f>
        <v>0</v>
      </c>
      <c r="AZ190">
        <f>M190</f>
        <v>0</v>
      </c>
      <c r="BA190">
        <f>AW190*AX190*AY190</f>
        <v>0</v>
      </c>
      <c r="BB190">
        <f>(AZ190-AR190)/AY190</f>
        <v>0</v>
      </c>
      <c r="BC190">
        <f>(AP190-AV190)/AV190</f>
        <v>0</v>
      </c>
      <c r="BD190">
        <f>AO190/(AQ190+AO190/AV190)</f>
        <v>0</v>
      </c>
      <c r="BE190" t="s">
        <v>422</v>
      </c>
      <c r="BF190">
        <v>0</v>
      </c>
      <c r="BG190">
        <f>IF(BF190&lt;&gt;0, BF190, BD190)</f>
        <v>0</v>
      </c>
      <c r="BH190">
        <f>1-BG190/AV190</f>
        <v>0</v>
      </c>
      <c r="BI190">
        <f>(AV190-AU190)/(AV190-BG190)</f>
        <v>0</v>
      </c>
      <c r="BJ190">
        <f>(AP190-AV190)/(AP190-BG190)</f>
        <v>0</v>
      </c>
      <c r="BK190">
        <f>(AV190-AU190)/(AV190-AO190)</f>
        <v>0</v>
      </c>
      <c r="BL190">
        <f>(AP190-AV190)/(AP190-AO190)</f>
        <v>0</v>
      </c>
      <c r="BM190">
        <f>(BI190*BG190/AU190)</f>
        <v>0</v>
      </c>
      <c r="BN190">
        <f>(1-BM190)</f>
        <v>0</v>
      </c>
      <c r="CW190">
        <f>$B$11*DU190+$C$11*DV190+$F$11*EG190*(1-EJ190)</f>
        <v>0</v>
      </c>
      <c r="CX190">
        <f>CW190*CY190</f>
        <v>0</v>
      </c>
      <c r="CY190">
        <f>($B$11*$D$9+$C$11*$D$9+$F$11*((ET190+EL190)/MAX(ET190+EL190+EU190, 0.1)*$I$9+EU190/MAX(ET190+EL190+EU190, 0.1)*$J$9))/($B$11+$C$11+$F$11)</f>
        <v>0</v>
      </c>
      <c r="CZ190">
        <f>($B$11*$K$9+$C$11*$K$9+$F$11*((ET190+EL190)/MAX(ET190+EL190+EU190, 0.1)*$P$9+EU190/MAX(ET190+EL190+EU190, 0.1)*$Q$9))/($B$11+$C$11+$F$11)</f>
        <v>0</v>
      </c>
      <c r="DA190">
        <v>2.18</v>
      </c>
      <c r="DB190">
        <v>0.5</v>
      </c>
      <c r="DC190" t="s">
        <v>423</v>
      </c>
      <c r="DD190">
        <v>2</v>
      </c>
      <c r="DE190">
        <v>1758589318</v>
      </c>
      <c r="DF190">
        <v>420.414</v>
      </c>
      <c r="DG190">
        <v>420.038333333333</v>
      </c>
      <c r="DH190">
        <v>24.4309333333333</v>
      </c>
      <c r="DI190">
        <v>24.1707666666667</v>
      </c>
      <c r="DJ190">
        <v>414.520666666667</v>
      </c>
      <c r="DK190">
        <v>24.0410666666667</v>
      </c>
      <c r="DL190">
        <v>500.055666666667</v>
      </c>
      <c r="DM190">
        <v>89.6267333333333</v>
      </c>
      <c r="DN190">
        <v>0.0324055333333333</v>
      </c>
      <c r="DO190">
        <v>30.5244</v>
      </c>
      <c r="DP190">
        <v>29.9723333333333</v>
      </c>
      <c r="DQ190">
        <v>999.9</v>
      </c>
      <c r="DR190">
        <v>0</v>
      </c>
      <c r="DS190">
        <v>0</v>
      </c>
      <c r="DT190">
        <v>10011.2666666667</v>
      </c>
      <c r="DU190">
        <v>0</v>
      </c>
      <c r="DV190">
        <v>0.723344</v>
      </c>
      <c r="DW190">
        <v>0.375549333333333</v>
      </c>
      <c r="DX190">
        <v>430.942333333333</v>
      </c>
      <c r="DY190">
        <v>430.442666666667</v>
      </c>
      <c r="DZ190">
        <v>0.260177</v>
      </c>
      <c r="EA190">
        <v>420.038333333333</v>
      </c>
      <c r="EB190">
        <v>24.1707666666667</v>
      </c>
      <c r="EC190">
        <v>2.18966333333333</v>
      </c>
      <c r="ED190">
        <v>2.16634333333333</v>
      </c>
      <c r="EE190">
        <v>18.8869</v>
      </c>
      <c r="EF190">
        <v>18.7155666666667</v>
      </c>
      <c r="EG190">
        <v>0.00500016</v>
      </c>
      <c r="EH190">
        <v>0</v>
      </c>
      <c r="EI190">
        <v>0</v>
      </c>
      <c r="EJ190">
        <v>0</v>
      </c>
      <c r="EK190">
        <v>207.866666666667</v>
      </c>
      <c r="EL190">
        <v>0.00500016</v>
      </c>
      <c r="EM190">
        <v>-26.8666666666667</v>
      </c>
      <c r="EN190">
        <v>-2.6</v>
      </c>
      <c r="EO190">
        <v>37.5</v>
      </c>
      <c r="EP190">
        <v>41.562</v>
      </c>
      <c r="EQ190">
        <v>39.562</v>
      </c>
      <c r="ER190">
        <v>41.7913333333333</v>
      </c>
      <c r="ES190">
        <v>40.812</v>
      </c>
      <c r="ET190">
        <v>0</v>
      </c>
      <c r="EU190">
        <v>0</v>
      </c>
      <c r="EV190">
        <v>0</v>
      </c>
      <c r="EW190">
        <v>1758589323</v>
      </c>
      <c r="EX190">
        <v>0</v>
      </c>
      <c r="EY190">
        <v>210.85</v>
      </c>
      <c r="EZ190">
        <v>-11.7504272766582</v>
      </c>
      <c r="FA190">
        <v>14.1675210687373</v>
      </c>
      <c r="FB190">
        <v>-27.6846153846154</v>
      </c>
      <c r="FC190">
        <v>15</v>
      </c>
      <c r="FD190">
        <v>0</v>
      </c>
      <c r="FE190" t="s">
        <v>424</v>
      </c>
      <c r="FF190">
        <v>1747249705.1</v>
      </c>
      <c r="FG190">
        <v>1747249711.1</v>
      </c>
      <c r="FH190">
        <v>0</v>
      </c>
      <c r="FI190">
        <v>0.871</v>
      </c>
      <c r="FJ190">
        <v>0.066</v>
      </c>
      <c r="FK190">
        <v>5.486</v>
      </c>
      <c r="FL190">
        <v>0.145</v>
      </c>
      <c r="FM190">
        <v>420</v>
      </c>
      <c r="FN190">
        <v>16</v>
      </c>
      <c r="FO190">
        <v>0.27</v>
      </c>
      <c r="FP190">
        <v>0.16</v>
      </c>
      <c r="FQ190">
        <v>0.64876745</v>
      </c>
      <c r="FR190">
        <v>-3.06395012030075</v>
      </c>
      <c r="FS190">
        <v>0.316078767997073</v>
      </c>
      <c r="FT190">
        <v>0</v>
      </c>
      <c r="FU190">
        <v>210.702941176471</v>
      </c>
      <c r="FV190">
        <v>-2.31168841760024</v>
      </c>
      <c r="FW190">
        <v>5.88994583487117</v>
      </c>
      <c r="FX190">
        <v>-1</v>
      </c>
      <c r="FY190">
        <v>0.2563095</v>
      </c>
      <c r="FZ190">
        <v>0.0384986165413533</v>
      </c>
      <c r="GA190">
        <v>0.00397529547958387</v>
      </c>
      <c r="GB190">
        <v>1</v>
      </c>
      <c r="GC190">
        <v>1</v>
      </c>
      <c r="GD190">
        <v>2</v>
      </c>
      <c r="GE190" t="s">
        <v>433</v>
      </c>
      <c r="GF190">
        <v>3.12624</v>
      </c>
      <c r="GG190">
        <v>2.65819</v>
      </c>
      <c r="GH190">
        <v>0.0881771</v>
      </c>
      <c r="GI190">
        <v>0.08902</v>
      </c>
      <c r="GJ190">
        <v>0.101882</v>
      </c>
      <c r="GK190">
        <v>0.101655</v>
      </c>
      <c r="GL190">
        <v>23489.5</v>
      </c>
      <c r="GM190">
        <v>22216.5</v>
      </c>
      <c r="GN190">
        <v>23038</v>
      </c>
      <c r="GO190">
        <v>23746.3</v>
      </c>
      <c r="GP190">
        <v>35260.9</v>
      </c>
      <c r="GQ190">
        <v>35305.5</v>
      </c>
      <c r="GR190">
        <v>41533.2</v>
      </c>
      <c r="GS190">
        <v>42341</v>
      </c>
      <c r="GT190">
        <v>1.90173</v>
      </c>
      <c r="GU190">
        <v>1.8131</v>
      </c>
      <c r="GV190">
        <v>0.113852</v>
      </c>
      <c r="GW190">
        <v>0</v>
      </c>
      <c r="GX190">
        <v>28.0534</v>
      </c>
      <c r="GY190">
        <v>999.9</v>
      </c>
      <c r="GZ190">
        <v>60.029</v>
      </c>
      <c r="HA190">
        <v>29.336</v>
      </c>
      <c r="HB190">
        <v>27.4649</v>
      </c>
      <c r="HC190">
        <v>54.245</v>
      </c>
      <c r="HD190">
        <v>39.383</v>
      </c>
      <c r="HE190">
        <v>1</v>
      </c>
      <c r="HF190">
        <v>0.0493801</v>
      </c>
      <c r="HG190">
        <v>-1.81803</v>
      </c>
      <c r="HH190">
        <v>20.2276</v>
      </c>
      <c r="HI190">
        <v>5.23421</v>
      </c>
      <c r="HJ190">
        <v>11.992</v>
      </c>
      <c r="HK190">
        <v>4.95625</v>
      </c>
      <c r="HL190">
        <v>3.304</v>
      </c>
      <c r="HM190">
        <v>9999</v>
      </c>
      <c r="HN190">
        <v>999.9</v>
      </c>
      <c r="HO190">
        <v>9999</v>
      </c>
      <c r="HP190">
        <v>9999</v>
      </c>
      <c r="HQ190">
        <v>1.86846</v>
      </c>
      <c r="HR190">
        <v>1.86418</v>
      </c>
      <c r="HS190">
        <v>1.8718</v>
      </c>
      <c r="HT190">
        <v>1.86266</v>
      </c>
      <c r="HU190">
        <v>1.86205</v>
      </c>
      <c r="HV190">
        <v>1.86855</v>
      </c>
      <c r="HW190">
        <v>1.85867</v>
      </c>
      <c r="HX190">
        <v>1.86508</v>
      </c>
      <c r="HY190">
        <v>5</v>
      </c>
      <c r="HZ190">
        <v>0</v>
      </c>
      <c r="IA190">
        <v>0</v>
      </c>
      <c r="IB190">
        <v>0</v>
      </c>
      <c r="IC190" t="s">
        <v>426</v>
      </c>
      <c r="ID190" t="s">
        <v>427</v>
      </c>
      <c r="IE190" t="s">
        <v>428</v>
      </c>
      <c r="IF190" t="s">
        <v>428</v>
      </c>
      <c r="IG190" t="s">
        <v>428</v>
      </c>
      <c r="IH190" t="s">
        <v>428</v>
      </c>
      <c r="II190">
        <v>0</v>
      </c>
      <c r="IJ190">
        <v>100</v>
      </c>
      <c r="IK190">
        <v>100</v>
      </c>
      <c r="IL190">
        <v>5.893</v>
      </c>
      <c r="IM190">
        <v>0.3898</v>
      </c>
      <c r="IN190">
        <v>4.31971622866321</v>
      </c>
      <c r="IO190">
        <v>0.00442796603476172</v>
      </c>
      <c r="IP190">
        <v>-1.66160884727162e-06</v>
      </c>
      <c r="IQ190">
        <v>3.32470810967871e-10</v>
      </c>
      <c r="IR190">
        <v>0.0482981980719239</v>
      </c>
      <c r="IS190">
        <v>0.00830027014242151</v>
      </c>
      <c r="IT190">
        <v>2.88519397997672e-05</v>
      </c>
      <c r="IU190">
        <v>9.02036601750474e-06</v>
      </c>
      <c r="IV190">
        <v>-1</v>
      </c>
      <c r="IW190">
        <v>2043</v>
      </c>
      <c r="IX190">
        <v>1</v>
      </c>
      <c r="IY190">
        <v>28</v>
      </c>
      <c r="IZ190">
        <v>188993.6</v>
      </c>
      <c r="JA190">
        <v>188993.5</v>
      </c>
      <c r="JB190">
        <v>0.852051</v>
      </c>
      <c r="JC190">
        <v>2.40112</v>
      </c>
      <c r="JD190">
        <v>1.49902</v>
      </c>
      <c r="JE190">
        <v>2.33276</v>
      </c>
      <c r="JF190">
        <v>1.54419</v>
      </c>
      <c r="JG190">
        <v>2.2876</v>
      </c>
      <c r="JH190">
        <v>35.3827</v>
      </c>
      <c r="JI190">
        <v>24.2714</v>
      </c>
      <c r="JJ190">
        <v>18</v>
      </c>
      <c r="JK190">
        <v>545.551</v>
      </c>
      <c r="JL190">
        <v>431.732</v>
      </c>
      <c r="JM190">
        <v>31.5553</v>
      </c>
      <c r="JN190">
        <v>28.2478</v>
      </c>
      <c r="JO190">
        <v>29.9999</v>
      </c>
      <c r="JP190">
        <v>28.1202</v>
      </c>
      <c r="JQ190">
        <v>28.1476</v>
      </c>
      <c r="JR190">
        <v>17.106</v>
      </c>
      <c r="JS190">
        <v>25.0409</v>
      </c>
      <c r="JT190">
        <v>100</v>
      </c>
      <c r="JU190">
        <v>31.5893</v>
      </c>
      <c r="JV190">
        <v>420</v>
      </c>
      <c r="JW190">
        <v>24.2211</v>
      </c>
      <c r="JX190">
        <v>93.0871</v>
      </c>
      <c r="JY190">
        <v>98.6831</v>
      </c>
    </row>
    <row r="191" spans="1:285">
      <c r="A191">
        <v>175</v>
      </c>
      <c r="B191">
        <v>1758589323</v>
      </c>
      <c r="C191">
        <v>5310</v>
      </c>
      <c r="D191" t="s">
        <v>781</v>
      </c>
      <c r="E191" t="s">
        <v>782</v>
      </c>
      <c r="F191">
        <v>5</v>
      </c>
      <c r="G191" t="s">
        <v>419</v>
      </c>
      <c r="H191" t="s">
        <v>742</v>
      </c>
      <c r="I191" t="s">
        <v>421</v>
      </c>
      <c r="J191">
        <v>1758589320</v>
      </c>
      <c r="K191">
        <f>(L191)/1000</f>
        <v>0</v>
      </c>
      <c r="L191">
        <f>1000*DL191*AJ191*(DH191-DI191)/(100*DA191*(1000-AJ191*DH191))</f>
        <v>0</v>
      </c>
      <c r="M191">
        <f>DL191*AJ191*(DG191-DF191*(1000-AJ191*DI191)/(1000-AJ191*DH191))/(100*DA191)</f>
        <v>0</v>
      </c>
      <c r="N191">
        <f>DF191 - IF(AJ191&gt;1, M191*DA191*100.0/(AL191), 0)</f>
        <v>0</v>
      </c>
      <c r="O191">
        <f>((U191-K191/2)*N191-M191)/(U191+K191/2)</f>
        <v>0</v>
      </c>
      <c r="P191">
        <f>O191*(DM191+DN191)/1000.0</f>
        <v>0</v>
      </c>
      <c r="Q191">
        <f>(DF191 - IF(AJ191&gt;1, M191*DA191*100.0/(AL191), 0))*(DM191+DN191)/1000.0</f>
        <v>0</v>
      </c>
      <c r="R191">
        <f>2.0/((1/T191-1/S191)+SIGN(T191)*SQRT((1/T191-1/S191)*(1/T191-1/S191) + 4*DB191/((DB191+1)*(DB191+1))*(2*1/T191*1/S191-1/S191*1/S191)))</f>
        <v>0</v>
      </c>
      <c r="S191">
        <f>IF(LEFT(DC191,1)&lt;&gt;"0",IF(LEFT(DC191,1)="1",3.0,DD191),$D$5+$E$5*(DT191*DM191/($K$5*1000))+$F$5*(DT191*DM191/($K$5*1000))*MAX(MIN(DA191,$J$5),$I$5)*MAX(MIN(DA191,$J$5),$I$5)+$G$5*MAX(MIN(DA191,$J$5),$I$5)*(DT191*DM191/($K$5*1000))+$H$5*(DT191*DM191/($K$5*1000))*(DT191*DM191/($K$5*1000)))</f>
        <v>0</v>
      </c>
      <c r="T191">
        <f>K191*(1000-(1000*0.61365*exp(17.502*X191/(240.97+X191))/(DM191+DN191)+DH191)/2)/(1000*0.61365*exp(17.502*X191/(240.97+X191))/(DM191+DN191)-DH191)</f>
        <v>0</v>
      </c>
      <c r="U191">
        <f>1/((DB191+1)/(R191/1.6)+1/(S191/1.37)) + DB191/((DB191+1)/(R191/1.6) + DB191/(S191/1.37))</f>
        <v>0</v>
      </c>
      <c r="V191">
        <f>(CW191*CZ191)</f>
        <v>0</v>
      </c>
      <c r="W191">
        <f>(DO191+(V191+2*0.95*5.67E-8*(((DO191+$B$7)+273)^4-(DO191+273)^4)-44100*K191)/(1.84*29.3*S191+8*0.95*5.67E-8*(DO191+273)^3))</f>
        <v>0</v>
      </c>
      <c r="X191">
        <f>($C$7*DP191+$D$7*DQ191+$E$7*W191)</f>
        <v>0</v>
      </c>
      <c r="Y191">
        <f>0.61365*exp(17.502*X191/(240.97+X191))</f>
        <v>0</v>
      </c>
      <c r="Z191">
        <f>(AA191/AB191*100)</f>
        <v>0</v>
      </c>
      <c r="AA191">
        <f>DH191*(DM191+DN191)/1000</f>
        <v>0</v>
      </c>
      <c r="AB191">
        <f>0.61365*exp(17.502*DO191/(240.97+DO191))</f>
        <v>0</v>
      </c>
      <c r="AC191">
        <f>(Y191-DH191*(DM191+DN191)/1000)</f>
        <v>0</v>
      </c>
      <c r="AD191">
        <f>(-K191*44100)</f>
        <v>0</v>
      </c>
      <c r="AE191">
        <f>2*29.3*S191*0.92*(DO191-X191)</f>
        <v>0</v>
      </c>
      <c r="AF191">
        <f>2*0.95*5.67E-8*(((DO191+$B$7)+273)^4-(X191+273)^4)</f>
        <v>0</v>
      </c>
      <c r="AG191">
        <f>V191+AF191+AD191+AE191</f>
        <v>0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MAX(0,($B$13+$C$13*DT191)/(1+$D$13*DT191)*DM191/(DO191+273)*$E$13)</f>
        <v>0</v>
      </c>
      <c r="AM191" t="s">
        <v>422</v>
      </c>
      <c r="AN191" t="s">
        <v>422</v>
      </c>
      <c r="AO191">
        <v>0</v>
      </c>
      <c r="AP191">
        <v>0</v>
      </c>
      <c r="AQ191">
        <f>1-AO191/AP191</f>
        <v>0</v>
      </c>
      <c r="AR191">
        <v>0</v>
      </c>
      <c r="AS191" t="s">
        <v>422</v>
      </c>
      <c r="AT191" t="s">
        <v>422</v>
      </c>
      <c r="AU191">
        <v>0</v>
      </c>
      <c r="AV191">
        <v>0</v>
      </c>
      <c r="AW191">
        <f>1-AU191/AV191</f>
        <v>0</v>
      </c>
      <c r="AX191">
        <v>0.5</v>
      </c>
      <c r="AY191">
        <f>CX191</f>
        <v>0</v>
      </c>
      <c r="AZ191">
        <f>M191</f>
        <v>0</v>
      </c>
      <c r="BA191">
        <f>AW191*AX191*AY191</f>
        <v>0</v>
      </c>
      <c r="BB191">
        <f>(AZ191-AR191)/AY191</f>
        <v>0</v>
      </c>
      <c r="BC191">
        <f>(AP191-AV191)/AV191</f>
        <v>0</v>
      </c>
      <c r="BD191">
        <f>AO191/(AQ191+AO191/AV191)</f>
        <v>0</v>
      </c>
      <c r="BE191" t="s">
        <v>422</v>
      </c>
      <c r="BF191">
        <v>0</v>
      </c>
      <c r="BG191">
        <f>IF(BF191&lt;&gt;0, BF191, BD191)</f>
        <v>0</v>
      </c>
      <c r="BH191">
        <f>1-BG191/AV191</f>
        <v>0</v>
      </c>
      <c r="BI191">
        <f>(AV191-AU191)/(AV191-BG191)</f>
        <v>0</v>
      </c>
      <c r="BJ191">
        <f>(AP191-AV191)/(AP191-BG191)</f>
        <v>0</v>
      </c>
      <c r="BK191">
        <f>(AV191-AU191)/(AV191-AO191)</f>
        <v>0</v>
      </c>
      <c r="BL191">
        <f>(AP191-AV191)/(AP191-AO191)</f>
        <v>0</v>
      </c>
      <c r="BM191">
        <f>(BI191*BG191/AU191)</f>
        <v>0</v>
      </c>
      <c r="BN191">
        <f>(1-BM191)</f>
        <v>0</v>
      </c>
      <c r="CW191">
        <f>$B$11*DU191+$C$11*DV191+$F$11*EG191*(1-EJ191)</f>
        <v>0</v>
      </c>
      <c r="CX191">
        <f>CW191*CY191</f>
        <v>0</v>
      </c>
      <c r="CY191">
        <f>($B$11*$D$9+$C$11*$D$9+$F$11*((ET191+EL191)/MAX(ET191+EL191+EU191, 0.1)*$I$9+EU191/MAX(ET191+EL191+EU191, 0.1)*$J$9))/($B$11+$C$11+$F$11)</f>
        <v>0</v>
      </c>
      <c r="CZ191">
        <f>($B$11*$K$9+$C$11*$K$9+$F$11*((ET191+EL191)/MAX(ET191+EL191+EU191, 0.1)*$P$9+EU191/MAX(ET191+EL191+EU191, 0.1)*$Q$9))/($B$11+$C$11+$F$11)</f>
        <v>0</v>
      </c>
      <c r="DA191">
        <v>2.18</v>
      </c>
      <c r="DB191">
        <v>0.5</v>
      </c>
      <c r="DC191" t="s">
        <v>423</v>
      </c>
      <c r="DD191">
        <v>2</v>
      </c>
      <c r="DE191">
        <v>1758589320</v>
      </c>
      <c r="DF191">
        <v>420.457666666667</v>
      </c>
      <c r="DG191">
        <v>420.033666666667</v>
      </c>
      <c r="DH191">
        <v>24.4307333333333</v>
      </c>
      <c r="DI191">
        <v>24.1695333333333</v>
      </c>
      <c r="DJ191">
        <v>414.564333333333</v>
      </c>
      <c r="DK191">
        <v>24.0408666666667</v>
      </c>
      <c r="DL191">
        <v>500.033</v>
      </c>
      <c r="DM191">
        <v>89.6270666666667</v>
      </c>
      <c r="DN191">
        <v>0.0324214333333333</v>
      </c>
      <c r="DO191">
        <v>30.5223666666667</v>
      </c>
      <c r="DP191">
        <v>29.9373</v>
      </c>
      <c r="DQ191">
        <v>999.9</v>
      </c>
      <c r="DR191">
        <v>0</v>
      </c>
      <c r="DS191">
        <v>0</v>
      </c>
      <c r="DT191">
        <v>10008.7666666667</v>
      </c>
      <c r="DU191">
        <v>0</v>
      </c>
      <c r="DV191">
        <v>0.723344</v>
      </c>
      <c r="DW191">
        <v>0.424164</v>
      </c>
      <c r="DX191">
        <v>430.987</v>
      </c>
      <c r="DY191">
        <v>430.437</v>
      </c>
      <c r="DZ191">
        <v>0.261205</v>
      </c>
      <c r="EA191">
        <v>420.033666666667</v>
      </c>
      <c r="EB191">
        <v>24.1695333333333</v>
      </c>
      <c r="EC191">
        <v>2.18965333333333</v>
      </c>
      <c r="ED191">
        <v>2.16624</v>
      </c>
      <c r="EE191">
        <v>18.8868333333333</v>
      </c>
      <c r="EF191">
        <v>18.7148333333333</v>
      </c>
      <c r="EG191">
        <v>0.00500016</v>
      </c>
      <c r="EH191">
        <v>0</v>
      </c>
      <c r="EI191">
        <v>0</v>
      </c>
      <c r="EJ191">
        <v>0</v>
      </c>
      <c r="EK191">
        <v>206.033333333333</v>
      </c>
      <c r="EL191">
        <v>0.00500016</v>
      </c>
      <c r="EM191">
        <v>-23.5666666666667</v>
      </c>
      <c r="EN191">
        <v>-1.86666666666667</v>
      </c>
      <c r="EO191">
        <v>37.5</v>
      </c>
      <c r="EP191">
        <v>41.562</v>
      </c>
      <c r="EQ191">
        <v>39.562</v>
      </c>
      <c r="ER191">
        <v>41.7913333333333</v>
      </c>
      <c r="ES191">
        <v>40.812</v>
      </c>
      <c r="ET191">
        <v>0</v>
      </c>
      <c r="EU191">
        <v>0</v>
      </c>
      <c r="EV191">
        <v>0</v>
      </c>
      <c r="EW191">
        <v>1758589324.8</v>
      </c>
      <c r="EX191">
        <v>0</v>
      </c>
      <c r="EY191">
        <v>211.164</v>
      </c>
      <c r="EZ191">
        <v>-21.738461702721</v>
      </c>
      <c r="FA191">
        <v>4.78461524946446</v>
      </c>
      <c r="FB191">
        <v>-27.588</v>
      </c>
      <c r="FC191">
        <v>15</v>
      </c>
      <c r="FD191">
        <v>0</v>
      </c>
      <c r="FE191" t="s">
        <v>424</v>
      </c>
      <c r="FF191">
        <v>1747249705.1</v>
      </c>
      <c r="FG191">
        <v>1747249711.1</v>
      </c>
      <c r="FH191">
        <v>0</v>
      </c>
      <c r="FI191">
        <v>0.871</v>
      </c>
      <c r="FJ191">
        <v>0.066</v>
      </c>
      <c r="FK191">
        <v>5.486</v>
      </c>
      <c r="FL191">
        <v>0.145</v>
      </c>
      <c r="FM191">
        <v>420</v>
      </c>
      <c r="FN191">
        <v>16</v>
      </c>
      <c r="FO191">
        <v>0.27</v>
      </c>
      <c r="FP191">
        <v>0.16</v>
      </c>
      <c r="FQ191">
        <v>0.57708625</v>
      </c>
      <c r="FR191">
        <v>-2.51532816541354</v>
      </c>
      <c r="FS191">
        <v>0.2794484728371</v>
      </c>
      <c r="FT191">
        <v>0</v>
      </c>
      <c r="FU191">
        <v>210.585294117647</v>
      </c>
      <c r="FV191">
        <v>-2.86172653591268</v>
      </c>
      <c r="FW191">
        <v>5.93747482238333</v>
      </c>
      <c r="FX191">
        <v>-1</v>
      </c>
      <c r="FY191">
        <v>0.25745895</v>
      </c>
      <c r="FZ191">
        <v>0.0323158646616542</v>
      </c>
      <c r="GA191">
        <v>0.00344661277887436</v>
      </c>
      <c r="GB191">
        <v>1</v>
      </c>
      <c r="GC191">
        <v>1</v>
      </c>
      <c r="GD191">
        <v>2</v>
      </c>
      <c r="GE191" t="s">
        <v>433</v>
      </c>
      <c r="GF191">
        <v>3.1262</v>
      </c>
      <c r="GG191">
        <v>2.65834</v>
      </c>
      <c r="GH191">
        <v>0.0881849</v>
      </c>
      <c r="GI191">
        <v>0.0890085</v>
      </c>
      <c r="GJ191">
        <v>0.101884</v>
      </c>
      <c r="GK191">
        <v>0.101652</v>
      </c>
      <c r="GL191">
        <v>23489.4</v>
      </c>
      <c r="GM191">
        <v>22216.9</v>
      </c>
      <c r="GN191">
        <v>23038.1</v>
      </c>
      <c r="GO191">
        <v>23746.4</v>
      </c>
      <c r="GP191">
        <v>35261</v>
      </c>
      <c r="GQ191">
        <v>35305.8</v>
      </c>
      <c r="GR191">
        <v>41533.4</v>
      </c>
      <c r="GS191">
        <v>42341.2</v>
      </c>
      <c r="GT191">
        <v>1.9016</v>
      </c>
      <c r="GU191">
        <v>1.8133</v>
      </c>
      <c r="GV191">
        <v>0.112019</v>
      </c>
      <c r="GW191">
        <v>0</v>
      </c>
      <c r="GX191">
        <v>28.051</v>
      </c>
      <c r="GY191">
        <v>999.9</v>
      </c>
      <c r="GZ191">
        <v>60.029</v>
      </c>
      <c r="HA191">
        <v>29.346</v>
      </c>
      <c r="HB191">
        <v>27.4798</v>
      </c>
      <c r="HC191">
        <v>53.475</v>
      </c>
      <c r="HD191">
        <v>39.4391</v>
      </c>
      <c r="HE191">
        <v>1</v>
      </c>
      <c r="HF191">
        <v>0.0492302</v>
      </c>
      <c r="HG191">
        <v>-1.8565</v>
      </c>
      <c r="HH191">
        <v>20.2271</v>
      </c>
      <c r="HI191">
        <v>5.23451</v>
      </c>
      <c r="HJ191">
        <v>11.992</v>
      </c>
      <c r="HK191">
        <v>4.95615</v>
      </c>
      <c r="HL191">
        <v>3.304</v>
      </c>
      <c r="HM191">
        <v>9999</v>
      </c>
      <c r="HN191">
        <v>999.9</v>
      </c>
      <c r="HO191">
        <v>9999</v>
      </c>
      <c r="HP191">
        <v>9999</v>
      </c>
      <c r="HQ191">
        <v>1.86845</v>
      </c>
      <c r="HR191">
        <v>1.86417</v>
      </c>
      <c r="HS191">
        <v>1.8718</v>
      </c>
      <c r="HT191">
        <v>1.86266</v>
      </c>
      <c r="HU191">
        <v>1.86203</v>
      </c>
      <c r="HV191">
        <v>1.86855</v>
      </c>
      <c r="HW191">
        <v>1.85867</v>
      </c>
      <c r="HX191">
        <v>1.86508</v>
      </c>
      <c r="HY191">
        <v>5</v>
      </c>
      <c r="HZ191">
        <v>0</v>
      </c>
      <c r="IA191">
        <v>0</v>
      </c>
      <c r="IB191">
        <v>0</v>
      </c>
      <c r="IC191" t="s">
        <v>426</v>
      </c>
      <c r="ID191" t="s">
        <v>427</v>
      </c>
      <c r="IE191" t="s">
        <v>428</v>
      </c>
      <c r="IF191" t="s">
        <v>428</v>
      </c>
      <c r="IG191" t="s">
        <v>428</v>
      </c>
      <c r="IH191" t="s">
        <v>428</v>
      </c>
      <c r="II191">
        <v>0</v>
      </c>
      <c r="IJ191">
        <v>100</v>
      </c>
      <c r="IK191">
        <v>100</v>
      </c>
      <c r="IL191">
        <v>5.894</v>
      </c>
      <c r="IM191">
        <v>0.3898</v>
      </c>
      <c r="IN191">
        <v>4.31971622866321</v>
      </c>
      <c r="IO191">
        <v>0.00442796603476172</v>
      </c>
      <c r="IP191">
        <v>-1.66160884727162e-06</v>
      </c>
      <c r="IQ191">
        <v>3.32470810967871e-10</v>
      </c>
      <c r="IR191">
        <v>0.0482981980719239</v>
      </c>
      <c r="IS191">
        <v>0.00830027014242151</v>
      </c>
      <c r="IT191">
        <v>2.88519397997672e-05</v>
      </c>
      <c r="IU191">
        <v>9.02036601750474e-06</v>
      </c>
      <c r="IV191">
        <v>-1</v>
      </c>
      <c r="IW191">
        <v>2043</v>
      </c>
      <c r="IX191">
        <v>1</v>
      </c>
      <c r="IY191">
        <v>28</v>
      </c>
      <c r="IZ191">
        <v>188993.6</v>
      </c>
      <c r="JA191">
        <v>188993.5</v>
      </c>
      <c r="JB191">
        <v>0.853271</v>
      </c>
      <c r="JC191">
        <v>2.40234</v>
      </c>
      <c r="JD191">
        <v>1.49902</v>
      </c>
      <c r="JE191">
        <v>2.33276</v>
      </c>
      <c r="JF191">
        <v>1.54419</v>
      </c>
      <c r="JG191">
        <v>2.2998</v>
      </c>
      <c r="JH191">
        <v>35.3827</v>
      </c>
      <c r="JI191">
        <v>24.2714</v>
      </c>
      <c r="JJ191">
        <v>18</v>
      </c>
      <c r="JK191">
        <v>545.46</v>
      </c>
      <c r="JL191">
        <v>431.842</v>
      </c>
      <c r="JM191">
        <v>31.5641</v>
      </c>
      <c r="JN191">
        <v>28.2464</v>
      </c>
      <c r="JO191">
        <v>29.9999</v>
      </c>
      <c r="JP191">
        <v>28.119</v>
      </c>
      <c r="JQ191">
        <v>28.1464</v>
      </c>
      <c r="JR191">
        <v>17.1074</v>
      </c>
      <c r="JS191">
        <v>25.0409</v>
      </c>
      <c r="JT191">
        <v>100</v>
      </c>
      <c r="JU191">
        <v>31.5893</v>
      </c>
      <c r="JV191">
        <v>420</v>
      </c>
      <c r="JW191">
        <v>24.2211</v>
      </c>
      <c r="JX191">
        <v>93.0875</v>
      </c>
      <c r="JY191">
        <v>98.6835</v>
      </c>
    </row>
    <row r="192" spans="1:285">
      <c r="A192">
        <v>176</v>
      </c>
      <c r="B192">
        <v>1758589325</v>
      </c>
      <c r="C192">
        <v>5312</v>
      </c>
      <c r="D192" t="s">
        <v>783</v>
      </c>
      <c r="E192" t="s">
        <v>784</v>
      </c>
      <c r="F192">
        <v>5</v>
      </c>
      <c r="G192" t="s">
        <v>419</v>
      </c>
      <c r="H192" t="s">
        <v>742</v>
      </c>
      <c r="I192" t="s">
        <v>421</v>
      </c>
      <c r="J192">
        <v>1758589322</v>
      </c>
      <c r="K192">
        <f>(L192)/1000</f>
        <v>0</v>
      </c>
      <c r="L192">
        <f>1000*DL192*AJ192*(DH192-DI192)/(100*DA192*(1000-AJ192*DH192))</f>
        <v>0</v>
      </c>
      <c r="M192">
        <f>DL192*AJ192*(DG192-DF192*(1000-AJ192*DI192)/(1000-AJ192*DH192))/(100*DA192)</f>
        <v>0</v>
      </c>
      <c r="N192">
        <f>DF192 - IF(AJ192&gt;1, M192*DA192*100.0/(AL192), 0)</f>
        <v>0</v>
      </c>
      <c r="O192">
        <f>((U192-K192/2)*N192-M192)/(U192+K192/2)</f>
        <v>0</v>
      </c>
      <c r="P192">
        <f>O192*(DM192+DN192)/1000.0</f>
        <v>0</v>
      </c>
      <c r="Q192">
        <f>(DF192 - IF(AJ192&gt;1, M192*DA192*100.0/(AL192), 0))*(DM192+DN192)/1000.0</f>
        <v>0</v>
      </c>
      <c r="R192">
        <f>2.0/((1/T192-1/S192)+SIGN(T192)*SQRT((1/T192-1/S192)*(1/T192-1/S192) + 4*DB192/((DB192+1)*(DB192+1))*(2*1/T192*1/S192-1/S192*1/S192)))</f>
        <v>0</v>
      </c>
      <c r="S192">
        <f>IF(LEFT(DC192,1)&lt;&gt;"0",IF(LEFT(DC192,1)="1",3.0,DD192),$D$5+$E$5*(DT192*DM192/($K$5*1000))+$F$5*(DT192*DM192/($K$5*1000))*MAX(MIN(DA192,$J$5),$I$5)*MAX(MIN(DA192,$J$5),$I$5)+$G$5*MAX(MIN(DA192,$J$5),$I$5)*(DT192*DM192/($K$5*1000))+$H$5*(DT192*DM192/($K$5*1000))*(DT192*DM192/($K$5*1000)))</f>
        <v>0</v>
      </c>
      <c r="T192">
        <f>K192*(1000-(1000*0.61365*exp(17.502*X192/(240.97+X192))/(DM192+DN192)+DH192)/2)/(1000*0.61365*exp(17.502*X192/(240.97+X192))/(DM192+DN192)-DH192)</f>
        <v>0</v>
      </c>
      <c r="U192">
        <f>1/((DB192+1)/(R192/1.6)+1/(S192/1.37)) + DB192/((DB192+1)/(R192/1.6) + DB192/(S192/1.37))</f>
        <v>0</v>
      </c>
      <c r="V192">
        <f>(CW192*CZ192)</f>
        <v>0</v>
      </c>
      <c r="W192">
        <f>(DO192+(V192+2*0.95*5.67E-8*(((DO192+$B$7)+273)^4-(DO192+273)^4)-44100*K192)/(1.84*29.3*S192+8*0.95*5.67E-8*(DO192+273)^3))</f>
        <v>0</v>
      </c>
      <c r="X192">
        <f>($C$7*DP192+$D$7*DQ192+$E$7*W192)</f>
        <v>0</v>
      </c>
      <c r="Y192">
        <f>0.61365*exp(17.502*X192/(240.97+X192))</f>
        <v>0</v>
      </c>
      <c r="Z192">
        <f>(AA192/AB192*100)</f>
        <v>0</v>
      </c>
      <c r="AA192">
        <f>DH192*(DM192+DN192)/1000</f>
        <v>0</v>
      </c>
      <c r="AB192">
        <f>0.61365*exp(17.502*DO192/(240.97+DO192))</f>
        <v>0</v>
      </c>
      <c r="AC192">
        <f>(Y192-DH192*(DM192+DN192)/1000)</f>
        <v>0</v>
      </c>
      <c r="AD192">
        <f>(-K192*44100)</f>
        <v>0</v>
      </c>
      <c r="AE192">
        <f>2*29.3*S192*0.92*(DO192-X192)</f>
        <v>0</v>
      </c>
      <c r="AF192">
        <f>2*0.95*5.67E-8*(((DO192+$B$7)+273)^4-(X192+273)^4)</f>
        <v>0</v>
      </c>
      <c r="AG192">
        <f>V192+AF192+AD192+AE192</f>
        <v>0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MAX(0,($B$13+$C$13*DT192)/(1+$D$13*DT192)*DM192/(DO192+273)*$E$13)</f>
        <v>0</v>
      </c>
      <c r="AM192" t="s">
        <v>422</v>
      </c>
      <c r="AN192" t="s">
        <v>422</v>
      </c>
      <c r="AO192">
        <v>0</v>
      </c>
      <c r="AP192">
        <v>0</v>
      </c>
      <c r="AQ192">
        <f>1-AO192/AP192</f>
        <v>0</v>
      </c>
      <c r="AR192">
        <v>0</v>
      </c>
      <c r="AS192" t="s">
        <v>422</v>
      </c>
      <c r="AT192" t="s">
        <v>422</v>
      </c>
      <c r="AU192">
        <v>0</v>
      </c>
      <c r="AV192">
        <v>0</v>
      </c>
      <c r="AW192">
        <f>1-AU192/AV192</f>
        <v>0</v>
      </c>
      <c r="AX192">
        <v>0.5</v>
      </c>
      <c r="AY192">
        <f>CX192</f>
        <v>0</v>
      </c>
      <c r="AZ192">
        <f>M192</f>
        <v>0</v>
      </c>
      <c r="BA192">
        <f>AW192*AX192*AY192</f>
        <v>0</v>
      </c>
      <c r="BB192">
        <f>(AZ192-AR192)/AY192</f>
        <v>0</v>
      </c>
      <c r="BC192">
        <f>(AP192-AV192)/AV192</f>
        <v>0</v>
      </c>
      <c r="BD192">
        <f>AO192/(AQ192+AO192/AV192)</f>
        <v>0</v>
      </c>
      <c r="BE192" t="s">
        <v>422</v>
      </c>
      <c r="BF192">
        <v>0</v>
      </c>
      <c r="BG192">
        <f>IF(BF192&lt;&gt;0, BF192, BD192)</f>
        <v>0</v>
      </c>
      <c r="BH192">
        <f>1-BG192/AV192</f>
        <v>0</v>
      </c>
      <c r="BI192">
        <f>(AV192-AU192)/(AV192-BG192)</f>
        <v>0</v>
      </c>
      <c r="BJ192">
        <f>(AP192-AV192)/(AP192-BG192)</f>
        <v>0</v>
      </c>
      <c r="BK192">
        <f>(AV192-AU192)/(AV192-AO192)</f>
        <v>0</v>
      </c>
      <c r="BL192">
        <f>(AP192-AV192)/(AP192-AO192)</f>
        <v>0</v>
      </c>
      <c r="BM192">
        <f>(BI192*BG192/AU192)</f>
        <v>0</v>
      </c>
      <c r="BN192">
        <f>(1-BM192)</f>
        <v>0</v>
      </c>
      <c r="CW192">
        <f>$B$11*DU192+$C$11*DV192+$F$11*EG192*(1-EJ192)</f>
        <v>0</v>
      </c>
      <c r="CX192">
        <f>CW192*CY192</f>
        <v>0</v>
      </c>
      <c r="CY192">
        <f>($B$11*$D$9+$C$11*$D$9+$F$11*((ET192+EL192)/MAX(ET192+EL192+EU192, 0.1)*$I$9+EU192/MAX(ET192+EL192+EU192, 0.1)*$J$9))/($B$11+$C$11+$F$11)</f>
        <v>0</v>
      </c>
      <c r="CZ192">
        <f>($B$11*$K$9+$C$11*$K$9+$F$11*((ET192+EL192)/MAX(ET192+EL192+EU192, 0.1)*$P$9+EU192/MAX(ET192+EL192+EU192, 0.1)*$Q$9))/($B$11+$C$11+$F$11)</f>
        <v>0</v>
      </c>
      <c r="DA192">
        <v>2.18</v>
      </c>
      <c r="DB192">
        <v>0.5</v>
      </c>
      <c r="DC192" t="s">
        <v>423</v>
      </c>
      <c r="DD192">
        <v>2</v>
      </c>
      <c r="DE192">
        <v>1758589322</v>
      </c>
      <c r="DF192">
        <v>420.475333333333</v>
      </c>
      <c r="DG192">
        <v>420.006333333333</v>
      </c>
      <c r="DH192">
        <v>24.4297333333333</v>
      </c>
      <c r="DI192">
        <v>24.1684</v>
      </c>
      <c r="DJ192">
        <v>414.581666666667</v>
      </c>
      <c r="DK192">
        <v>24.0399</v>
      </c>
      <c r="DL192">
        <v>500.003333333333</v>
      </c>
      <c r="DM192">
        <v>89.6276333333333</v>
      </c>
      <c r="DN192">
        <v>0.0325593333333333</v>
      </c>
      <c r="DO192">
        <v>30.5209333333333</v>
      </c>
      <c r="DP192">
        <v>29.8975</v>
      </c>
      <c r="DQ192">
        <v>999.9</v>
      </c>
      <c r="DR192">
        <v>0</v>
      </c>
      <c r="DS192">
        <v>0</v>
      </c>
      <c r="DT192">
        <v>10006.2666666667</v>
      </c>
      <c r="DU192">
        <v>0</v>
      </c>
      <c r="DV192">
        <v>0.723344</v>
      </c>
      <c r="DW192">
        <v>0.469116333333333</v>
      </c>
      <c r="DX192">
        <v>431.004666666667</v>
      </c>
      <c r="DY192">
        <v>430.408333333333</v>
      </c>
      <c r="DZ192">
        <v>0.261326666666667</v>
      </c>
      <c r="EA192">
        <v>420.006333333333</v>
      </c>
      <c r="EB192">
        <v>24.1684</v>
      </c>
      <c r="EC192">
        <v>2.18957666666667</v>
      </c>
      <c r="ED192">
        <v>2.16615333333333</v>
      </c>
      <c r="EE192">
        <v>18.8862666666667</v>
      </c>
      <c r="EF192">
        <v>18.7142</v>
      </c>
      <c r="EG192">
        <v>0.00500016</v>
      </c>
      <c r="EH192">
        <v>0</v>
      </c>
      <c r="EI192">
        <v>0</v>
      </c>
      <c r="EJ192">
        <v>0</v>
      </c>
      <c r="EK192">
        <v>211.1</v>
      </c>
      <c r="EL192">
        <v>0.00500016</v>
      </c>
      <c r="EM192">
        <v>-25.3</v>
      </c>
      <c r="EN192">
        <v>-2.76666666666667</v>
      </c>
      <c r="EO192">
        <v>37.5</v>
      </c>
      <c r="EP192">
        <v>41.562</v>
      </c>
      <c r="EQ192">
        <v>39.562</v>
      </c>
      <c r="ER192">
        <v>41.7913333333333</v>
      </c>
      <c r="ES192">
        <v>40.812</v>
      </c>
      <c r="ET192">
        <v>0</v>
      </c>
      <c r="EU192">
        <v>0</v>
      </c>
      <c r="EV192">
        <v>0</v>
      </c>
      <c r="EW192">
        <v>1758589327.2</v>
      </c>
      <c r="EX192">
        <v>0</v>
      </c>
      <c r="EY192">
        <v>211.468</v>
      </c>
      <c r="EZ192">
        <v>-5.02307686133269</v>
      </c>
      <c r="FA192">
        <v>-1.29230787203864</v>
      </c>
      <c r="FB192">
        <v>-27.948</v>
      </c>
      <c r="FC192">
        <v>15</v>
      </c>
      <c r="FD192">
        <v>0</v>
      </c>
      <c r="FE192" t="s">
        <v>424</v>
      </c>
      <c r="FF192">
        <v>1747249705.1</v>
      </c>
      <c r="FG192">
        <v>1747249711.1</v>
      </c>
      <c r="FH192">
        <v>0</v>
      </c>
      <c r="FI192">
        <v>0.871</v>
      </c>
      <c r="FJ192">
        <v>0.066</v>
      </c>
      <c r="FK192">
        <v>5.486</v>
      </c>
      <c r="FL192">
        <v>0.145</v>
      </c>
      <c r="FM192">
        <v>420</v>
      </c>
      <c r="FN192">
        <v>16</v>
      </c>
      <c r="FO192">
        <v>0.27</v>
      </c>
      <c r="FP192">
        <v>0.16</v>
      </c>
      <c r="FQ192">
        <v>0.515639</v>
      </c>
      <c r="FR192">
        <v>-1.62463551879699</v>
      </c>
      <c r="FS192">
        <v>0.218691060047959</v>
      </c>
      <c r="FT192">
        <v>0</v>
      </c>
      <c r="FU192">
        <v>210.417647058824</v>
      </c>
      <c r="FV192">
        <v>1.11535519714575</v>
      </c>
      <c r="FW192">
        <v>5.79286937882587</v>
      </c>
      <c r="FX192">
        <v>-1</v>
      </c>
      <c r="FY192">
        <v>0.2585725</v>
      </c>
      <c r="FZ192">
        <v>0.0258884210526319</v>
      </c>
      <c r="GA192">
        <v>0.00281341434026344</v>
      </c>
      <c r="GB192">
        <v>1</v>
      </c>
      <c r="GC192">
        <v>1</v>
      </c>
      <c r="GD192">
        <v>2</v>
      </c>
      <c r="GE192" t="s">
        <v>433</v>
      </c>
      <c r="GF192">
        <v>3.12631</v>
      </c>
      <c r="GG192">
        <v>2.65834</v>
      </c>
      <c r="GH192">
        <v>0.0881924</v>
      </c>
      <c r="GI192">
        <v>0.0890088</v>
      </c>
      <c r="GJ192">
        <v>0.101883</v>
      </c>
      <c r="GK192">
        <v>0.101652</v>
      </c>
      <c r="GL192">
        <v>23489.3</v>
      </c>
      <c r="GM192">
        <v>22216.9</v>
      </c>
      <c r="GN192">
        <v>23038.2</v>
      </c>
      <c r="GO192">
        <v>23746.4</v>
      </c>
      <c r="GP192">
        <v>35261.1</v>
      </c>
      <c r="GQ192">
        <v>35305.8</v>
      </c>
      <c r="GR192">
        <v>41533.5</v>
      </c>
      <c r="GS192">
        <v>42341.2</v>
      </c>
      <c r="GT192">
        <v>1.90178</v>
      </c>
      <c r="GU192">
        <v>1.81313</v>
      </c>
      <c r="GV192">
        <v>0.111781</v>
      </c>
      <c r="GW192">
        <v>0</v>
      </c>
      <c r="GX192">
        <v>28.0486</v>
      </c>
      <c r="GY192">
        <v>999.9</v>
      </c>
      <c r="GZ192">
        <v>60.029</v>
      </c>
      <c r="HA192">
        <v>29.336</v>
      </c>
      <c r="HB192">
        <v>27.4638</v>
      </c>
      <c r="HC192">
        <v>53.545</v>
      </c>
      <c r="HD192">
        <v>39.4111</v>
      </c>
      <c r="HE192">
        <v>1</v>
      </c>
      <c r="HF192">
        <v>0.0489482</v>
      </c>
      <c r="HG192">
        <v>-1.88946</v>
      </c>
      <c r="HH192">
        <v>20.2268</v>
      </c>
      <c r="HI192">
        <v>5.23466</v>
      </c>
      <c r="HJ192">
        <v>11.992</v>
      </c>
      <c r="HK192">
        <v>4.9562</v>
      </c>
      <c r="HL192">
        <v>3.304</v>
      </c>
      <c r="HM192">
        <v>9999</v>
      </c>
      <c r="HN192">
        <v>999.9</v>
      </c>
      <c r="HO192">
        <v>9999</v>
      </c>
      <c r="HP192">
        <v>9999</v>
      </c>
      <c r="HQ192">
        <v>1.86844</v>
      </c>
      <c r="HR192">
        <v>1.86417</v>
      </c>
      <c r="HS192">
        <v>1.8718</v>
      </c>
      <c r="HT192">
        <v>1.86266</v>
      </c>
      <c r="HU192">
        <v>1.86205</v>
      </c>
      <c r="HV192">
        <v>1.86857</v>
      </c>
      <c r="HW192">
        <v>1.85867</v>
      </c>
      <c r="HX192">
        <v>1.86508</v>
      </c>
      <c r="HY192">
        <v>5</v>
      </c>
      <c r="HZ192">
        <v>0</v>
      </c>
      <c r="IA192">
        <v>0</v>
      </c>
      <c r="IB192">
        <v>0</v>
      </c>
      <c r="IC192" t="s">
        <v>426</v>
      </c>
      <c r="ID192" t="s">
        <v>427</v>
      </c>
      <c r="IE192" t="s">
        <v>428</v>
      </c>
      <c r="IF192" t="s">
        <v>428</v>
      </c>
      <c r="IG192" t="s">
        <v>428</v>
      </c>
      <c r="IH192" t="s">
        <v>428</v>
      </c>
      <c r="II192">
        <v>0</v>
      </c>
      <c r="IJ192">
        <v>100</v>
      </c>
      <c r="IK192">
        <v>100</v>
      </c>
      <c r="IL192">
        <v>5.894</v>
      </c>
      <c r="IM192">
        <v>0.3898</v>
      </c>
      <c r="IN192">
        <v>4.31971622866321</v>
      </c>
      <c r="IO192">
        <v>0.00442796603476172</v>
      </c>
      <c r="IP192">
        <v>-1.66160884727162e-06</v>
      </c>
      <c r="IQ192">
        <v>3.32470810967871e-10</v>
      </c>
      <c r="IR192">
        <v>0.0482981980719239</v>
      </c>
      <c r="IS192">
        <v>0.00830027014242151</v>
      </c>
      <c r="IT192">
        <v>2.88519397997672e-05</v>
      </c>
      <c r="IU192">
        <v>9.02036601750474e-06</v>
      </c>
      <c r="IV192">
        <v>-1</v>
      </c>
      <c r="IW192">
        <v>2043</v>
      </c>
      <c r="IX192">
        <v>1</v>
      </c>
      <c r="IY192">
        <v>28</v>
      </c>
      <c r="IZ192">
        <v>188993.7</v>
      </c>
      <c r="JA192">
        <v>188993.6</v>
      </c>
      <c r="JB192">
        <v>0.853271</v>
      </c>
      <c r="JC192">
        <v>2.39868</v>
      </c>
      <c r="JD192">
        <v>1.4978</v>
      </c>
      <c r="JE192">
        <v>2.33276</v>
      </c>
      <c r="JF192">
        <v>1.54419</v>
      </c>
      <c r="JG192">
        <v>2.29858</v>
      </c>
      <c r="JH192">
        <v>35.3827</v>
      </c>
      <c r="JI192">
        <v>24.2714</v>
      </c>
      <c r="JJ192">
        <v>18</v>
      </c>
      <c r="JK192">
        <v>545.569</v>
      </c>
      <c r="JL192">
        <v>431.734</v>
      </c>
      <c r="JM192">
        <v>31.576</v>
      </c>
      <c r="JN192">
        <v>28.2455</v>
      </c>
      <c r="JO192">
        <v>29.9999</v>
      </c>
      <c r="JP192">
        <v>28.1184</v>
      </c>
      <c r="JQ192">
        <v>28.1458</v>
      </c>
      <c r="JR192">
        <v>17.1063</v>
      </c>
      <c r="JS192">
        <v>25.0409</v>
      </c>
      <c r="JT192">
        <v>100</v>
      </c>
      <c r="JU192">
        <v>31.5893</v>
      </c>
      <c r="JV192">
        <v>420</v>
      </c>
      <c r="JW192">
        <v>24.2211</v>
      </c>
      <c r="JX192">
        <v>93.0877</v>
      </c>
      <c r="JY192">
        <v>98.6836</v>
      </c>
    </row>
    <row r="193" spans="1:285">
      <c r="A193">
        <v>177</v>
      </c>
      <c r="B193">
        <v>1758589327</v>
      </c>
      <c r="C193">
        <v>5314</v>
      </c>
      <c r="D193" t="s">
        <v>785</v>
      </c>
      <c r="E193" t="s">
        <v>786</v>
      </c>
      <c r="F193">
        <v>5</v>
      </c>
      <c r="G193" t="s">
        <v>419</v>
      </c>
      <c r="H193" t="s">
        <v>742</v>
      </c>
      <c r="I193" t="s">
        <v>421</v>
      </c>
      <c r="J193">
        <v>1758589324</v>
      </c>
      <c r="K193">
        <f>(L193)/1000</f>
        <v>0</v>
      </c>
      <c r="L193">
        <f>1000*DL193*AJ193*(DH193-DI193)/(100*DA193*(1000-AJ193*DH193))</f>
        <v>0</v>
      </c>
      <c r="M193">
        <f>DL193*AJ193*(DG193-DF193*(1000-AJ193*DI193)/(1000-AJ193*DH193))/(100*DA193)</f>
        <v>0</v>
      </c>
      <c r="N193">
        <f>DF193 - IF(AJ193&gt;1, M193*DA193*100.0/(AL193), 0)</f>
        <v>0</v>
      </c>
      <c r="O193">
        <f>((U193-K193/2)*N193-M193)/(U193+K193/2)</f>
        <v>0</v>
      </c>
      <c r="P193">
        <f>O193*(DM193+DN193)/1000.0</f>
        <v>0</v>
      </c>
      <c r="Q193">
        <f>(DF193 - IF(AJ193&gt;1, M193*DA193*100.0/(AL193), 0))*(DM193+DN193)/1000.0</f>
        <v>0</v>
      </c>
      <c r="R193">
        <f>2.0/((1/T193-1/S193)+SIGN(T193)*SQRT((1/T193-1/S193)*(1/T193-1/S193) + 4*DB193/((DB193+1)*(DB193+1))*(2*1/T193*1/S193-1/S193*1/S193)))</f>
        <v>0</v>
      </c>
      <c r="S193">
        <f>IF(LEFT(DC193,1)&lt;&gt;"0",IF(LEFT(DC193,1)="1",3.0,DD193),$D$5+$E$5*(DT193*DM193/($K$5*1000))+$F$5*(DT193*DM193/($K$5*1000))*MAX(MIN(DA193,$J$5),$I$5)*MAX(MIN(DA193,$J$5),$I$5)+$G$5*MAX(MIN(DA193,$J$5),$I$5)*(DT193*DM193/($K$5*1000))+$H$5*(DT193*DM193/($K$5*1000))*(DT193*DM193/($K$5*1000)))</f>
        <v>0</v>
      </c>
      <c r="T193">
        <f>K193*(1000-(1000*0.61365*exp(17.502*X193/(240.97+X193))/(DM193+DN193)+DH193)/2)/(1000*0.61365*exp(17.502*X193/(240.97+X193))/(DM193+DN193)-DH193)</f>
        <v>0</v>
      </c>
      <c r="U193">
        <f>1/((DB193+1)/(R193/1.6)+1/(S193/1.37)) + DB193/((DB193+1)/(R193/1.6) + DB193/(S193/1.37))</f>
        <v>0</v>
      </c>
      <c r="V193">
        <f>(CW193*CZ193)</f>
        <v>0</v>
      </c>
      <c r="W193">
        <f>(DO193+(V193+2*0.95*5.67E-8*(((DO193+$B$7)+273)^4-(DO193+273)^4)-44100*K193)/(1.84*29.3*S193+8*0.95*5.67E-8*(DO193+273)^3))</f>
        <v>0</v>
      </c>
      <c r="X193">
        <f>($C$7*DP193+$D$7*DQ193+$E$7*W193)</f>
        <v>0</v>
      </c>
      <c r="Y193">
        <f>0.61365*exp(17.502*X193/(240.97+X193))</f>
        <v>0</v>
      </c>
      <c r="Z193">
        <f>(AA193/AB193*100)</f>
        <v>0</v>
      </c>
      <c r="AA193">
        <f>DH193*(DM193+DN193)/1000</f>
        <v>0</v>
      </c>
      <c r="AB193">
        <f>0.61365*exp(17.502*DO193/(240.97+DO193))</f>
        <v>0</v>
      </c>
      <c r="AC193">
        <f>(Y193-DH193*(DM193+DN193)/1000)</f>
        <v>0</v>
      </c>
      <c r="AD193">
        <f>(-K193*44100)</f>
        <v>0</v>
      </c>
      <c r="AE193">
        <f>2*29.3*S193*0.92*(DO193-X193)</f>
        <v>0</v>
      </c>
      <c r="AF193">
        <f>2*0.95*5.67E-8*(((DO193+$B$7)+273)^4-(X193+273)^4)</f>
        <v>0</v>
      </c>
      <c r="AG193">
        <f>V193+AF193+AD193+AE193</f>
        <v>0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MAX(0,($B$13+$C$13*DT193)/(1+$D$13*DT193)*DM193/(DO193+273)*$E$13)</f>
        <v>0</v>
      </c>
      <c r="AM193" t="s">
        <v>422</v>
      </c>
      <c r="AN193" t="s">
        <v>422</v>
      </c>
      <c r="AO193">
        <v>0</v>
      </c>
      <c r="AP193">
        <v>0</v>
      </c>
      <c r="AQ193">
        <f>1-AO193/AP193</f>
        <v>0</v>
      </c>
      <c r="AR193">
        <v>0</v>
      </c>
      <c r="AS193" t="s">
        <v>422</v>
      </c>
      <c r="AT193" t="s">
        <v>422</v>
      </c>
      <c r="AU193">
        <v>0</v>
      </c>
      <c r="AV193">
        <v>0</v>
      </c>
      <c r="AW193">
        <f>1-AU193/AV193</f>
        <v>0</v>
      </c>
      <c r="AX193">
        <v>0.5</v>
      </c>
      <c r="AY193">
        <f>CX193</f>
        <v>0</v>
      </c>
      <c r="AZ193">
        <f>M193</f>
        <v>0</v>
      </c>
      <c r="BA193">
        <f>AW193*AX193*AY193</f>
        <v>0</v>
      </c>
      <c r="BB193">
        <f>(AZ193-AR193)/AY193</f>
        <v>0</v>
      </c>
      <c r="BC193">
        <f>(AP193-AV193)/AV193</f>
        <v>0</v>
      </c>
      <c r="BD193">
        <f>AO193/(AQ193+AO193/AV193)</f>
        <v>0</v>
      </c>
      <c r="BE193" t="s">
        <v>422</v>
      </c>
      <c r="BF193">
        <v>0</v>
      </c>
      <c r="BG193">
        <f>IF(BF193&lt;&gt;0, BF193, BD193)</f>
        <v>0</v>
      </c>
      <c r="BH193">
        <f>1-BG193/AV193</f>
        <v>0</v>
      </c>
      <c r="BI193">
        <f>(AV193-AU193)/(AV193-BG193)</f>
        <v>0</v>
      </c>
      <c r="BJ193">
        <f>(AP193-AV193)/(AP193-BG193)</f>
        <v>0</v>
      </c>
      <c r="BK193">
        <f>(AV193-AU193)/(AV193-AO193)</f>
        <v>0</v>
      </c>
      <c r="BL193">
        <f>(AP193-AV193)/(AP193-AO193)</f>
        <v>0</v>
      </c>
      <c r="BM193">
        <f>(BI193*BG193/AU193)</f>
        <v>0</v>
      </c>
      <c r="BN193">
        <f>(1-BM193)</f>
        <v>0</v>
      </c>
      <c r="CW193">
        <f>$B$11*DU193+$C$11*DV193+$F$11*EG193*(1-EJ193)</f>
        <v>0</v>
      </c>
      <c r="CX193">
        <f>CW193*CY193</f>
        <v>0</v>
      </c>
      <c r="CY193">
        <f>($B$11*$D$9+$C$11*$D$9+$F$11*((ET193+EL193)/MAX(ET193+EL193+EU193, 0.1)*$I$9+EU193/MAX(ET193+EL193+EU193, 0.1)*$J$9))/($B$11+$C$11+$F$11)</f>
        <v>0</v>
      </c>
      <c r="CZ193">
        <f>($B$11*$K$9+$C$11*$K$9+$F$11*((ET193+EL193)/MAX(ET193+EL193+EU193, 0.1)*$P$9+EU193/MAX(ET193+EL193+EU193, 0.1)*$Q$9))/($B$11+$C$11+$F$11)</f>
        <v>0</v>
      </c>
      <c r="DA193">
        <v>2.18</v>
      </c>
      <c r="DB193">
        <v>0.5</v>
      </c>
      <c r="DC193" t="s">
        <v>423</v>
      </c>
      <c r="DD193">
        <v>2</v>
      </c>
      <c r="DE193">
        <v>1758589324</v>
      </c>
      <c r="DF193">
        <v>420.476666666667</v>
      </c>
      <c r="DG193">
        <v>419.985333333333</v>
      </c>
      <c r="DH193">
        <v>24.429</v>
      </c>
      <c r="DI193">
        <v>24.1673333333333</v>
      </c>
      <c r="DJ193">
        <v>414.583333333333</v>
      </c>
      <c r="DK193">
        <v>24.0392</v>
      </c>
      <c r="DL193">
        <v>499.985666666667</v>
      </c>
      <c r="DM193">
        <v>89.6277333333333</v>
      </c>
      <c r="DN193">
        <v>0.0325167</v>
      </c>
      <c r="DO193">
        <v>30.5201</v>
      </c>
      <c r="DP193">
        <v>29.8823333333333</v>
      </c>
      <c r="DQ193">
        <v>999.9</v>
      </c>
      <c r="DR193">
        <v>0</v>
      </c>
      <c r="DS193">
        <v>0</v>
      </c>
      <c r="DT193">
        <v>10023.7333333333</v>
      </c>
      <c r="DU193">
        <v>0</v>
      </c>
      <c r="DV193">
        <v>0.723344</v>
      </c>
      <c r="DW193">
        <v>0.491445</v>
      </c>
      <c r="DX193">
        <v>431.005666666667</v>
      </c>
      <c r="DY193">
        <v>430.386333333333</v>
      </c>
      <c r="DZ193">
        <v>0.261672333333333</v>
      </c>
      <c r="EA193">
        <v>419.985333333333</v>
      </c>
      <c r="EB193">
        <v>24.1673333333333</v>
      </c>
      <c r="EC193">
        <v>2.18951666666667</v>
      </c>
      <c r="ED193">
        <v>2.16606333333333</v>
      </c>
      <c r="EE193">
        <v>18.8858</v>
      </c>
      <c r="EF193">
        <v>18.7135333333333</v>
      </c>
      <c r="EG193">
        <v>0.00500016</v>
      </c>
      <c r="EH193">
        <v>0</v>
      </c>
      <c r="EI193">
        <v>0</v>
      </c>
      <c r="EJ193">
        <v>0</v>
      </c>
      <c r="EK193">
        <v>210.933333333333</v>
      </c>
      <c r="EL193">
        <v>0.00500016</v>
      </c>
      <c r="EM193">
        <v>-25.1333333333333</v>
      </c>
      <c r="EN193">
        <v>-2.63333333333333</v>
      </c>
      <c r="EO193">
        <v>37.5</v>
      </c>
      <c r="EP193">
        <v>41.562</v>
      </c>
      <c r="EQ193">
        <v>39.562</v>
      </c>
      <c r="ER193">
        <v>41.812</v>
      </c>
      <c r="ES193">
        <v>40.812</v>
      </c>
      <c r="ET193">
        <v>0</v>
      </c>
      <c r="EU193">
        <v>0</v>
      </c>
      <c r="EV193">
        <v>0</v>
      </c>
      <c r="EW193">
        <v>1758589329</v>
      </c>
      <c r="EX193">
        <v>0</v>
      </c>
      <c r="EY193">
        <v>210.388461538462</v>
      </c>
      <c r="EZ193">
        <v>-18.9299146078108</v>
      </c>
      <c r="FA193">
        <v>0.1914529550681</v>
      </c>
      <c r="FB193">
        <v>-27.5307692307692</v>
      </c>
      <c r="FC193">
        <v>15</v>
      </c>
      <c r="FD193">
        <v>0</v>
      </c>
      <c r="FE193" t="s">
        <v>424</v>
      </c>
      <c r="FF193">
        <v>1747249705.1</v>
      </c>
      <c r="FG193">
        <v>1747249711.1</v>
      </c>
      <c r="FH193">
        <v>0</v>
      </c>
      <c r="FI193">
        <v>0.871</v>
      </c>
      <c r="FJ193">
        <v>0.066</v>
      </c>
      <c r="FK193">
        <v>5.486</v>
      </c>
      <c r="FL193">
        <v>0.145</v>
      </c>
      <c r="FM193">
        <v>420</v>
      </c>
      <c r="FN193">
        <v>16</v>
      </c>
      <c r="FO193">
        <v>0.27</v>
      </c>
      <c r="FP193">
        <v>0.16</v>
      </c>
      <c r="FQ193">
        <v>0.46689</v>
      </c>
      <c r="FR193">
        <v>-0.571560270676692</v>
      </c>
      <c r="FS193">
        <v>0.138818678451785</v>
      </c>
      <c r="FT193">
        <v>0</v>
      </c>
      <c r="FU193">
        <v>211.126470588235</v>
      </c>
      <c r="FV193">
        <v>3.8304049334618</v>
      </c>
      <c r="FW193">
        <v>5.60935714170996</v>
      </c>
      <c r="FX193">
        <v>-1</v>
      </c>
      <c r="FY193">
        <v>0.2595021</v>
      </c>
      <c r="FZ193">
        <v>0.019539518796993</v>
      </c>
      <c r="GA193">
        <v>0.00215420328427936</v>
      </c>
      <c r="GB193">
        <v>1</v>
      </c>
      <c r="GC193">
        <v>1</v>
      </c>
      <c r="GD193">
        <v>2</v>
      </c>
      <c r="GE193" t="s">
        <v>433</v>
      </c>
      <c r="GF193">
        <v>3.12646</v>
      </c>
      <c r="GG193">
        <v>2.65815</v>
      </c>
      <c r="GH193">
        <v>0.0881881</v>
      </c>
      <c r="GI193">
        <v>0.0890137</v>
      </c>
      <c r="GJ193">
        <v>0.101876</v>
      </c>
      <c r="GK193">
        <v>0.101646</v>
      </c>
      <c r="GL193">
        <v>23489.3</v>
      </c>
      <c r="GM193">
        <v>22216.8</v>
      </c>
      <c r="GN193">
        <v>23038</v>
      </c>
      <c r="GO193">
        <v>23746.4</v>
      </c>
      <c r="GP193">
        <v>35261.1</v>
      </c>
      <c r="GQ193">
        <v>35306</v>
      </c>
      <c r="GR193">
        <v>41533.2</v>
      </c>
      <c r="GS193">
        <v>42341.1</v>
      </c>
      <c r="GT193">
        <v>1.90182</v>
      </c>
      <c r="GU193">
        <v>1.81288</v>
      </c>
      <c r="GV193">
        <v>0.114739</v>
      </c>
      <c r="GW193">
        <v>0</v>
      </c>
      <c r="GX193">
        <v>28.0456</v>
      </c>
      <c r="GY193">
        <v>999.9</v>
      </c>
      <c r="GZ193">
        <v>60.029</v>
      </c>
      <c r="HA193">
        <v>29.336</v>
      </c>
      <c r="HB193">
        <v>27.4677</v>
      </c>
      <c r="HC193">
        <v>53.705</v>
      </c>
      <c r="HD193">
        <v>39.391</v>
      </c>
      <c r="HE193">
        <v>1</v>
      </c>
      <c r="HF193">
        <v>0.0488211</v>
      </c>
      <c r="HG193">
        <v>-1.94298</v>
      </c>
      <c r="HH193">
        <v>20.2263</v>
      </c>
      <c r="HI193">
        <v>5.23451</v>
      </c>
      <c r="HJ193">
        <v>11.992</v>
      </c>
      <c r="HK193">
        <v>4.95625</v>
      </c>
      <c r="HL193">
        <v>3.304</v>
      </c>
      <c r="HM193">
        <v>9999</v>
      </c>
      <c r="HN193">
        <v>999.9</v>
      </c>
      <c r="HO193">
        <v>9999</v>
      </c>
      <c r="HP193">
        <v>9999</v>
      </c>
      <c r="HQ193">
        <v>1.86845</v>
      </c>
      <c r="HR193">
        <v>1.86418</v>
      </c>
      <c r="HS193">
        <v>1.8718</v>
      </c>
      <c r="HT193">
        <v>1.86266</v>
      </c>
      <c r="HU193">
        <v>1.86207</v>
      </c>
      <c r="HV193">
        <v>1.86857</v>
      </c>
      <c r="HW193">
        <v>1.85867</v>
      </c>
      <c r="HX193">
        <v>1.86508</v>
      </c>
      <c r="HY193">
        <v>5</v>
      </c>
      <c r="HZ193">
        <v>0</v>
      </c>
      <c r="IA193">
        <v>0</v>
      </c>
      <c r="IB193">
        <v>0</v>
      </c>
      <c r="IC193" t="s">
        <v>426</v>
      </c>
      <c r="ID193" t="s">
        <v>427</v>
      </c>
      <c r="IE193" t="s">
        <v>428</v>
      </c>
      <c r="IF193" t="s">
        <v>428</v>
      </c>
      <c r="IG193" t="s">
        <v>428</v>
      </c>
      <c r="IH193" t="s">
        <v>428</v>
      </c>
      <c r="II193">
        <v>0</v>
      </c>
      <c r="IJ193">
        <v>100</v>
      </c>
      <c r="IK193">
        <v>100</v>
      </c>
      <c r="IL193">
        <v>5.894</v>
      </c>
      <c r="IM193">
        <v>0.3897</v>
      </c>
      <c r="IN193">
        <v>4.31971622866321</v>
      </c>
      <c r="IO193">
        <v>0.00442796603476172</v>
      </c>
      <c r="IP193">
        <v>-1.66160884727162e-06</v>
      </c>
      <c r="IQ193">
        <v>3.32470810967871e-10</v>
      </c>
      <c r="IR193">
        <v>0.0482981980719239</v>
      </c>
      <c r="IS193">
        <v>0.00830027014242151</v>
      </c>
      <c r="IT193">
        <v>2.88519397997672e-05</v>
      </c>
      <c r="IU193">
        <v>9.02036601750474e-06</v>
      </c>
      <c r="IV193">
        <v>-1</v>
      </c>
      <c r="IW193">
        <v>2043</v>
      </c>
      <c r="IX193">
        <v>1</v>
      </c>
      <c r="IY193">
        <v>28</v>
      </c>
      <c r="IZ193">
        <v>188993.7</v>
      </c>
      <c r="JA193">
        <v>188993.6</v>
      </c>
      <c r="JB193">
        <v>0.853271</v>
      </c>
      <c r="JC193">
        <v>2.40479</v>
      </c>
      <c r="JD193">
        <v>1.49902</v>
      </c>
      <c r="JE193">
        <v>2.33276</v>
      </c>
      <c r="JF193">
        <v>1.54419</v>
      </c>
      <c r="JG193">
        <v>2.26196</v>
      </c>
      <c r="JH193">
        <v>35.3827</v>
      </c>
      <c r="JI193">
        <v>24.2626</v>
      </c>
      <c r="JJ193">
        <v>18</v>
      </c>
      <c r="JK193">
        <v>545.591</v>
      </c>
      <c r="JL193">
        <v>431.577</v>
      </c>
      <c r="JM193">
        <v>31.5895</v>
      </c>
      <c r="JN193">
        <v>28.2446</v>
      </c>
      <c r="JO193">
        <v>29.9999</v>
      </c>
      <c r="JP193">
        <v>28.1172</v>
      </c>
      <c r="JQ193">
        <v>28.1446</v>
      </c>
      <c r="JR193">
        <v>17.1066</v>
      </c>
      <c r="JS193">
        <v>25.0409</v>
      </c>
      <c r="JT193">
        <v>100</v>
      </c>
      <c r="JU193">
        <v>31.6741</v>
      </c>
      <c r="JV193">
        <v>420</v>
      </c>
      <c r="JW193">
        <v>24.2212</v>
      </c>
      <c r="JX193">
        <v>93.0872</v>
      </c>
      <c r="JY193">
        <v>98.6835</v>
      </c>
    </row>
    <row r="194" spans="1:285">
      <c r="A194">
        <v>178</v>
      </c>
      <c r="B194">
        <v>1758589329</v>
      </c>
      <c r="C194">
        <v>5316</v>
      </c>
      <c r="D194" t="s">
        <v>787</v>
      </c>
      <c r="E194" t="s">
        <v>788</v>
      </c>
      <c r="F194">
        <v>5</v>
      </c>
      <c r="G194" t="s">
        <v>419</v>
      </c>
      <c r="H194" t="s">
        <v>742</v>
      </c>
      <c r="I194" t="s">
        <v>421</v>
      </c>
      <c r="J194">
        <v>1758589326</v>
      </c>
      <c r="K194">
        <f>(L194)/1000</f>
        <v>0</v>
      </c>
      <c r="L194">
        <f>1000*DL194*AJ194*(DH194-DI194)/(100*DA194*(1000-AJ194*DH194))</f>
        <v>0</v>
      </c>
      <c r="M194">
        <f>DL194*AJ194*(DG194-DF194*(1000-AJ194*DI194)/(1000-AJ194*DH194))/(100*DA194)</f>
        <v>0</v>
      </c>
      <c r="N194">
        <f>DF194 - IF(AJ194&gt;1, M194*DA194*100.0/(AL194), 0)</f>
        <v>0</v>
      </c>
      <c r="O194">
        <f>((U194-K194/2)*N194-M194)/(U194+K194/2)</f>
        <v>0</v>
      </c>
      <c r="P194">
        <f>O194*(DM194+DN194)/1000.0</f>
        <v>0</v>
      </c>
      <c r="Q194">
        <f>(DF194 - IF(AJ194&gt;1, M194*DA194*100.0/(AL194), 0))*(DM194+DN194)/1000.0</f>
        <v>0</v>
      </c>
      <c r="R194">
        <f>2.0/((1/T194-1/S194)+SIGN(T194)*SQRT((1/T194-1/S194)*(1/T194-1/S194) + 4*DB194/((DB194+1)*(DB194+1))*(2*1/T194*1/S194-1/S194*1/S194)))</f>
        <v>0</v>
      </c>
      <c r="S194">
        <f>IF(LEFT(DC194,1)&lt;&gt;"0",IF(LEFT(DC194,1)="1",3.0,DD194),$D$5+$E$5*(DT194*DM194/($K$5*1000))+$F$5*(DT194*DM194/($K$5*1000))*MAX(MIN(DA194,$J$5),$I$5)*MAX(MIN(DA194,$J$5),$I$5)+$G$5*MAX(MIN(DA194,$J$5),$I$5)*(DT194*DM194/($K$5*1000))+$H$5*(DT194*DM194/($K$5*1000))*(DT194*DM194/($K$5*1000)))</f>
        <v>0</v>
      </c>
      <c r="T194">
        <f>K194*(1000-(1000*0.61365*exp(17.502*X194/(240.97+X194))/(DM194+DN194)+DH194)/2)/(1000*0.61365*exp(17.502*X194/(240.97+X194))/(DM194+DN194)-DH194)</f>
        <v>0</v>
      </c>
      <c r="U194">
        <f>1/((DB194+1)/(R194/1.6)+1/(S194/1.37)) + DB194/((DB194+1)/(R194/1.6) + DB194/(S194/1.37))</f>
        <v>0</v>
      </c>
      <c r="V194">
        <f>(CW194*CZ194)</f>
        <v>0</v>
      </c>
      <c r="W194">
        <f>(DO194+(V194+2*0.95*5.67E-8*(((DO194+$B$7)+273)^4-(DO194+273)^4)-44100*K194)/(1.84*29.3*S194+8*0.95*5.67E-8*(DO194+273)^3))</f>
        <v>0</v>
      </c>
      <c r="X194">
        <f>($C$7*DP194+$D$7*DQ194+$E$7*W194)</f>
        <v>0</v>
      </c>
      <c r="Y194">
        <f>0.61365*exp(17.502*X194/(240.97+X194))</f>
        <v>0</v>
      </c>
      <c r="Z194">
        <f>(AA194/AB194*100)</f>
        <v>0</v>
      </c>
      <c r="AA194">
        <f>DH194*(DM194+DN194)/1000</f>
        <v>0</v>
      </c>
      <c r="AB194">
        <f>0.61365*exp(17.502*DO194/(240.97+DO194))</f>
        <v>0</v>
      </c>
      <c r="AC194">
        <f>(Y194-DH194*(DM194+DN194)/1000)</f>
        <v>0</v>
      </c>
      <c r="AD194">
        <f>(-K194*44100)</f>
        <v>0</v>
      </c>
      <c r="AE194">
        <f>2*29.3*S194*0.92*(DO194-X194)</f>
        <v>0</v>
      </c>
      <c r="AF194">
        <f>2*0.95*5.67E-8*(((DO194+$B$7)+273)^4-(X194+273)^4)</f>
        <v>0</v>
      </c>
      <c r="AG194">
        <f>V194+AF194+AD194+AE194</f>
        <v>0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MAX(0,($B$13+$C$13*DT194)/(1+$D$13*DT194)*DM194/(DO194+273)*$E$13)</f>
        <v>0</v>
      </c>
      <c r="AM194" t="s">
        <v>422</v>
      </c>
      <c r="AN194" t="s">
        <v>422</v>
      </c>
      <c r="AO194">
        <v>0</v>
      </c>
      <c r="AP194">
        <v>0</v>
      </c>
      <c r="AQ194">
        <f>1-AO194/AP194</f>
        <v>0</v>
      </c>
      <c r="AR194">
        <v>0</v>
      </c>
      <c r="AS194" t="s">
        <v>422</v>
      </c>
      <c r="AT194" t="s">
        <v>422</v>
      </c>
      <c r="AU194">
        <v>0</v>
      </c>
      <c r="AV194">
        <v>0</v>
      </c>
      <c r="AW194">
        <f>1-AU194/AV194</f>
        <v>0</v>
      </c>
      <c r="AX194">
        <v>0.5</v>
      </c>
      <c r="AY194">
        <f>CX194</f>
        <v>0</v>
      </c>
      <c r="AZ194">
        <f>M194</f>
        <v>0</v>
      </c>
      <c r="BA194">
        <f>AW194*AX194*AY194</f>
        <v>0</v>
      </c>
      <c r="BB194">
        <f>(AZ194-AR194)/AY194</f>
        <v>0</v>
      </c>
      <c r="BC194">
        <f>(AP194-AV194)/AV194</f>
        <v>0</v>
      </c>
      <c r="BD194">
        <f>AO194/(AQ194+AO194/AV194)</f>
        <v>0</v>
      </c>
      <c r="BE194" t="s">
        <v>422</v>
      </c>
      <c r="BF194">
        <v>0</v>
      </c>
      <c r="BG194">
        <f>IF(BF194&lt;&gt;0, BF194, BD194)</f>
        <v>0</v>
      </c>
      <c r="BH194">
        <f>1-BG194/AV194</f>
        <v>0</v>
      </c>
      <c r="BI194">
        <f>(AV194-AU194)/(AV194-BG194)</f>
        <v>0</v>
      </c>
      <c r="BJ194">
        <f>(AP194-AV194)/(AP194-BG194)</f>
        <v>0</v>
      </c>
      <c r="BK194">
        <f>(AV194-AU194)/(AV194-AO194)</f>
        <v>0</v>
      </c>
      <c r="BL194">
        <f>(AP194-AV194)/(AP194-AO194)</f>
        <v>0</v>
      </c>
      <c r="BM194">
        <f>(BI194*BG194/AU194)</f>
        <v>0</v>
      </c>
      <c r="BN194">
        <f>(1-BM194)</f>
        <v>0</v>
      </c>
      <c r="CW194">
        <f>$B$11*DU194+$C$11*DV194+$F$11*EG194*(1-EJ194)</f>
        <v>0</v>
      </c>
      <c r="CX194">
        <f>CW194*CY194</f>
        <v>0</v>
      </c>
      <c r="CY194">
        <f>($B$11*$D$9+$C$11*$D$9+$F$11*((ET194+EL194)/MAX(ET194+EL194+EU194, 0.1)*$I$9+EU194/MAX(ET194+EL194+EU194, 0.1)*$J$9))/($B$11+$C$11+$F$11)</f>
        <v>0</v>
      </c>
      <c r="CZ194">
        <f>($B$11*$K$9+$C$11*$K$9+$F$11*((ET194+EL194)/MAX(ET194+EL194+EU194, 0.1)*$P$9+EU194/MAX(ET194+EL194+EU194, 0.1)*$Q$9))/($B$11+$C$11+$F$11)</f>
        <v>0</v>
      </c>
      <c r="DA194">
        <v>2.18</v>
      </c>
      <c r="DB194">
        <v>0.5</v>
      </c>
      <c r="DC194" t="s">
        <v>423</v>
      </c>
      <c r="DD194">
        <v>2</v>
      </c>
      <c r="DE194">
        <v>1758589326</v>
      </c>
      <c r="DF194">
        <v>420.504333333333</v>
      </c>
      <c r="DG194">
        <v>419.987666666667</v>
      </c>
      <c r="DH194">
        <v>24.4284666666667</v>
      </c>
      <c r="DI194">
        <v>24.1662666666667</v>
      </c>
      <c r="DJ194">
        <v>414.611</v>
      </c>
      <c r="DK194">
        <v>24.0386666666667</v>
      </c>
      <c r="DL194">
        <v>500.041333333333</v>
      </c>
      <c r="DM194">
        <v>89.6274</v>
      </c>
      <c r="DN194">
        <v>0.0323482666666667</v>
      </c>
      <c r="DO194">
        <v>30.5202333333333</v>
      </c>
      <c r="DP194">
        <v>29.9007666666667</v>
      </c>
      <c r="DQ194">
        <v>999.9</v>
      </c>
      <c r="DR194">
        <v>0</v>
      </c>
      <c r="DS194">
        <v>0</v>
      </c>
      <c r="DT194">
        <v>10029.9666666667</v>
      </c>
      <c r="DU194">
        <v>0</v>
      </c>
      <c r="DV194">
        <v>0.723344</v>
      </c>
      <c r="DW194">
        <v>0.516906666666667</v>
      </c>
      <c r="DX194">
        <v>431.034</v>
      </c>
      <c r="DY194">
        <v>430.388333333333</v>
      </c>
      <c r="DZ194">
        <v>0.262192333333333</v>
      </c>
      <c r="EA194">
        <v>419.987666666667</v>
      </c>
      <c r="EB194">
        <v>24.1662666666667</v>
      </c>
      <c r="EC194">
        <v>2.18946</v>
      </c>
      <c r="ED194">
        <v>2.16596333333333</v>
      </c>
      <c r="EE194">
        <v>18.8853666666667</v>
      </c>
      <c r="EF194">
        <v>18.7127666666667</v>
      </c>
      <c r="EG194">
        <v>0.00500016</v>
      </c>
      <c r="EH194">
        <v>0</v>
      </c>
      <c r="EI194">
        <v>0</v>
      </c>
      <c r="EJ194">
        <v>0</v>
      </c>
      <c r="EK194">
        <v>210.266666666667</v>
      </c>
      <c r="EL194">
        <v>0.00500016</v>
      </c>
      <c r="EM194">
        <v>-26.2</v>
      </c>
      <c r="EN194">
        <v>-2.9</v>
      </c>
      <c r="EO194">
        <v>37.5</v>
      </c>
      <c r="EP194">
        <v>41.562</v>
      </c>
      <c r="EQ194">
        <v>39.562</v>
      </c>
      <c r="ER194">
        <v>41.812</v>
      </c>
      <c r="ES194">
        <v>40.812</v>
      </c>
      <c r="ET194">
        <v>0</v>
      </c>
      <c r="EU194">
        <v>0</v>
      </c>
      <c r="EV194">
        <v>0</v>
      </c>
      <c r="EW194">
        <v>1758589330.8</v>
      </c>
      <c r="EX194">
        <v>0</v>
      </c>
      <c r="EY194">
        <v>209.708</v>
      </c>
      <c r="EZ194">
        <v>9.24615368612663</v>
      </c>
      <c r="FA194">
        <v>-10.0230768650712</v>
      </c>
      <c r="FB194">
        <v>-27.908</v>
      </c>
      <c r="FC194">
        <v>15</v>
      </c>
      <c r="FD194">
        <v>0</v>
      </c>
      <c r="FE194" t="s">
        <v>424</v>
      </c>
      <c r="FF194">
        <v>1747249705.1</v>
      </c>
      <c r="FG194">
        <v>1747249711.1</v>
      </c>
      <c r="FH194">
        <v>0</v>
      </c>
      <c r="FI194">
        <v>0.871</v>
      </c>
      <c r="FJ194">
        <v>0.066</v>
      </c>
      <c r="FK194">
        <v>5.486</v>
      </c>
      <c r="FL194">
        <v>0.145</v>
      </c>
      <c r="FM194">
        <v>420</v>
      </c>
      <c r="FN194">
        <v>16</v>
      </c>
      <c r="FO194">
        <v>0.27</v>
      </c>
      <c r="FP194">
        <v>0.16</v>
      </c>
      <c r="FQ194">
        <v>0.43608095</v>
      </c>
      <c r="FR194">
        <v>0.141351563909773</v>
      </c>
      <c r="FS194">
        <v>0.0814927707870305</v>
      </c>
      <c r="FT194">
        <v>1</v>
      </c>
      <c r="FU194">
        <v>210.829411764706</v>
      </c>
      <c r="FV194">
        <v>-14.1237586299454</v>
      </c>
      <c r="FW194">
        <v>6.33712355474444</v>
      </c>
      <c r="FX194">
        <v>-1</v>
      </c>
      <c r="FY194">
        <v>0.2601776</v>
      </c>
      <c r="FZ194">
        <v>0.0145799097744366</v>
      </c>
      <c r="GA194">
        <v>0.00164074630580112</v>
      </c>
      <c r="GB194">
        <v>1</v>
      </c>
      <c r="GC194">
        <v>2</v>
      </c>
      <c r="GD194">
        <v>2</v>
      </c>
      <c r="GE194" t="s">
        <v>476</v>
      </c>
      <c r="GF194">
        <v>3.12633</v>
      </c>
      <c r="GG194">
        <v>2.65787</v>
      </c>
      <c r="GH194">
        <v>0.0881999</v>
      </c>
      <c r="GI194">
        <v>0.0890069</v>
      </c>
      <c r="GJ194">
        <v>0.101874</v>
      </c>
      <c r="GK194">
        <v>0.101644</v>
      </c>
      <c r="GL194">
        <v>23489.1</v>
      </c>
      <c r="GM194">
        <v>22217.3</v>
      </c>
      <c r="GN194">
        <v>23038.2</v>
      </c>
      <c r="GO194">
        <v>23746.7</v>
      </c>
      <c r="GP194">
        <v>35261.3</v>
      </c>
      <c r="GQ194">
        <v>35306.6</v>
      </c>
      <c r="GR194">
        <v>41533.3</v>
      </c>
      <c r="GS194">
        <v>42341.7</v>
      </c>
      <c r="GT194">
        <v>1.90163</v>
      </c>
      <c r="GU194">
        <v>1.8131</v>
      </c>
      <c r="GV194">
        <v>0.117712</v>
      </c>
      <c r="GW194">
        <v>0</v>
      </c>
      <c r="GX194">
        <v>28.0423</v>
      </c>
      <c r="GY194">
        <v>999.9</v>
      </c>
      <c r="GZ194">
        <v>60.029</v>
      </c>
      <c r="HA194">
        <v>29.346</v>
      </c>
      <c r="HB194">
        <v>27.4796</v>
      </c>
      <c r="HC194">
        <v>54.135</v>
      </c>
      <c r="HD194">
        <v>39.4311</v>
      </c>
      <c r="HE194">
        <v>1</v>
      </c>
      <c r="HF194">
        <v>0.0488897</v>
      </c>
      <c r="HG194">
        <v>-2.0914</v>
      </c>
      <c r="HH194">
        <v>20.2245</v>
      </c>
      <c r="HI194">
        <v>5.23496</v>
      </c>
      <c r="HJ194">
        <v>11.992</v>
      </c>
      <c r="HK194">
        <v>4.95625</v>
      </c>
      <c r="HL194">
        <v>3.304</v>
      </c>
      <c r="HM194">
        <v>9999</v>
      </c>
      <c r="HN194">
        <v>999.9</v>
      </c>
      <c r="HO194">
        <v>9999</v>
      </c>
      <c r="HP194">
        <v>9999</v>
      </c>
      <c r="HQ194">
        <v>1.86846</v>
      </c>
      <c r="HR194">
        <v>1.86418</v>
      </c>
      <c r="HS194">
        <v>1.8718</v>
      </c>
      <c r="HT194">
        <v>1.86266</v>
      </c>
      <c r="HU194">
        <v>1.86206</v>
      </c>
      <c r="HV194">
        <v>1.86857</v>
      </c>
      <c r="HW194">
        <v>1.85867</v>
      </c>
      <c r="HX194">
        <v>1.86508</v>
      </c>
      <c r="HY194">
        <v>5</v>
      </c>
      <c r="HZ194">
        <v>0</v>
      </c>
      <c r="IA194">
        <v>0</v>
      </c>
      <c r="IB194">
        <v>0</v>
      </c>
      <c r="IC194" t="s">
        <v>426</v>
      </c>
      <c r="ID194" t="s">
        <v>427</v>
      </c>
      <c r="IE194" t="s">
        <v>428</v>
      </c>
      <c r="IF194" t="s">
        <v>428</v>
      </c>
      <c r="IG194" t="s">
        <v>428</v>
      </c>
      <c r="IH194" t="s">
        <v>428</v>
      </c>
      <c r="II194">
        <v>0</v>
      </c>
      <c r="IJ194">
        <v>100</v>
      </c>
      <c r="IK194">
        <v>100</v>
      </c>
      <c r="IL194">
        <v>5.894</v>
      </c>
      <c r="IM194">
        <v>0.3898</v>
      </c>
      <c r="IN194">
        <v>4.31971622866321</v>
      </c>
      <c r="IO194">
        <v>0.00442796603476172</v>
      </c>
      <c r="IP194">
        <v>-1.66160884727162e-06</v>
      </c>
      <c r="IQ194">
        <v>3.32470810967871e-10</v>
      </c>
      <c r="IR194">
        <v>0.0482981980719239</v>
      </c>
      <c r="IS194">
        <v>0.00830027014242151</v>
      </c>
      <c r="IT194">
        <v>2.88519397997672e-05</v>
      </c>
      <c r="IU194">
        <v>9.02036601750474e-06</v>
      </c>
      <c r="IV194">
        <v>-1</v>
      </c>
      <c r="IW194">
        <v>2043</v>
      </c>
      <c r="IX194">
        <v>1</v>
      </c>
      <c r="IY194">
        <v>28</v>
      </c>
      <c r="IZ194">
        <v>188993.7</v>
      </c>
      <c r="JA194">
        <v>188993.6</v>
      </c>
      <c r="JB194">
        <v>0.853271</v>
      </c>
      <c r="JC194">
        <v>2.40356</v>
      </c>
      <c r="JD194">
        <v>1.4978</v>
      </c>
      <c r="JE194">
        <v>2.33276</v>
      </c>
      <c r="JF194">
        <v>1.54419</v>
      </c>
      <c r="JG194">
        <v>2.26074</v>
      </c>
      <c r="JH194">
        <v>35.3827</v>
      </c>
      <c r="JI194">
        <v>24.2626</v>
      </c>
      <c r="JJ194">
        <v>18</v>
      </c>
      <c r="JK194">
        <v>545.451</v>
      </c>
      <c r="JL194">
        <v>431.701</v>
      </c>
      <c r="JM194">
        <v>31.6114</v>
      </c>
      <c r="JN194">
        <v>28.2434</v>
      </c>
      <c r="JO194">
        <v>30</v>
      </c>
      <c r="JP194">
        <v>28.116</v>
      </c>
      <c r="JQ194">
        <v>28.1434</v>
      </c>
      <c r="JR194">
        <v>17.1096</v>
      </c>
      <c r="JS194">
        <v>25.0409</v>
      </c>
      <c r="JT194">
        <v>100</v>
      </c>
      <c r="JU194">
        <v>31.6741</v>
      </c>
      <c r="JV194">
        <v>420</v>
      </c>
      <c r="JW194">
        <v>24.2212</v>
      </c>
      <c r="JX194">
        <v>93.0875</v>
      </c>
      <c r="JY194">
        <v>98.6849</v>
      </c>
    </row>
    <row r="195" spans="1:285">
      <c r="A195">
        <v>179</v>
      </c>
      <c r="B195">
        <v>1758589331</v>
      </c>
      <c r="C195">
        <v>5318</v>
      </c>
      <c r="D195" t="s">
        <v>789</v>
      </c>
      <c r="E195" t="s">
        <v>790</v>
      </c>
      <c r="F195">
        <v>5</v>
      </c>
      <c r="G195" t="s">
        <v>419</v>
      </c>
      <c r="H195" t="s">
        <v>742</v>
      </c>
      <c r="I195" t="s">
        <v>421</v>
      </c>
      <c r="J195">
        <v>1758589328</v>
      </c>
      <c r="K195">
        <f>(L195)/1000</f>
        <v>0</v>
      </c>
      <c r="L195">
        <f>1000*DL195*AJ195*(DH195-DI195)/(100*DA195*(1000-AJ195*DH195))</f>
        <v>0</v>
      </c>
      <c r="M195">
        <f>DL195*AJ195*(DG195-DF195*(1000-AJ195*DI195)/(1000-AJ195*DH195))/(100*DA195)</f>
        <v>0</v>
      </c>
      <c r="N195">
        <f>DF195 - IF(AJ195&gt;1, M195*DA195*100.0/(AL195), 0)</f>
        <v>0</v>
      </c>
      <c r="O195">
        <f>((U195-K195/2)*N195-M195)/(U195+K195/2)</f>
        <v>0</v>
      </c>
      <c r="P195">
        <f>O195*(DM195+DN195)/1000.0</f>
        <v>0</v>
      </c>
      <c r="Q195">
        <f>(DF195 - IF(AJ195&gt;1, M195*DA195*100.0/(AL195), 0))*(DM195+DN195)/1000.0</f>
        <v>0</v>
      </c>
      <c r="R195">
        <f>2.0/((1/T195-1/S195)+SIGN(T195)*SQRT((1/T195-1/S195)*(1/T195-1/S195) + 4*DB195/((DB195+1)*(DB195+1))*(2*1/T195*1/S195-1/S195*1/S195)))</f>
        <v>0</v>
      </c>
      <c r="S195">
        <f>IF(LEFT(DC195,1)&lt;&gt;"0",IF(LEFT(DC195,1)="1",3.0,DD195),$D$5+$E$5*(DT195*DM195/($K$5*1000))+$F$5*(DT195*DM195/($K$5*1000))*MAX(MIN(DA195,$J$5),$I$5)*MAX(MIN(DA195,$J$5),$I$5)+$G$5*MAX(MIN(DA195,$J$5),$I$5)*(DT195*DM195/($K$5*1000))+$H$5*(DT195*DM195/($K$5*1000))*(DT195*DM195/($K$5*1000)))</f>
        <v>0</v>
      </c>
      <c r="T195">
        <f>K195*(1000-(1000*0.61365*exp(17.502*X195/(240.97+X195))/(DM195+DN195)+DH195)/2)/(1000*0.61365*exp(17.502*X195/(240.97+X195))/(DM195+DN195)-DH195)</f>
        <v>0</v>
      </c>
      <c r="U195">
        <f>1/((DB195+1)/(R195/1.6)+1/(S195/1.37)) + DB195/((DB195+1)/(R195/1.6) + DB195/(S195/1.37))</f>
        <v>0</v>
      </c>
      <c r="V195">
        <f>(CW195*CZ195)</f>
        <v>0</v>
      </c>
      <c r="W195">
        <f>(DO195+(V195+2*0.95*5.67E-8*(((DO195+$B$7)+273)^4-(DO195+273)^4)-44100*K195)/(1.84*29.3*S195+8*0.95*5.67E-8*(DO195+273)^3))</f>
        <v>0</v>
      </c>
      <c r="X195">
        <f>($C$7*DP195+$D$7*DQ195+$E$7*W195)</f>
        <v>0</v>
      </c>
      <c r="Y195">
        <f>0.61365*exp(17.502*X195/(240.97+X195))</f>
        <v>0</v>
      </c>
      <c r="Z195">
        <f>(AA195/AB195*100)</f>
        <v>0</v>
      </c>
      <c r="AA195">
        <f>DH195*(DM195+DN195)/1000</f>
        <v>0</v>
      </c>
      <c r="AB195">
        <f>0.61365*exp(17.502*DO195/(240.97+DO195))</f>
        <v>0</v>
      </c>
      <c r="AC195">
        <f>(Y195-DH195*(DM195+DN195)/1000)</f>
        <v>0</v>
      </c>
      <c r="AD195">
        <f>(-K195*44100)</f>
        <v>0</v>
      </c>
      <c r="AE195">
        <f>2*29.3*S195*0.92*(DO195-X195)</f>
        <v>0</v>
      </c>
      <c r="AF195">
        <f>2*0.95*5.67E-8*(((DO195+$B$7)+273)^4-(X195+273)^4)</f>
        <v>0</v>
      </c>
      <c r="AG195">
        <f>V195+AF195+AD195+AE195</f>
        <v>0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MAX(0,($B$13+$C$13*DT195)/(1+$D$13*DT195)*DM195/(DO195+273)*$E$13)</f>
        <v>0</v>
      </c>
      <c r="AM195" t="s">
        <v>422</v>
      </c>
      <c r="AN195" t="s">
        <v>422</v>
      </c>
      <c r="AO195">
        <v>0</v>
      </c>
      <c r="AP195">
        <v>0</v>
      </c>
      <c r="AQ195">
        <f>1-AO195/AP195</f>
        <v>0</v>
      </c>
      <c r="AR195">
        <v>0</v>
      </c>
      <c r="AS195" t="s">
        <v>422</v>
      </c>
      <c r="AT195" t="s">
        <v>422</v>
      </c>
      <c r="AU195">
        <v>0</v>
      </c>
      <c r="AV195">
        <v>0</v>
      </c>
      <c r="AW195">
        <f>1-AU195/AV195</f>
        <v>0</v>
      </c>
      <c r="AX195">
        <v>0.5</v>
      </c>
      <c r="AY195">
        <f>CX195</f>
        <v>0</v>
      </c>
      <c r="AZ195">
        <f>M195</f>
        <v>0</v>
      </c>
      <c r="BA195">
        <f>AW195*AX195*AY195</f>
        <v>0</v>
      </c>
      <c r="BB195">
        <f>(AZ195-AR195)/AY195</f>
        <v>0</v>
      </c>
      <c r="BC195">
        <f>(AP195-AV195)/AV195</f>
        <v>0</v>
      </c>
      <c r="BD195">
        <f>AO195/(AQ195+AO195/AV195)</f>
        <v>0</v>
      </c>
      <c r="BE195" t="s">
        <v>422</v>
      </c>
      <c r="BF195">
        <v>0</v>
      </c>
      <c r="BG195">
        <f>IF(BF195&lt;&gt;0, BF195, BD195)</f>
        <v>0</v>
      </c>
      <c r="BH195">
        <f>1-BG195/AV195</f>
        <v>0</v>
      </c>
      <c r="BI195">
        <f>(AV195-AU195)/(AV195-BG195)</f>
        <v>0</v>
      </c>
      <c r="BJ195">
        <f>(AP195-AV195)/(AP195-BG195)</f>
        <v>0</v>
      </c>
      <c r="BK195">
        <f>(AV195-AU195)/(AV195-AO195)</f>
        <v>0</v>
      </c>
      <c r="BL195">
        <f>(AP195-AV195)/(AP195-AO195)</f>
        <v>0</v>
      </c>
      <c r="BM195">
        <f>(BI195*BG195/AU195)</f>
        <v>0</v>
      </c>
      <c r="BN195">
        <f>(1-BM195)</f>
        <v>0</v>
      </c>
      <c r="CW195">
        <f>$B$11*DU195+$C$11*DV195+$F$11*EG195*(1-EJ195)</f>
        <v>0</v>
      </c>
      <c r="CX195">
        <f>CW195*CY195</f>
        <v>0</v>
      </c>
      <c r="CY195">
        <f>($B$11*$D$9+$C$11*$D$9+$F$11*((ET195+EL195)/MAX(ET195+EL195+EU195, 0.1)*$I$9+EU195/MAX(ET195+EL195+EU195, 0.1)*$J$9))/($B$11+$C$11+$F$11)</f>
        <v>0</v>
      </c>
      <c r="CZ195">
        <f>($B$11*$K$9+$C$11*$K$9+$F$11*((ET195+EL195)/MAX(ET195+EL195+EU195, 0.1)*$P$9+EU195/MAX(ET195+EL195+EU195, 0.1)*$Q$9))/($B$11+$C$11+$F$11)</f>
        <v>0</v>
      </c>
      <c r="DA195">
        <v>2.18</v>
      </c>
      <c r="DB195">
        <v>0.5</v>
      </c>
      <c r="DC195" t="s">
        <v>423</v>
      </c>
      <c r="DD195">
        <v>2</v>
      </c>
      <c r="DE195">
        <v>1758589328</v>
      </c>
      <c r="DF195">
        <v>420.543666666667</v>
      </c>
      <c r="DG195">
        <v>419.981333333333</v>
      </c>
      <c r="DH195">
        <v>24.4277333333333</v>
      </c>
      <c r="DI195">
        <v>24.1653333333333</v>
      </c>
      <c r="DJ195">
        <v>414.650333333333</v>
      </c>
      <c r="DK195">
        <v>24.0379666666667</v>
      </c>
      <c r="DL195">
        <v>500.045</v>
      </c>
      <c r="DM195">
        <v>89.627</v>
      </c>
      <c r="DN195">
        <v>0.0321502</v>
      </c>
      <c r="DO195">
        <v>30.5204333333333</v>
      </c>
      <c r="DP195">
        <v>29.9295333333333</v>
      </c>
      <c r="DQ195">
        <v>999.9</v>
      </c>
      <c r="DR195">
        <v>0</v>
      </c>
      <c r="DS195">
        <v>0</v>
      </c>
      <c r="DT195">
        <v>10027.26</v>
      </c>
      <c r="DU195">
        <v>0</v>
      </c>
      <c r="DV195">
        <v>0.723344</v>
      </c>
      <c r="DW195">
        <v>0.562408333333333</v>
      </c>
      <c r="DX195">
        <v>431.074</v>
      </c>
      <c r="DY195">
        <v>430.381666666667</v>
      </c>
      <c r="DZ195">
        <v>0.262415333333333</v>
      </c>
      <c r="EA195">
        <v>419.981333333333</v>
      </c>
      <c r="EB195">
        <v>24.1653333333333</v>
      </c>
      <c r="EC195">
        <v>2.18938666666667</v>
      </c>
      <c r="ED195">
        <v>2.16587</v>
      </c>
      <c r="EE195">
        <v>18.8848333333333</v>
      </c>
      <c r="EF195">
        <v>18.7120666666667</v>
      </c>
      <c r="EG195">
        <v>0.00500016</v>
      </c>
      <c r="EH195">
        <v>0</v>
      </c>
      <c r="EI195">
        <v>0</v>
      </c>
      <c r="EJ195">
        <v>0</v>
      </c>
      <c r="EK195">
        <v>209.866666666667</v>
      </c>
      <c r="EL195">
        <v>0.00500016</v>
      </c>
      <c r="EM195">
        <v>-23.2</v>
      </c>
      <c r="EN195">
        <v>-1.56666666666667</v>
      </c>
      <c r="EO195">
        <v>37.5</v>
      </c>
      <c r="EP195">
        <v>41.5413333333333</v>
      </c>
      <c r="EQ195">
        <v>39.562</v>
      </c>
      <c r="ER195">
        <v>41.812</v>
      </c>
      <c r="ES195">
        <v>40.812</v>
      </c>
      <c r="ET195">
        <v>0</v>
      </c>
      <c r="EU195">
        <v>0</v>
      </c>
      <c r="EV195">
        <v>0</v>
      </c>
      <c r="EW195">
        <v>1758589333.2</v>
      </c>
      <c r="EX195">
        <v>0</v>
      </c>
      <c r="EY195">
        <v>209.868</v>
      </c>
      <c r="EZ195">
        <v>14.784615174318</v>
      </c>
      <c r="FA195">
        <v>-7.7461536236299</v>
      </c>
      <c r="FB195">
        <v>-27.192</v>
      </c>
      <c r="FC195">
        <v>15</v>
      </c>
      <c r="FD195">
        <v>0</v>
      </c>
      <c r="FE195" t="s">
        <v>424</v>
      </c>
      <c r="FF195">
        <v>1747249705.1</v>
      </c>
      <c r="FG195">
        <v>1747249711.1</v>
      </c>
      <c r="FH195">
        <v>0</v>
      </c>
      <c r="FI195">
        <v>0.871</v>
      </c>
      <c r="FJ195">
        <v>0.066</v>
      </c>
      <c r="FK195">
        <v>5.486</v>
      </c>
      <c r="FL195">
        <v>0.145</v>
      </c>
      <c r="FM195">
        <v>420</v>
      </c>
      <c r="FN195">
        <v>16</v>
      </c>
      <c r="FO195">
        <v>0.27</v>
      </c>
      <c r="FP195">
        <v>0.16</v>
      </c>
      <c r="FQ195">
        <v>0.4354187</v>
      </c>
      <c r="FR195">
        <v>0.658168421052631</v>
      </c>
      <c r="FS195">
        <v>0.0810906461246302</v>
      </c>
      <c r="FT195">
        <v>0</v>
      </c>
      <c r="FU195">
        <v>210.782352941176</v>
      </c>
      <c r="FV195">
        <v>-8.44614224603961</v>
      </c>
      <c r="FW195">
        <v>6.3488058436322</v>
      </c>
      <c r="FX195">
        <v>-1</v>
      </c>
      <c r="FY195">
        <v>0.2607003</v>
      </c>
      <c r="FZ195">
        <v>0.0118738646616541</v>
      </c>
      <c r="GA195">
        <v>0.00140057742020925</v>
      </c>
      <c r="GB195">
        <v>1</v>
      </c>
      <c r="GC195">
        <v>1</v>
      </c>
      <c r="GD195">
        <v>2</v>
      </c>
      <c r="GE195" t="s">
        <v>433</v>
      </c>
      <c r="GF195">
        <v>3.12625</v>
      </c>
      <c r="GG195">
        <v>2.65785</v>
      </c>
      <c r="GH195">
        <v>0.0881965</v>
      </c>
      <c r="GI195">
        <v>0.0889974</v>
      </c>
      <c r="GJ195">
        <v>0.101874</v>
      </c>
      <c r="GK195">
        <v>0.101641</v>
      </c>
      <c r="GL195">
        <v>23489.4</v>
      </c>
      <c r="GM195">
        <v>22217.5</v>
      </c>
      <c r="GN195">
        <v>23038.4</v>
      </c>
      <c r="GO195">
        <v>23746.8</v>
      </c>
      <c r="GP195">
        <v>35261.5</v>
      </c>
      <c r="GQ195">
        <v>35306.8</v>
      </c>
      <c r="GR195">
        <v>41533.6</v>
      </c>
      <c r="GS195">
        <v>42341.8</v>
      </c>
      <c r="GT195">
        <v>1.90175</v>
      </c>
      <c r="GU195">
        <v>1.8131</v>
      </c>
      <c r="GV195">
        <v>0.116542</v>
      </c>
      <c r="GW195">
        <v>0</v>
      </c>
      <c r="GX195">
        <v>28.0388</v>
      </c>
      <c r="GY195">
        <v>999.9</v>
      </c>
      <c r="GZ195">
        <v>60.029</v>
      </c>
      <c r="HA195">
        <v>29.336</v>
      </c>
      <c r="HB195">
        <v>27.4664</v>
      </c>
      <c r="HC195">
        <v>53.875</v>
      </c>
      <c r="HD195">
        <v>39.4391</v>
      </c>
      <c r="HE195">
        <v>1</v>
      </c>
      <c r="HF195">
        <v>0.0489482</v>
      </c>
      <c r="HG195">
        <v>-2.08928</v>
      </c>
      <c r="HH195">
        <v>20.2245</v>
      </c>
      <c r="HI195">
        <v>5.23496</v>
      </c>
      <c r="HJ195">
        <v>11.992</v>
      </c>
      <c r="HK195">
        <v>4.95605</v>
      </c>
      <c r="HL195">
        <v>3.304</v>
      </c>
      <c r="HM195">
        <v>9999</v>
      </c>
      <c r="HN195">
        <v>999.9</v>
      </c>
      <c r="HO195">
        <v>9999</v>
      </c>
      <c r="HP195">
        <v>9999</v>
      </c>
      <c r="HQ195">
        <v>1.86846</v>
      </c>
      <c r="HR195">
        <v>1.86418</v>
      </c>
      <c r="HS195">
        <v>1.8718</v>
      </c>
      <c r="HT195">
        <v>1.86265</v>
      </c>
      <c r="HU195">
        <v>1.86207</v>
      </c>
      <c r="HV195">
        <v>1.86857</v>
      </c>
      <c r="HW195">
        <v>1.85867</v>
      </c>
      <c r="HX195">
        <v>1.86508</v>
      </c>
      <c r="HY195">
        <v>5</v>
      </c>
      <c r="HZ195">
        <v>0</v>
      </c>
      <c r="IA195">
        <v>0</v>
      </c>
      <c r="IB195">
        <v>0</v>
      </c>
      <c r="IC195" t="s">
        <v>426</v>
      </c>
      <c r="ID195" t="s">
        <v>427</v>
      </c>
      <c r="IE195" t="s">
        <v>428</v>
      </c>
      <c r="IF195" t="s">
        <v>428</v>
      </c>
      <c r="IG195" t="s">
        <v>428</v>
      </c>
      <c r="IH195" t="s">
        <v>428</v>
      </c>
      <c r="II195">
        <v>0</v>
      </c>
      <c r="IJ195">
        <v>100</v>
      </c>
      <c r="IK195">
        <v>100</v>
      </c>
      <c r="IL195">
        <v>5.894</v>
      </c>
      <c r="IM195">
        <v>0.3898</v>
      </c>
      <c r="IN195">
        <v>4.31971622866321</v>
      </c>
      <c r="IO195">
        <v>0.00442796603476172</v>
      </c>
      <c r="IP195">
        <v>-1.66160884727162e-06</v>
      </c>
      <c r="IQ195">
        <v>3.32470810967871e-10</v>
      </c>
      <c r="IR195">
        <v>0.0482981980719239</v>
      </c>
      <c r="IS195">
        <v>0.00830027014242151</v>
      </c>
      <c r="IT195">
        <v>2.88519397997672e-05</v>
      </c>
      <c r="IU195">
        <v>9.02036601750474e-06</v>
      </c>
      <c r="IV195">
        <v>-1</v>
      </c>
      <c r="IW195">
        <v>2043</v>
      </c>
      <c r="IX195">
        <v>1</v>
      </c>
      <c r="IY195">
        <v>28</v>
      </c>
      <c r="IZ195">
        <v>188993.8</v>
      </c>
      <c r="JA195">
        <v>188993.7</v>
      </c>
      <c r="JB195">
        <v>0.853271</v>
      </c>
      <c r="JC195">
        <v>2.40601</v>
      </c>
      <c r="JD195">
        <v>1.49902</v>
      </c>
      <c r="JE195">
        <v>2.33276</v>
      </c>
      <c r="JF195">
        <v>1.54419</v>
      </c>
      <c r="JG195">
        <v>2.25708</v>
      </c>
      <c r="JH195">
        <v>35.3596</v>
      </c>
      <c r="JI195">
        <v>24.2626</v>
      </c>
      <c r="JJ195">
        <v>18</v>
      </c>
      <c r="JK195">
        <v>545.522</v>
      </c>
      <c r="JL195">
        <v>431.693</v>
      </c>
      <c r="JM195">
        <v>31.649</v>
      </c>
      <c r="JN195">
        <v>28.2422</v>
      </c>
      <c r="JO195">
        <v>30</v>
      </c>
      <c r="JP195">
        <v>28.1148</v>
      </c>
      <c r="JQ195">
        <v>28.1422</v>
      </c>
      <c r="JR195">
        <v>17.1106</v>
      </c>
      <c r="JS195">
        <v>25.0409</v>
      </c>
      <c r="JT195">
        <v>100</v>
      </c>
      <c r="JU195">
        <v>31.7136</v>
      </c>
      <c r="JV195">
        <v>420</v>
      </c>
      <c r="JW195">
        <v>24.2212</v>
      </c>
      <c r="JX195">
        <v>93.0882</v>
      </c>
      <c r="JY195">
        <v>98.6851</v>
      </c>
    </row>
    <row r="196" spans="1:285">
      <c r="A196">
        <v>180</v>
      </c>
      <c r="B196">
        <v>1758589333</v>
      </c>
      <c r="C196">
        <v>5320</v>
      </c>
      <c r="D196" t="s">
        <v>791</v>
      </c>
      <c r="E196" t="s">
        <v>792</v>
      </c>
      <c r="F196">
        <v>5</v>
      </c>
      <c r="G196" t="s">
        <v>419</v>
      </c>
      <c r="H196" t="s">
        <v>742</v>
      </c>
      <c r="I196" t="s">
        <v>421</v>
      </c>
      <c r="J196">
        <v>1758589330</v>
      </c>
      <c r="K196">
        <f>(L196)/1000</f>
        <v>0</v>
      </c>
      <c r="L196">
        <f>1000*DL196*AJ196*(DH196-DI196)/(100*DA196*(1000-AJ196*DH196))</f>
        <v>0</v>
      </c>
      <c r="M196">
        <f>DL196*AJ196*(DG196-DF196*(1000-AJ196*DI196)/(1000-AJ196*DH196))/(100*DA196)</f>
        <v>0</v>
      </c>
      <c r="N196">
        <f>DF196 - IF(AJ196&gt;1, M196*DA196*100.0/(AL196), 0)</f>
        <v>0</v>
      </c>
      <c r="O196">
        <f>((U196-K196/2)*N196-M196)/(U196+K196/2)</f>
        <v>0</v>
      </c>
      <c r="P196">
        <f>O196*(DM196+DN196)/1000.0</f>
        <v>0</v>
      </c>
      <c r="Q196">
        <f>(DF196 - IF(AJ196&gt;1, M196*DA196*100.0/(AL196), 0))*(DM196+DN196)/1000.0</f>
        <v>0</v>
      </c>
      <c r="R196">
        <f>2.0/((1/T196-1/S196)+SIGN(T196)*SQRT((1/T196-1/S196)*(1/T196-1/S196) + 4*DB196/((DB196+1)*(DB196+1))*(2*1/T196*1/S196-1/S196*1/S196)))</f>
        <v>0</v>
      </c>
      <c r="S196">
        <f>IF(LEFT(DC196,1)&lt;&gt;"0",IF(LEFT(DC196,1)="1",3.0,DD196),$D$5+$E$5*(DT196*DM196/($K$5*1000))+$F$5*(DT196*DM196/($K$5*1000))*MAX(MIN(DA196,$J$5),$I$5)*MAX(MIN(DA196,$J$5),$I$5)+$G$5*MAX(MIN(DA196,$J$5),$I$5)*(DT196*DM196/($K$5*1000))+$H$5*(DT196*DM196/($K$5*1000))*(DT196*DM196/($K$5*1000)))</f>
        <v>0</v>
      </c>
      <c r="T196">
        <f>K196*(1000-(1000*0.61365*exp(17.502*X196/(240.97+X196))/(DM196+DN196)+DH196)/2)/(1000*0.61365*exp(17.502*X196/(240.97+X196))/(DM196+DN196)-DH196)</f>
        <v>0</v>
      </c>
      <c r="U196">
        <f>1/((DB196+1)/(R196/1.6)+1/(S196/1.37)) + DB196/((DB196+1)/(R196/1.6) + DB196/(S196/1.37))</f>
        <v>0</v>
      </c>
      <c r="V196">
        <f>(CW196*CZ196)</f>
        <v>0</v>
      </c>
      <c r="W196">
        <f>(DO196+(V196+2*0.95*5.67E-8*(((DO196+$B$7)+273)^4-(DO196+273)^4)-44100*K196)/(1.84*29.3*S196+8*0.95*5.67E-8*(DO196+273)^3))</f>
        <v>0</v>
      </c>
      <c r="X196">
        <f>($C$7*DP196+$D$7*DQ196+$E$7*W196)</f>
        <v>0</v>
      </c>
      <c r="Y196">
        <f>0.61365*exp(17.502*X196/(240.97+X196))</f>
        <v>0</v>
      </c>
      <c r="Z196">
        <f>(AA196/AB196*100)</f>
        <v>0</v>
      </c>
      <c r="AA196">
        <f>DH196*(DM196+DN196)/1000</f>
        <v>0</v>
      </c>
      <c r="AB196">
        <f>0.61365*exp(17.502*DO196/(240.97+DO196))</f>
        <v>0</v>
      </c>
      <c r="AC196">
        <f>(Y196-DH196*(DM196+DN196)/1000)</f>
        <v>0</v>
      </c>
      <c r="AD196">
        <f>(-K196*44100)</f>
        <v>0</v>
      </c>
      <c r="AE196">
        <f>2*29.3*S196*0.92*(DO196-X196)</f>
        <v>0</v>
      </c>
      <c r="AF196">
        <f>2*0.95*5.67E-8*(((DO196+$B$7)+273)^4-(X196+273)^4)</f>
        <v>0</v>
      </c>
      <c r="AG196">
        <f>V196+AF196+AD196+AE196</f>
        <v>0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MAX(0,($B$13+$C$13*DT196)/(1+$D$13*DT196)*DM196/(DO196+273)*$E$13)</f>
        <v>0</v>
      </c>
      <c r="AM196" t="s">
        <v>422</v>
      </c>
      <c r="AN196" t="s">
        <v>422</v>
      </c>
      <c r="AO196">
        <v>0</v>
      </c>
      <c r="AP196">
        <v>0</v>
      </c>
      <c r="AQ196">
        <f>1-AO196/AP196</f>
        <v>0</v>
      </c>
      <c r="AR196">
        <v>0</v>
      </c>
      <c r="AS196" t="s">
        <v>422</v>
      </c>
      <c r="AT196" t="s">
        <v>422</v>
      </c>
      <c r="AU196">
        <v>0</v>
      </c>
      <c r="AV196">
        <v>0</v>
      </c>
      <c r="AW196">
        <f>1-AU196/AV196</f>
        <v>0</v>
      </c>
      <c r="AX196">
        <v>0.5</v>
      </c>
      <c r="AY196">
        <f>CX196</f>
        <v>0</v>
      </c>
      <c r="AZ196">
        <f>M196</f>
        <v>0</v>
      </c>
      <c r="BA196">
        <f>AW196*AX196*AY196</f>
        <v>0</v>
      </c>
      <c r="BB196">
        <f>(AZ196-AR196)/AY196</f>
        <v>0</v>
      </c>
      <c r="BC196">
        <f>(AP196-AV196)/AV196</f>
        <v>0</v>
      </c>
      <c r="BD196">
        <f>AO196/(AQ196+AO196/AV196)</f>
        <v>0</v>
      </c>
      <c r="BE196" t="s">
        <v>422</v>
      </c>
      <c r="BF196">
        <v>0</v>
      </c>
      <c r="BG196">
        <f>IF(BF196&lt;&gt;0, BF196, BD196)</f>
        <v>0</v>
      </c>
      <c r="BH196">
        <f>1-BG196/AV196</f>
        <v>0</v>
      </c>
      <c r="BI196">
        <f>(AV196-AU196)/(AV196-BG196)</f>
        <v>0</v>
      </c>
      <c r="BJ196">
        <f>(AP196-AV196)/(AP196-BG196)</f>
        <v>0</v>
      </c>
      <c r="BK196">
        <f>(AV196-AU196)/(AV196-AO196)</f>
        <v>0</v>
      </c>
      <c r="BL196">
        <f>(AP196-AV196)/(AP196-AO196)</f>
        <v>0</v>
      </c>
      <c r="BM196">
        <f>(BI196*BG196/AU196)</f>
        <v>0</v>
      </c>
      <c r="BN196">
        <f>(1-BM196)</f>
        <v>0</v>
      </c>
      <c r="CW196">
        <f>$B$11*DU196+$C$11*DV196+$F$11*EG196*(1-EJ196)</f>
        <v>0</v>
      </c>
      <c r="CX196">
        <f>CW196*CY196</f>
        <v>0</v>
      </c>
      <c r="CY196">
        <f>($B$11*$D$9+$C$11*$D$9+$F$11*((ET196+EL196)/MAX(ET196+EL196+EU196, 0.1)*$I$9+EU196/MAX(ET196+EL196+EU196, 0.1)*$J$9))/($B$11+$C$11+$F$11)</f>
        <v>0</v>
      </c>
      <c r="CZ196">
        <f>($B$11*$K$9+$C$11*$K$9+$F$11*((ET196+EL196)/MAX(ET196+EL196+EU196, 0.1)*$P$9+EU196/MAX(ET196+EL196+EU196, 0.1)*$Q$9))/($B$11+$C$11+$F$11)</f>
        <v>0</v>
      </c>
      <c r="DA196">
        <v>2.18</v>
      </c>
      <c r="DB196">
        <v>0.5</v>
      </c>
      <c r="DC196" t="s">
        <v>423</v>
      </c>
      <c r="DD196">
        <v>2</v>
      </c>
      <c r="DE196">
        <v>1758589330</v>
      </c>
      <c r="DF196">
        <v>420.550666666667</v>
      </c>
      <c r="DG196">
        <v>419.954666666667</v>
      </c>
      <c r="DH196">
        <v>24.4271666666667</v>
      </c>
      <c r="DI196">
        <v>24.1643666666667</v>
      </c>
      <c r="DJ196">
        <v>414.657333333333</v>
      </c>
      <c r="DK196">
        <v>24.0374333333333</v>
      </c>
      <c r="DL196">
        <v>500.029666666667</v>
      </c>
      <c r="DM196">
        <v>89.6264666666667</v>
      </c>
      <c r="DN196">
        <v>0.0322762333333333</v>
      </c>
      <c r="DO196">
        <v>30.5206666666667</v>
      </c>
      <c r="DP196">
        <v>29.9438666666667</v>
      </c>
      <c r="DQ196">
        <v>999.9</v>
      </c>
      <c r="DR196">
        <v>0</v>
      </c>
      <c r="DS196">
        <v>0</v>
      </c>
      <c r="DT196">
        <v>9993.52666666667</v>
      </c>
      <c r="DU196">
        <v>0</v>
      </c>
      <c r="DV196">
        <v>0.723344</v>
      </c>
      <c r="DW196">
        <v>0.596293</v>
      </c>
      <c r="DX196">
        <v>431.081</v>
      </c>
      <c r="DY196">
        <v>430.353666666667</v>
      </c>
      <c r="DZ196">
        <v>0.262821</v>
      </c>
      <c r="EA196">
        <v>419.954666666667</v>
      </c>
      <c r="EB196">
        <v>24.1643666666667</v>
      </c>
      <c r="EC196">
        <v>2.18932</v>
      </c>
      <c r="ED196">
        <v>2.16577</v>
      </c>
      <c r="EE196">
        <v>18.8843666666667</v>
      </c>
      <c r="EF196">
        <v>18.7113333333333</v>
      </c>
      <c r="EG196">
        <v>0.00500016</v>
      </c>
      <c r="EH196">
        <v>0</v>
      </c>
      <c r="EI196">
        <v>0</v>
      </c>
      <c r="EJ196">
        <v>0</v>
      </c>
      <c r="EK196">
        <v>210.433333333333</v>
      </c>
      <c r="EL196">
        <v>0.00500016</v>
      </c>
      <c r="EM196">
        <v>-24.5</v>
      </c>
      <c r="EN196">
        <v>-1.4</v>
      </c>
      <c r="EO196">
        <v>37.5</v>
      </c>
      <c r="EP196">
        <v>41.5413333333333</v>
      </c>
      <c r="EQ196">
        <v>39.562</v>
      </c>
      <c r="ER196">
        <v>41.812</v>
      </c>
      <c r="ES196">
        <v>40.812</v>
      </c>
      <c r="ET196">
        <v>0</v>
      </c>
      <c r="EU196">
        <v>0</v>
      </c>
      <c r="EV196">
        <v>0</v>
      </c>
      <c r="EW196">
        <v>1758589335</v>
      </c>
      <c r="EX196">
        <v>0</v>
      </c>
      <c r="EY196">
        <v>211.053846153846</v>
      </c>
      <c r="EZ196">
        <v>15.9521366919495</v>
      </c>
      <c r="FA196">
        <v>-9.44957245870316</v>
      </c>
      <c r="FB196">
        <v>-27.7538461538462</v>
      </c>
      <c r="FC196">
        <v>15</v>
      </c>
      <c r="FD196">
        <v>0</v>
      </c>
      <c r="FE196" t="s">
        <v>424</v>
      </c>
      <c r="FF196">
        <v>1747249705.1</v>
      </c>
      <c r="FG196">
        <v>1747249711.1</v>
      </c>
      <c r="FH196">
        <v>0</v>
      </c>
      <c r="FI196">
        <v>0.871</v>
      </c>
      <c r="FJ196">
        <v>0.066</v>
      </c>
      <c r="FK196">
        <v>5.486</v>
      </c>
      <c r="FL196">
        <v>0.145</v>
      </c>
      <c r="FM196">
        <v>420</v>
      </c>
      <c r="FN196">
        <v>16</v>
      </c>
      <c r="FO196">
        <v>0.27</v>
      </c>
      <c r="FP196">
        <v>0.16</v>
      </c>
      <c r="FQ196">
        <v>0.458226</v>
      </c>
      <c r="FR196">
        <v>0.994946255639097</v>
      </c>
      <c r="FS196">
        <v>0.103729549596053</v>
      </c>
      <c r="FT196">
        <v>0</v>
      </c>
      <c r="FU196">
        <v>210.7</v>
      </c>
      <c r="FV196">
        <v>-6.26126824171147</v>
      </c>
      <c r="FW196">
        <v>6.13854744266771</v>
      </c>
      <c r="FX196">
        <v>-1</v>
      </c>
      <c r="FY196">
        <v>0.26105935</v>
      </c>
      <c r="FZ196">
        <v>0.0113512330827069</v>
      </c>
      <c r="GA196">
        <v>0.0013345506837509</v>
      </c>
      <c r="GB196">
        <v>1</v>
      </c>
      <c r="GC196">
        <v>1</v>
      </c>
      <c r="GD196">
        <v>2</v>
      </c>
      <c r="GE196" t="s">
        <v>433</v>
      </c>
      <c r="GF196">
        <v>3.12625</v>
      </c>
      <c r="GG196">
        <v>2.65785</v>
      </c>
      <c r="GH196">
        <v>0.0881778</v>
      </c>
      <c r="GI196">
        <v>0.0890023</v>
      </c>
      <c r="GJ196">
        <v>0.101872</v>
      </c>
      <c r="GK196">
        <v>0.101636</v>
      </c>
      <c r="GL196">
        <v>23489.8</v>
      </c>
      <c r="GM196">
        <v>22217.3</v>
      </c>
      <c r="GN196">
        <v>23038.3</v>
      </c>
      <c r="GO196">
        <v>23746.7</v>
      </c>
      <c r="GP196">
        <v>35261.7</v>
      </c>
      <c r="GQ196">
        <v>35306.7</v>
      </c>
      <c r="GR196">
        <v>41533.7</v>
      </c>
      <c r="GS196">
        <v>42341.5</v>
      </c>
      <c r="GT196">
        <v>1.9017</v>
      </c>
      <c r="GU196">
        <v>1.8132</v>
      </c>
      <c r="GV196">
        <v>0.116341</v>
      </c>
      <c r="GW196">
        <v>0</v>
      </c>
      <c r="GX196">
        <v>28.035</v>
      </c>
      <c r="GY196">
        <v>999.9</v>
      </c>
      <c r="GZ196">
        <v>60.029</v>
      </c>
      <c r="HA196">
        <v>29.336</v>
      </c>
      <c r="HB196">
        <v>27.4649</v>
      </c>
      <c r="HC196">
        <v>53.495</v>
      </c>
      <c r="HD196">
        <v>39.4992</v>
      </c>
      <c r="HE196">
        <v>1</v>
      </c>
      <c r="HF196">
        <v>0.0489253</v>
      </c>
      <c r="HG196">
        <v>-2.07176</v>
      </c>
      <c r="HH196">
        <v>20.2247</v>
      </c>
      <c r="HI196">
        <v>5.23466</v>
      </c>
      <c r="HJ196">
        <v>11.992</v>
      </c>
      <c r="HK196">
        <v>4.95595</v>
      </c>
      <c r="HL196">
        <v>3.304</v>
      </c>
      <c r="HM196">
        <v>9999</v>
      </c>
      <c r="HN196">
        <v>999.9</v>
      </c>
      <c r="HO196">
        <v>9999</v>
      </c>
      <c r="HP196">
        <v>9999</v>
      </c>
      <c r="HQ196">
        <v>1.86846</v>
      </c>
      <c r="HR196">
        <v>1.86419</v>
      </c>
      <c r="HS196">
        <v>1.8718</v>
      </c>
      <c r="HT196">
        <v>1.86266</v>
      </c>
      <c r="HU196">
        <v>1.86208</v>
      </c>
      <c r="HV196">
        <v>1.86857</v>
      </c>
      <c r="HW196">
        <v>1.85867</v>
      </c>
      <c r="HX196">
        <v>1.86508</v>
      </c>
      <c r="HY196">
        <v>5</v>
      </c>
      <c r="HZ196">
        <v>0</v>
      </c>
      <c r="IA196">
        <v>0</v>
      </c>
      <c r="IB196">
        <v>0</v>
      </c>
      <c r="IC196" t="s">
        <v>426</v>
      </c>
      <c r="ID196" t="s">
        <v>427</v>
      </c>
      <c r="IE196" t="s">
        <v>428</v>
      </c>
      <c r="IF196" t="s">
        <v>428</v>
      </c>
      <c r="IG196" t="s">
        <v>428</v>
      </c>
      <c r="IH196" t="s">
        <v>428</v>
      </c>
      <c r="II196">
        <v>0</v>
      </c>
      <c r="IJ196">
        <v>100</v>
      </c>
      <c r="IK196">
        <v>100</v>
      </c>
      <c r="IL196">
        <v>5.893</v>
      </c>
      <c r="IM196">
        <v>0.3897</v>
      </c>
      <c r="IN196">
        <v>4.31971622866321</v>
      </c>
      <c r="IO196">
        <v>0.00442796603476172</v>
      </c>
      <c r="IP196">
        <v>-1.66160884727162e-06</v>
      </c>
      <c r="IQ196">
        <v>3.32470810967871e-10</v>
      </c>
      <c r="IR196">
        <v>0.0482981980719239</v>
      </c>
      <c r="IS196">
        <v>0.00830027014242151</v>
      </c>
      <c r="IT196">
        <v>2.88519397997672e-05</v>
      </c>
      <c r="IU196">
        <v>9.02036601750474e-06</v>
      </c>
      <c r="IV196">
        <v>-1</v>
      </c>
      <c r="IW196">
        <v>2043</v>
      </c>
      <c r="IX196">
        <v>1</v>
      </c>
      <c r="IY196">
        <v>28</v>
      </c>
      <c r="IZ196">
        <v>188993.8</v>
      </c>
      <c r="JA196">
        <v>188993.7</v>
      </c>
      <c r="JB196">
        <v>0.853271</v>
      </c>
      <c r="JC196">
        <v>2.40479</v>
      </c>
      <c r="JD196">
        <v>1.4978</v>
      </c>
      <c r="JE196">
        <v>2.33276</v>
      </c>
      <c r="JF196">
        <v>1.54419</v>
      </c>
      <c r="JG196">
        <v>2.2583</v>
      </c>
      <c r="JH196">
        <v>35.3596</v>
      </c>
      <c r="JI196">
        <v>24.2626</v>
      </c>
      <c r="JJ196">
        <v>18</v>
      </c>
      <c r="JK196">
        <v>545.479</v>
      </c>
      <c r="JL196">
        <v>431.743</v>
      </c>
      <c r="JM196">
        <v>31.6798</v>
      </c>
      <c r="JN196">
        <v>28.2409</v>
      </c>
      <c r="JO196">
        <v>30</v>
      </c>
      <c r="JP196">
        <v>28.1136</v>
      </c>
      <c r="JQ196">
        <v>28.141</v>
      </c>
      <c r="JR196">
        <v>17.1093</v>
      </c>
      <c r="JS196">
        <v>25.0409</v>
      </c>
      <c r="JT196">
        <v>100</v>
      </c>
      <c r="JU196">
        <v>31.7136</v>
      </c>
      <c r="JV196">
        <v>420</v>
      </c>
      <c r="JW196">
        <v>24.2231</v>
      </c>
      <c r="JX196">
        <v>93.0883</v>
      </c>
      <c r="JY196">
        <v>98.6844</v>
      </c>
    </row>
    <row r="197" spans="1:285">
      <c r="A197">
        <v>181</v>
      </c>
      <c r="B197">
        <v>1758589335</v>
      </c>
      <c r="C197">
        <v>5322</v>
      </c>
      <c r="D197" t="s">
        <v>793</v>
      </c>
      <c r="E197" t="s">
        <v>794</v>
      </c>
      <c r="F197">
        <v>5</v>
      </c>
      <c r="G197" t="s">
        <v>419</v>
      </c>
      <c r="H197" t="s">
        <v>742</v>
      </c>
      <c r="I197" t="s">
        <v>421</v>
      </c>
      <c r="J197">
        <v>1758589332</v>
      </c>
      <c r="K197">
        <f>(L197)/1000</f>
        <v>0</v>
      </c>
      <c r="L197">
        <f>1000*DL197*AJ197*(DH197-DI197)/(100*DA197*(1000-AJ197*DH197))</f>
        <v>0</v>
      </c>
      <c r="M197">
        <f>DL197*AJ197*(DG197-DF197*(1000-AJ197*DI197)/(1000-AJ197*DH197))/(100*DA197)</f>
        <v>0</v>
      </c>
      <c r="N197">
        <f>DF197 - IF(AJ197&gt;1, M197*DA197*100.0/(AL197), 0)</f>
        <v>0</v>
      </c>
      <c r="O197">
        <f>((U197-K197/2)*N197-M197)/(U197+K197/2)</f>
        <v>0</v>
      </c>
      <c r="P197">
        <f>O197*(DM197+DN197)/1000.0</f>
        <v>0</v>
      </c>
      <c r="Q197">
        <f>(DF197 - IF(AJ197&gt;1, M197*DA197*100.0/(AL197), 0))*(DM197+DN197)/1000.0</f>
        <v>0</v>
      </c>
      <c r="R197">
        <f>2.0/((1/T197-1/S197)+SIGN(T197)*SQRT((1/T197-1/S197)*(1/T197-1/S197) + 4*DB197/((DB197+1)*(DB197+1))*(2*1/T197*1/S197-1/S197*1/S197)))</f>
        <v>0</v>
      </c>
      <c r="S197">
        <f>IF(LEFT(DC197,1)&lt;&gt;"0",IF(LEFT(DC197,1)="1",3.0,DD197),$D$5+$E$5*(DT197*DM197/($K$5*1000))+$F$5*(DT197*DM197/($K$5*1000))*MAX(MIN(DA197,$J$5),$I$5)*MAX(MIN(DA197,$J$5),$I$5)+$G$5*MAX(MIN(DA197,$J$5),$I$5)*(DT197*DM197/($K$5*1000))+$H$5*(DT197*DM197/($K$5*1000))*(DT197*DM197/($K$5*1000)))</f>
        <v>0</v>
      </c>
      <c r="T197">
        <f>K197*(1000-(1000*0.61365*exp(17.502*X197/(240.97+X197))/(DM197+DN197)+DH197)/2)/(1000*0.61365*exp(17.502*X197/(240.97+X197))/(DM197+DN197)-DH197)</f>
        <v>0</v>
      </c>
      <c r="U197">
        <f>1/((DB197+1)/(R197/1.6)+1/(S197/1.37)) + DB197/((DB197+1)/(R197/1.6) + DB197/(S197/1.37))</f>
        <v>0</v>
      </c>
      <c r="V197">
        <f>(CW197*CZ197)</f>
        <v>0</v>
      </c>
      <c r="W197">
        <f>(DO197+(V197+2*0.95*5.67E-8*(((DO197+$B$7)+273)^4-(DO197+273)^4)-44100*K197)/(1.84*29.3*S197+8*0.95*5.67E-8*(DO197+273)^3))</f>
        <v>0</v>
      </c>
      <c r="X197">
        <f>($C$7*DP197+$D$7*DQ197+$E$7*W197)</f>
        <v>0</v>
      </c>
      <c r="Y197">
        <f>0.61365*exp(17.502*X197/(240.97+X197))</f>
        <v>0</v>
      </c>
      <c r="Z197">
        <f>(AA197/AB197*100)</f>
        <v>0</v>
      </c>
      <c r="AA197">
        <f>DH197*(DM197+DN197)/1000</f>
        <v>0</v>
      </c>
      <c r="AB197">
        <f>0.61365*exp(17.502*DO197/(240.97+DO197))</f>
        <v>0</v>
      </c>
      <c r="AC197">
        <f>(Y197-DH197*(DM197+DN197)/1000)</f>
        <v>0</v>
      </c>
      <c r="AD197">
        <f>(-K197*44100)</f>
        <v>0</v>
      </c>
      <c r="AE197">
        <f>2*29.3*S197*0.92*(DO197-X197)</f>
        <v>0</v>
      </c>
      <c r="AF197">
        <f>2*0.95*5.67E-8*(((DO197+$B$7)+273)^4-(X197+273)^4)</f>
        <v>0</v>
      </c>
      <c r="AG197">
        <f>V197+AF197+AD197+AE197</f>
        <v>0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MAX(0,($B$13+$C$13*DT197)/(1+$D$13*DT197)*DM197/(DO197+273)*$E$13)</f>
        <v>0</v>
      </c>
      <c r="AM197" t="s">
        <v>422</v>
      </c>
      <c r="AN197" t="s">
        <v>422</v>
      </c>
      <c r="AO197">
        <v>0</v>
      </c>
      <c r="AP197">
        <v>0</v>
      </c>
      <c r="AQ197">
        <f>1-AO197/AP197</f>
        <v>0</v>
      </c>
      <c r="AR197">
        <v>0</v>
      </c>
      <c r="AS197" t="s">
        <v>422</v>
      </c>
      <c r="AT197" t="s">
        <v>422</v>
      </c>
      <c r="AU197">
        <v>0</v>
      </c>
      <c r="AV197">
        <v>0</v>
      </c>
      <c r="AW197">
        <f>1-AU197/AV197</f>
        <v>0</v>
      </c>
      <c r="AX197">
        <v>0.5</v>
      </c>
      <c r="AY197">
        <f>CX197</f>
        <v>0</v>
      </c>
      <c r="AZ197">
        <f>M197</f>
        <v>0</v>
      </c>
      <c r="BA197">
        <f>AW197*AX197*AY197</f>
        <v>0</v>
      </c>
      <c r="BB197">
        <f>(AZ197-AR197)/AY197</f>
        <v>0</v>
      </c>
      <c r="BC197">
        <f>(AP197-AV197)/AV197</f>
        <v>0</v>
      </c>
      <c r="BD197">
        <f>AO197/(AQ197+AO197/AV197)</f>
        <v>0</v>
      </c>
      <c r="BE197" t="s">
        <v>422</v>
      </c>
      <c r="BF197">
        <v>0</v>
      </c>
      <c r="BG197">
        <f>IF(BF197&lt;&gt;0, BF197, BD197)</f>
        <v>0</v>
      </c>
      <c r="BH197">
        <f>1-BG197/AV197</f>
        <v>0</v>
      </c>
      <c r="BI197">
        <f>(AV197-AU197)/(AV197-BG197)</f>
        <v>0</v>
      </c>
      <c r="BJ197">
        <f>(AP197-AV197)/(AP197-BG197)</f>
        <v>0</v>
      </c>
      <c r="BK197">
        <f>(AV197-AU197)/(AV197-AO197)</f>
        <v>0</v>
      </c>
      <c r="BL197">
        <f>(AP197-AV197)/(AP197-AO197)</f>
        <v>0</v>
      </c>
      <c r="BM197">
        <f>(BI197*BG197/AU197)</f>
        <v>0</v>
      </c>
      <c r="BN197">
        <f>(1-BM197)</f>
        <v>0</v>
      </c>
      <c r="CW197">
        <f>$B$11*DU197+$C$11*DV197+$F$11*EG197*(1-EJ197)</f>
        <v>0</v>
      </c>
      <c r="CX197">
        <f>CW197*CY197</f>
        <v>0</v>
      </c>
      <c r="CY197">
        <f>($B$11*$D$9+$C$11*$D$9+$F$11*((ET197+EL197)/MAX(ET197+EL197+EU197, 0.1)*$I$9+EU197/MAX(ET197+EL197+EU197, 0.1)*$J$9))/($B$11+$C$11+$F$11)</f>
        <v>0</v>
      </c>
      <c r="CZ197">
        <f>($B$11*$K$9+$C$11*$K$9+$F$11*((ET197+EL197)/MAX(ET197+EL197+EU197, 0.1)*$P$9+EU197/MAX(ET197+EL197+EU197, 0.1)*$Q$9))/($B$11+$C$11+$F$11)</f>
        <v>0</v>
      </c>
      <c r="DA197">
        <v>2.18</v>
      </c>
      <c r="DB197">
        <v>0.5</v>
      </c>
      <c r="DC197" t="s">
        <v>423</v>
      </c>
      <c r="DD197">
        <v>2</v>
      </c>
      <c r="DE197">
        <v>1758589332</v>
      </c>
      <c r="DF197">
        <v>420.529333333333</v>
      </c>
      <c r="DG197">
        <v>419.952</v>
      </c>
      <c r="DH197">
        <v>24.4265</v>
      </c>
      <c r="DI197">
        <v>24.1638</v>
      </c>
      <c r="DJ197">
        <v>414.636</v>
      </c>
      <c r="DK197">
        <v>24.0368</v>
      </c>
      <c r="DL197">
        <v>499.997666666667</v>
      </c>
      <c r="DM197">
        <v>89.6254666666667</v>
      </c>
      <c r="DN197">
        <v>0.0323851666666667</v>
      </c>
      <c r="DO197">
        <v>30.5208</v>
      </c>
      <c r="DP197">
        <v>29.9444666666667</v>
      </c>
      <c r="DQ197">
        <v>999.9</v>
      </c>
      <c r="DR197">
        <v>0</v>
      </c>
      <c r="DS197">
        <v>0</v>
      </c>
      <c r="DT197">
        <v>9973.75333333333</v>
      </c>
      <c r="DU197">
        <v>0</v>
      </c>
      <c r="DV197">
        <v>0.723344</v>
      </c>
      <c r="DW197">
        <v>0.577585666666667</v>
      </c>
      <c r="DX197">
        <v>431.058666666667</v>
      </c>
      <c r="DY197">
        <v>430.350666666667</v>
      </c>
      <c r="DZ197">
        <v>0.262704</v>
      </c>
      <c r="EA197">
        <v>419.952</v>
      </c>
      <c r="EB197">
        <v>24.1638</v>
      </c>
      <c r="EC197">
        <v>2.18923666666667</v>
      </c>
      <c r="ED197">
        <v>2.16569333333333</v>
      </c>
      <c r="EE197">
        <v>18.8837666666667</v>
      </c>
      <c r="EF197">
        <v>18.7107666666667</v>
      </c>
      <c r="EG197">
        <v>0.00500016</v>
      </c>
      <c r="EH197">
        <v>0</v>
      </c>
      <c r="EI197">
        <v>0</v>
      </c>
      <c r="EJ197">
        <v>0</v>
      </c>
      <c r="EK197">
        <v>213.533333333333</v>
      </c>
      <c r="EL197">
        <v>0.00500016</v>
      </c>
      <c r="EM197">
        <v>-26.3333333333333</v>
      </c>
      <c r="EN197">
        <v>-1.26666666666667</v>
      </c>
      <c r="EO197">
        <v>37.5</v>
      </c>
      <c r="EP197">
        <v>41.5413333333333</v>
      </c>
      <c r="EQ197">
        <v>39.562</v>
      </c>
      <c r="ER197">
        <v>41.812</v>
      </c>
      <c r="ES197">
        <v>40.812</v>
      </c>
      <c r="ET197">
        <v>0</v>
      </c>
      <c r="EU197">
        <v>0</v>
      </c>
      <c r="EV197">
        <v>0</v>
      </c>
      <c r="EW197">
        <v>1758589336.8</v>
      </c>
      <c r="EX197">
        <v>0</v>
      </c>
      <c r="EY197">
        <v>212.024</v>
      </c>
      <c r="EZ197">
        <v>24.8307690664156</v>
      </c>
      <c r="FA197">
        <v>-18.0538458880823</v>
      </c>
      <c r="FB197">
        <v>-28.512</v>
      </c>
      <c r="FC197">
        <v>15</v>
      </c>
      <c r="FD197">
        <v>0</v>
      </c>
      <c r="FE197" t="s">
        <v>424</v>
      </c>
      <c r="FF197">
        <v>1747249705.1</v>
      </c>
      <c r="FG197">
        <v>1747249711.1</v>
      </c>
      <c r="FH197">
        <v>0</v>
      </c>
      <c r="FI197">
        <v>0.871</v>
      </c>
      <c r="FJ197">
        <v>0.066</v>
      </c>
      <c r="FK197">
        <v>5.486</v>
      </c>
      <c r="FL197">
        <v>0.145</v>
      </c>
      <c r="FM197">
        <v>420</v>
      </c>
      <c r="FN197">
        <v>16</v>
      </c>
      <c r="FO197">
        <v>0.27</v>
      </c>
      <c r="FP197">
        <v>0.16</v>
      </c>
      <c r="FQ197">
        <v>0.4760177</v>
      </c>
      <c r="FR197">
        <v>0.961114556390977</v>
      </c>
      <c r="FS197">
        <v>0.10296610806479</v>
      </c>
      <c r="FT197">
        <v>0</v>
      </c>
      <c r="FU197">
        <v>210.764705882353</v>
      </c>
      <c r="FV197">
        <v>8.58976311794333</v>
      </c>
      <c r="FW197">
        <v>6.35762082547816</v>
      </c>
      <c r="FX197">
        <v>-1</v>
      </c>
      <c r="FY197">
        <v>0.2613883</v>
      </c>
      <c r="FZ197">
        <v>0.0137381052631579</v>
      </c>
      <c r="GA197">
        <v>0.00148925740219748</v>
      </c>
      <c r="GB197">
        <v>1</v>
      </c>
      <c r="GC197">
        <v>1</v>
      </c>
      <c r="GD197">
        <v>2</v>
      </c>
      <c r="GE197" t="s">
        <v>433</v>
      </c>
      <c r="GF197">
        <v>3.1263</v>
      </c>
      <c r="GG197">
        <v>2.65763</v>
      </c>
      <c r="GH197">
        <v>0.0881873</v>
      </c>
      <c r="GI197">
        <v>0.0890141</v>
      </c>
      <c r="GJ197">
        <v>0.101869</v>
      </c>
      <c r="GK197">
        <v>0.101638</v>
      </c>
      <c r="GL197">
        <v>23489.8</v>
      </c>
      <c r="GM197">
        <v>22216.9</v>
      </c>
      <c r="GN197">
        <v>23038.5</v>
      </c>
      <c r="GO197">
        <v>23746.6</v>
      </c>
      <c r="GP197">
        <v>35261.9</v>
      </c>
      <c r="GQ197">
        <v>35306.5</v>
      </c>
      <c r="GR197">
        <v>41533.8</v>
      </c>
      <c r="GS197">
        <v>42341.4</v>
      </c>
      <c r="GT197">
        <v>1.90167</v>
      </c>
      <c r="GU197">
        <v>1.8132</v>
      </c>
      <c r="GV197">
        <v>0.119202</v>
      </c>
      <c r="GW197">
        <v>0</v>
      </c>
      <c r="GX197">
        <v>28.0322</v>
      </c>
      <c r="GY197">
        <v>999.9</v>
      </c>
      <c r="GZ197">
        <v>60.029</v>
      </c>
      <c r="HA197">
        <v>29.336</v>
      </c>
      <c r="HB197">
        <v>27.4668</v>
      </c>
      <c r="HC197">
        <v>53.655</v>
      </c>
      <c r="HD197">
        <v>39.4591</v>
      </c>
      <c r="HE197">
        <v>1</v>
      </c>
      <c r="HF197">
        <v>0.0488872</v>
      </c>
      <c r="HG197">
        <v>-2.07922</v>
      </c>
      <c r="HH197">
        <v>20.2247</v>
      </c>
      <c r="HI197">
        <v>5.23481</v>
      </c>
      <c r="HJ197">
        <v>11.992</v>
      </c>
      <c r="HK197">
        <v>4.95585</v>
      </c>
      <c r="HL197">
        <v>3.304</v>
      </c>
      <c r="HM197">
        <v>9999</v>
      </c>
      <c r="HN197">
        <v>999.9</v>
      </c>
      <c r="HO197">
        <v>9999</v>
      </c>
      <c r="HP197">
        <v>9999</v>
      </c>
      <c r="HQ197">
        <v>1.86846</v>
      </c>
      <c r="HR197">
        <v>1.86418</v>
      </c>
      <c r="HS197">
        <v>1.8718</v>
      </c>
      <c r="HT197">
        <v>1.86267</v>
      </c>
      <c r="HU197">
        <v>1.86207</v>
      </c>
      <c r="HV197">
        <v>1.86856</v>
      </c>
      <c r="HW197">
        <v>1.85867</v>
      </c>
      <c r="HX197">
        <v>1.86508</v>
      </c>
      <c r="HY197">
        <v>5</v>
      </c>
      <c r="HZ197">
        <v>0</v>
      </c>
      <c r="IA197">
        <v>0</v>
      </c>
      <c r="IB197">
        <v>0</v>
      </c>
      <c r="IC197" t="s">
        <v>426</v>
      </c>
      <c r="ID197" t="s">
        <v>427</v>
      </c>
      <c r="IE197" t="s">
        <v>428</v>
      </c>
      <c r="IF197" t="s">
        <v>428</v>
      </c>
      <c r="IG197" t="s">
        <v>428</v>
      </c>
      <c r="IH197" t="s">
        <v>428</v>
      </c>
      <c r="II197">
        <v>0</v>
      </c>
      <c r="IJ197">
        <v>100</v>
      </c>
      <c r="IK197">
        <v>100</v>
      </c>
      <c r="IL197">
        <v>5.894</v>
      </c>
      <c r="IM197">
        <v>0.3897</v>
      </c>
      <c r="IN197">
        <v>4.31971622866321</v>
      </c>
      <c r="IO197">
        <v>0.00442796603476172</v>
      </c>
      <c r="IP197">
        <v>-1.66160884727162e-06</v>
      </c>
      <c r="IQ197">
        <v>3.32470810967871e-10</v>
      </c>
      <c r="IR197">
        <v>0.0482981980719239</v>
      </c>
      <c r="IS197">
        <v>0.00830027014242151</v>
      </c>
      <c r="IT197">
        <v>2.88519397997672e-05</v>
      </c>
      <c r="IU197">
        <v>9.02036601750474e-06</v>
      </c>
      <c r="IV197">
        <v>-1</v>
      </c>
      <c r="IW197">
        <v>2043</v>
      </c>
      <c r="IX197">
        <v>1</v>
      </c>
      <c r="IY197">
        <v>28</v>
      </c>
      <c r="IZ197">
        <v>188993.8</v>
      </c>
      <c r="JA197">
        <v>188993.7</v>
      </c>
      <c r="JB197">
        <v>0.852051</v>
      </c>
      <c r="JC197">
        <v>2.40601</v>
      </c>
      <c r="JD197">
        <v>1.4978</v>
      </c>
      <c r="JE197">
        <v>2.33276</v>
      </c>
      <c r="JF197">
        <v>1.54419</v>
      </c>
      <c r="JG197">
        <v>2.26807</v>
      </c>
      <c r="JH197">
        <v>35.3596</v>
      </c>
      <c r="JI197">
        <v>24.2714</v>
      </c>
      <c r="JJ197">
        <v>18</v>
      </c>
      <c r="JK197">
        <v>545.453</v>
      </c>
      <c r="JL197">
        <v>431.734</v>
      </c>
      <c r="JM197">
        <v>31.7027</v>
      </c>
      <c r="JN197">
        <v>28.2404</v>
      </c>
      <c r="JO197">
        <v>30</v>
      </c>
      <c r="JP197">
        <v>28.1124</v>
      </c>
      <c r="JQ197">
        <v>28.1399</v>
      </c>
      <c r="JR197">
        <v>17.1088</v>
      </c>
      <c r="JS197">
        <v>25.0409</v>
      </c>
      <c r="JT197">
        <v>100</v>
      </c>
      <c r="JU197">
        <v>31.7136</v>
      </c>
      <c r="JV197">
        <v>420</v>
      </c>
      <c r="JW197">
        <v>24.2213</v>
      </c>
      <c r="JX197">
        <v>93.0888</v>
      </c>
      <c r="JY197">
        <v>98.6842</v>
      </c>
    </row>
    <row r="198" spans="1:285">
      <c r="A198">
        <v>182</v>
      </c>
      <c r="B198">
        <v>1758589337</v>
      </c>
      <c r="C198">
        <v>5324</v>
      </c>
      <c r="D198" t="s">
        <v>795</v>
      </c>
      <c r="E198" t="s">
        <v>796</v>
      </c>
      <c r="F198">
        <v>5</v>
      </c>
      <c r="G198" t="s">
        <v>419</v>
      </c>
      <c r="H198" t="s">
        <v>742</v>
      </c>
      <c r="I198" t="s">
        <v>421</v>
      </c>
      <c r="J198">
        <v>1758589334</v>
      </c>
      <c r="K198">
        <f>(L198)/1000</f>
        <v>0</v>
      </c>
      <c r="L198">
        <f>1000*DL198*AJ198*(DH198-DI198)/(100*DA198*(1000-AJ198*DH198))</f>
        <v>0</v>
      </c>
      <c r="M198">
        <f>DL198*AJ198*(DG198-DF198*(1000-AJ198*DI198)/(1000-AJ198*DH198))/(100*DA198)</f>
        <v>0</v>
      </c>
      <c r="N198">
        <f>DF198 - IF(AJ198&gt;1, M198*DA198*100.0/(AL198), 0)</f>
        <v>0</v>
      </c>
      <c r="O198">
        <f>((U198-K198/2)*N198-M198)/(U198+K198/2)</f>
        <v>0</v>
      </c>
      <c r="P198">
        <f>O198*(DM198+DN198)/1000.0</f>
        <v>0</v>
      </c>
      <c r="Q198">
        <f>(DF198 - IF(AJ198&gt;1, M198*DA198*100.0/(AL198), 0))*(DM198+DN198)/1000.0</f>
        <v>0</v>
      </c>
      <c r="R198">
        <f>2.0/((1/T198-1/S198)+SIGN(T198)*SQRT((1/T198-1/S198)*(1/T198-1/S198) + 4*DB198/((DB198+1)*(DB198+1))*(2*1/T198*1/S198-1/S198*1/S198)))</f>
        <v>0</v>
      </c>
      <c r="S198">
        <f>IF(LEFT(DC198,1)&lt;&gt;"0",IF(LEFT(DC198,1)="1",3.0,DD198),$D$5+$E$5*(DT198*DM198/($K$5*1000))+$F$5*(DT198*DM198/($K$5*1000))*MAX(MIN(DA198,$J$5),$I$5)*MAX(MIN(DA198,$J$5),$I$5)+$G$5*MAX(MIN(DA198,$J$5),$I$5)*(DT198*DM198/($K$5*1000))+$H$5*(DT198*DM198/($K$5*1000))*(DT198*DM198/($K$5*1000)))</f>
        <v>0</v>
      </c>
      <c r="T198">
        <f>K198*(1000-(1000*0.61365*exp(17.502*X198/(240.97+X198))/(DM198+DN198)+DH198)/2)/(1000*0.61365*exp(17.502*X198/(240.97+X198))/(DM198+DN198)-DH198)</f>
        <v>0</v>
      </c>
      <c r="U198">
        <f>1/((DB198+1)/(R198/1.6)+1/(S198/1.37)) + DB198/((DB198+1)/(R198/1.6) + DB198/(S198/1.37))</f>
        <v>0</v>
      </c>
      <c r="V198">
        <f>(CW198*CZ198)</f>
        <v>0</v>
      </c>
      <c r="W198">
        <f>(DO198+(V198+2*0.95*5.67E-8*(((DO198+$B$7)+273)^4-(DO198+273)^4)-44100*K198)/(1.84*29.3*S198+8*0.95*5.67E-8*(DO198+273)^3))</f>
        <v>0</v>
      </c>
      <c r="X198">
        <f>($C$7*DP198+$D$7*DQ198+$E$7*W198)</f>
        <v>0</v>
      </c>
      <c r="Y198">
        <f>0.61365*exp(17.502*X198/(240.97+X198))</f>
        <v>0</v>
      </c>
      <c r="Z198">
        <f>(AA198/AB198*100)</f>
        <v>0</v>
      </c>
      <c r="AA198">
        <f>DH198*(DM198+DN198)/1000</f>
        <v>0</v>
      </c>
      <c r="AB198">
        <f>0.61365*exp(17.502*DO198/(240.97+DO198))</f>
        <v>0</v>
      </c>
      <c r="AC198">
        <f>(Y198-DH198*(DM198+DN198)/1000)</f>
        <v>0</v>
      </c>
      <c r="AD198">
        <f>(-K198*44100)</f>
        <v>0</v>
      </c>
      <c r="AE198">
        <f>2*29.3*S198*0.92*(DO198-X198)</f>
        <v>0</v>
      </c>
      <c r="AF198">
        <f>2*0.95*5.67E-8*(((DO198+$B$7)+273)^4-(X198+273)^4)</f>
        <v>0</v>
      </c>
      <c r="AG198">
        <f>V198+AF198+AD198+AE198</f>
        <v>0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MAX(0,($B$13+$C$13*DT198)/(1+$D$13*DT198)*DM198/(DO198+273)*$E$13)</f>
        <v>0</v>
      </c>
      <c r="AM198" t="s">
        <v>422</v>
      </c>
      <c r="AN198" t="s">
        <v>422</v>
      </c>
      <c r="AO198">
        <v>0</v>
      </c>
      <c r="AP198">
        <v>0</v>
      </c>
      <c r="AQ198">
        <f>1-AO198/AP198</f>
        <v>0</v>
      </c>
      <c r="AR198">
        <v>0</v>
      </c>
      <c r="AS198" t="s">
        <v>422</v>
      </c>
      <c r="AT198" t="s">
        <v>422</v>
      </c>
      <c r="AU198">
        <v>0</v>
      </c>
      <c r="AV198">
        <v>0</v>
      </c>
      <c r="AW198">
        <f>1-AU198/AV198</f>
        <v>0</v>
      </c>
      <c r="AX198">
        <v>0.5</v>
      </c>
      <c r="AY198">
        <f>CX198</f>
        <v>0</v>
      </c>
      <c r="AZ198">
        <f>M198</f>
        <v>0</v>
      </c>
      <c r="BA198">
        <f>AW198*AX198*AY198</f>
        <v>0</v>
      </c>
      <c r="BB198">
        <f>(AZ198-AR198)/AY198</f>
        <v>0</v>
      </c>
      <c r="BC198">
        <f>(AP198-AV198)/AV198</f>
        <v>0</v>
      </c>
      <c r="BD198">
        <f>AO198/(AQ198+AO198/AV198)</f>
        <v>0</v>
      </c>
      <c r="BE198" t="s">
        <v>422</v>
      </c>
      <c r="BF198">
        <v>0</v>
      </c>
      <c r="BG198">
        <f>IF(BF198&lt;&gt;0, BF198, BD198)</f>
        <v>0</v>
      </c>
      <c r="BH198">
        <f>1-BG198/AV198</f>
        <v>0</v>
      </c>
      <c r="BI198">
        <f>(AV198-AU198)/(AV198-BG198)</f>
        <v>0</v>
      </c>
      <c r="BJ198">
        <f>(AP198-AV198)/(AP198-BG198)</f>
        <v>0</v>
      </c>
      <c r="BK198">
        <f>(AV198-AU198)/(AV198-AO198)</f>
        <v>0</v>
      </c>
      <c r="BL198">
        <f>(AP198-AV198)/(AP198-AO198)</f>
        <v>0</v>
      </c>
      <c r="BM198">
        <f>(BI198*BG198/AU198)</f>
        <v>0</v>
      </c>
      <c r="BN198">
        <f>(1-BM198)</f>
        <v>0</v>
      </c>
      <c r="CW198">
        <f>$B$11*DU198+$C$11*DV198+$F$11*EG198*(1-EJ198)</f>
        <v>0</v>
      </c>
      <c r="CX198">
        <f>CW198*CY198</f>
        <v>0</v>
      </c>
      <c r="CY198">
        <f>($B$11*$D$9+$C$11*$D$9+$F$11*((ET198+EL198)/MAX(ET198+EL198+EU198, 0.1)*$I$9+EU198/MAX(ET198+EL198+EU198, 0.1)*$J$9))/($B$11+$C$11+$F$11)</f>
        <v>0</v>
      </c>
      <c r="CZ198">
        <f>($B$11*$K$9+$C$11*$K$9+$F$11*((ET198+EL198)/MAX(ET198+EL198+EU198, 0.1)*$P$9+EU198/MAX(ET198+EL198+EU198, 0.1)*$Q$9))/($B$11+$C$11+$F$11)</f>
        <v>0</v>
      </c>
      <c r="DA198">
        <v>2.18</v>
      </c>
      <c r="DB198">
        <v>0.5</v>
      </c>
      <c r="DC198" t="s">
        <v>423</v>
      </c>
      <c r="DD198">
        <v>2</v>
      </c>
      <c r="DE198">
        <v>1758589334</v>
      </c>
      <c r="DF198">
        <v>420.498333333333</v>
      </c>
      <c r="DG198">
        <v>419.989</v>
      </c>
      <c r="DH198">
        <v>24.4259666666667</v>
      </c>
      <c r="DI198">
        <v>24.1635666666667</v>
      </c>
      <c r="DJ198">
        <v>414.605333333333</v>
      </c>
      <c r="DK198">
        <v>24.0362666666667</v>
      </c>
      <c r="DL198">
        <v>499.97</v>
      </c>
      <c r="DM198">
        <v>89.6245333333333</v>
      </c>
      <c r="DN198">
        <v>0.0322157333333333</v>
      </c>
      <c r="DO198">
        <v>30.5212</v>
      </c>
      <c r="DP198">
        <v>29.9590333333333</v>
      </c>
      <c r="DQ198">
        <v>999.9</v>
      </c>
      <c r="DR198">
        <v>0</v>
      </c>
      <c r="DS198">
        <v>0</v>
      </c>
      <c r="DT198">
        <v>9988.96</v>
      </c>
      <c r="DU198">
        <v>0</v>
      </c>
      <c r="DV198">
        <v>0.723344</v>
      </c>
      <c r="DW198">
        <v>0.509694333333333</v>
      </c>
      <c r="DX198">
        <v>431.026666666667</v>
      </c>
      <c r="DY198">
        <v>430.388666666667</v>
      </c>
      <c r="DZ198">
        <v>0.262362666666667</v>
      </c>
      <c r="EA198">
        <v>419.989</v>
      </c>
      <c r="EB198">
        <v>24.1635666666667</v>
      </c>
      <c r="EC198">
        <v>2.18916333333333</v>
      </c>
      <c r="ED198">
        <v>2.16565</v>
      </c>
      <c r="EE198">
        <v>18.8832333333333</v>
      </c>
      <c r="EF198">
        <v>18.7104666666667</v>
      </c>
      <c r="EG198">
        <v>0.00500016</v>
      </c>
      <c r="EH198">
        <v>0</v>
      </c>
      <c r="EI198">
        <v>0</v>
      </c>
      <c r="EJ198">
        <v>0</v>
      </c>
      <c r="EK198">
        <v>213.9</v>
      </c>
      <c r="EL198">
        <v>0.00500016</v>
      </c>
      <c r="EM198">
        <v>-31.5333333333333</v>
      </c>
      <c r="EN198">
        <v>-2.6</v>
      </c>
      <c r="EO198">
        <v>37.5</v>
      </c>
      <c r="EP198">
        <v>41.562</v>
      </c>
      <c r="EQ198">
        <v>39.562</v>
      </c>
      <c r="ER198">
        <v>41.812</v>
      </c>
      <c r="ES198">
        <v>40.812</v>
      </c>
      <c r="ET198">
        <v>0</v>
      </c>
      <c r="EU198">
        <v>0</v>
      </c>
      <c r="EV198">
        <v>0</v>
      </c>
      <c r="EW198">
        <v>1758589339.2</v>
      </c>
      <c r="EX198">
        <v>0</v>
      </c>
      <c r="EY198">
        <v>212.208</v>
      </c>
      <c r="EZ198">
        <v>9.07692285990113</v>
      </c>
      <c r="FA198">
        <v>-2.89999967049324</v>
      </c>
      <c r="FB198">
        <v>-29.492</v>
      </c>
      <c r="FC198">
        <v>15</v>
      </c>
      <c r="FD198">
        <v>0</v>
      </c>
      <c r="FE198" t="s">
        <v>424</v>
      </c>
      <c r="FF198">
        <v>1747249705.1</v>
      </c>
      <c r="FG198">
        <v>1747249711.1</v>
      </c>
      <c r="FH198">
        <v>0</v>
      </c>
      <c r="FI198">
        <v>0.871</v>
      </c>
      <c r="FJ198">
        <v>0.066</v>
      </c>
      <c r="FK198">
        <v>5.486</v>
      </c>
      <c r="FL198">
        <v>0.145</v>
      </c>
      <c r="FM198">
        <v>420</v>
      </c>
      <c r="FN198">
        <v>16</v>
      </c>
      <c r="FO198">
        <v>0.27</v>
      </c>
      <c r="FP198">
        <v>0.16</v>
      </c>
      <c r="FQ198">
        <v>0.48962545</v>
      </c>
      <c r="FR198">
        <v>0.725172766917293</v>
      </c>
      <c r="FS198">
        <v>0.0938981459031407</v>
      </c>
      <c r="FT198">
        <v>0</v>
      </c>
      <c r="FU198">
        <v>211.029411764706</v>
      </c>
      <c r="FV198">
        <v>23.3063406237794</v>
      </c>
      <c r="FW198">
        <v>6.52220322805851</v>
      </c>
      <c r="FX198">
        <v>-1</v>
      </c>
      <c r="FY198">
        <v>0.2617297</v>
      </c>
      <c r="FZ198">
        <v>0.0100625864661654</v>
      </c>
      <c r="GA198">
        <v>0.00120133143220345</v>
      </c>
      <c r="GB198">
        <v>1</v>
      </c>
      <c r="GC198">
        <v>1</v>
      </c>
      <c r="GD198">
        <v>2</v>
      </c>
      <c r="GE198" t="s">
        <v>433</v>
      </c>
      <c r="GF198">
        <v>3.12625</v>
      </c>
      <c r="GG198">
        <v>2.65751</v>
      </c>
      <c r="GH198">
        <v>0.0881904</v>
      </c>
      <c r="GI198">
        <v>0.0890169</v>
      </c>
      <c r="GJ198">
        <v>0.101869</v>
      </c>
      <c r="GK198">
        <v>0.101637</v>
      </c>
      <c r="GL198">
        <v>23489.9</v>
      </c>
      <c r="GM198">
        <v>22216.9</v>
      </c>
      <c r="GN198">
        <v>23038.7</v>
      </c>
      <c r="GO198">
        <v>23746.6</v>
      </c>
      <c r="GP198">
        <v>35262</v>
      </c>
      <c r="GQ198">
        <v>35306.7</v>
      </c>
      <c r="GR198">
        <v>41533.9</v>
      </c>
      <c r="GS198">
        <v>42341.6</v>
      </c>
      <c r="GT198">
        <v>1.90167</v>
      </c>
      <c r="GU198">
        <v>1.81332</v>
      </c>
      <c r="GV198">
        <v>0.121988</v>
      </c>
      <c r="GW198">
        <v>0</v>
      </c>
      <c r="GX198">
        <v>28.0288</v>
      </c>
      <c r="GY198">
        <v>999.9</v>
      </c>
      <c r="GZ198">
        <v>60.029</v>
      </c>
      <c r="HA198">
        <v>29.346</v>
      </c>
      <c r="HB198">
        <v>27.4805</v>
      </c>
      <c r="HC198">
        <v>54.055</v>
      </c>
      <c r="HD198">
        <v>39.5473</v>
      </c>
      <c r="HE198">
        <v>1</v>
      </c>
      <c r="HF198">
        <v>0.048844</v>
      </c>
      <c r="HG198">
        <v>-2.02876</v>
      </c>
      <c r="HH198">
        <v>20.2254</v>
      </c>
      <c r="HI198">
        <v>5.23481</v>
      </c>
      <c r="HJ198">
        <v>11.992</v>
      </c>
      <c r="HK198">
        <v>4.95595</v>
      </c>
      <c r="HL198">
        <v>3.304</v>
      </c>
      <c r="HM198">
        <v>9999</v>
      </c>
      <c r="HN198">
        <v>999.9</v>
      </c>
      <c r="HO198">
        <v>9999</v>
      </c>
      <c r="HP198">
        <v>9999</v>
      </c>
      <c r="HQ198">
        <v>1.86845</v>
      </c>
      <c r="HR198">
        <v>1.86418</v>
      </c>
      <c r="HS198">
        <v>1.8718</v>
      </c>
      <c r="HT198">
        <v>1.86266</v>
      </c>
      <c r="HU198">
        <v>1.86205</v>
      </c>
      <c r="HV198">
        <v>1.86854</v>
      </c>
      <c r="HW198">
        <v>1.85867</v>
      </c>
      <c r="HX198">
        <v>1.86508</v>
      </c>
      <c r="HY198">
        <v>5</v>
      </c>
      <c r="HZ198">
        <v>0</v>
      </c>
      <c r="IA198">
        <v>0</v>
      </c>
      <c r="IB198">
        <v>0</v>
      </c>
      <c r="IC198" t="s">
        <v>426</v>
      </c>
      <c r="ID198" t="s">
        <v>427</v>
      </c>
      <c r="IE198" t="s">
        <v>428</v>
      </c>
      <c r="IF198" t="s">
        <v>428</v>
      </c>
      <c r="IG198" t="s">
        <v>428</v>
      </c>
      <c r="IH198" t="s">
        <v>428</v>
      </c>
      <c r="II198">
        <v>0</v>
      </c>
      <c r="IJ198">
        <v>100</v>
      </c>
      <c r="IK198">
        <v>100</v>
      </c>
      <c r="IL198">
        <v>5.894</v>
      </c>
      <c r="IM198">
        <v>0.3897</v>
      </c>
      <c r="IN198">
        <v>4.31971622866321</v>
      </c>
      <c r="IO198">
        <v>0.00442796603476172</v>
      </c>
      <c r="IP198">
        <v>-1.66160884727162e-06</v>
      </c>
      <c r="IQ198">
        <v>3.32470810967871e-10</v>
      </c>
      <c r="IR198">
        <v>0.0482981980719239</v>
      </c>
      <c r="IS198">
        <v>0.00830027014242151</v>
      </c>
      <c r="IT198">
        <v>2.88519397997672e-05</v>
      </c>
      <c r="IU198">
        <v>9.02036601750474e-06</v>
      </c>
      <c r="IV198">
        <v>-1</v>
      </c>
      <c r="IW198">
        <v>2043</v>
      </c>
      <c r="IX198">
        <v>1</v>
      </c>
      <c r="IY198">
        <v>28</v>
      </c>
      <c r="IZ198">
        <v>188993.9</v>
      </c>
      <c r="JA198">
        <v>188993.8</v>
      </c>
      <c r="JB198">
        <v>0.852051</v>
      </c>
      <c r="JC198">
        <v>2.40601</v>
      </c>
      <c r="JD198">
        <v>1.49902</v>
      </c>
      <c r="JE198">
        <v>2.33276</v>
      </c>
      <c r="JF198">
        <v>1.54419</v>
      </c>
      <c r="JG198">
        <v>2.2644</v>
      </c>
      <c r="JH198">
        <v>35.3827</v>
      </c>
      <c r="JI198">
        <v>24.2714</v>
      </c>
      <c r="JJ198">
        <v>18</v>
      </c>
      <c r="JK198">
        <v>545.443</v>
      </c>
      <c r="JL198">
        <v>431.799</v>
      </c>
      <c r="JM198">
        <v>31.7225</v>
      </c>
      <c r="JN198">
        <v>28.2392</v>
      </c>
      <c r="JO198">
        <v>30</v>
      </c>
      <c r="JP198">
        <v>28.1113</v>
      </c>
      <c r="JQ198">
        <v>28.1387</v>
      </c>
      <c r="JR198">
        <v>17.1093</v>
      </c>
      <c r="JS198">
        <v>25.0409</v>
      </c>
      <c r="JT198">
        <v>100</v>
      </c>
      <c r="JU198">
        <v>31.7438</v>
      </c>
      <c r="JV198">
        <v>420</v>
      </c>
      <c r="JW198">
        <v>24.2213</v>
      </c>
      <c r="JX198">
        <v>93.0891</v>
      </c>
      <c r="JY198">
        <v>98.6845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2025-09-22T20:51:53Z</dcterms:created>
  <dcterms:modified xsi:type="dcterms:W3CDTF">2025-09-22T20:51:53Z</dcterms:modified>
</cp:coreProperties>
</file>