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<sst xmlns="http://schemas.openxmlformats.org/spreadsheetml/2006/main" count="9100" uniqueCount="1098">
  <si>
    <t>File opened</t>
  </si>
  <si>
    <t>2025-09-21 19:47:37</t>
  </si>
  <si>
    <t>Console s/n</t>
  </si>
  <si>
    <t>68C-022608</t>
  </si>
  <si>
    <t>Console ver</t>
  </si>
  <si>
    <t>Bluestem v.2.1.11</t>
  </si>
  <si>
    <t>Scripts ver</t>
  </si>
  <si>
    <t>2023.02  2.1.11, Jun 2023</t>
  </si>
  <si>
    <t>Head s/n</t>
  </si>
  <si>
    <t>68H-422598</t>
  </si>
  <si>
    <t>Head ver</t>
  </si>
  <si>
    <t>1.4.23</t>
  </si>
  <si>
    <t>Head cal</t>
  </si>
  <si>
    <t>{"oxygen": "21", "co2azero": "0.923878", "co2aspan1": "1.00016", "co2aspan2": "-0.0254498", "co2aspan2a": "0.319337", "co2aspan2b": "0.316792", "co2aspanconc1": "2491", "co2aspanconc2": "303.6", "co2bzero": "0.920183", "co2bspan1": "0.99991", "co2bspan2": "-0.0259223", "co2bspan2a": "0.316673", "co2bspan2b": "0.314045", "co2bspanconc1": "2491", "co2bspanconc2": "303.6", "h2oazero": "1.06374", "h2oaspan1": "1.01033", "h2oaspan2": "0", "h2oaspan2a": "0.0705651", "h2oaspan2b": "0.0712942", "h2oaspanconc1": "12.15", "h2oaspanconc2": "0", "h2obzero": "1.07172", "h2obspan1": "1.02672", "h2obspan2": "0", "h2obspan2a": "0.0697958", "h2obspan2b": "0.0716606", "h2obspanconc1": "12.15", "h2obspanconc2": "0", "tazero": "0.108437", "tbzero": "0.225744", "flowmeterzero": "2.50179", "flowazero": "0.302", "flowbzero": "0.29587", "chamberpressurezero": "2.61184", "ssa_ref": "35216.5", "ssb_ref": "35428.5"}</t>
  </si>
  <si>
    <t>Factory cal date</t>
  </si>
  <si>
    <t>09 Mar 2022</t>
  </si>
  <si>
    <t>CO2 rangematch</t>
  </si>
  <si>
    <t>Sun Sep 21 16:38</t>
  </si>
  <si>
    <t>H2O rangematch</t>
  </si>
  <si>
    <t>Sun Sep 21 16:46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</si>
  <si>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</si>
  <si>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</si>
  <si>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</si>
  <si>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</si>
  <si>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</si>
  <si>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</si>
  <si>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</si>
  <si>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</si>
  <si>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</si>
  <si>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19:47:37</t>
  </si>
  <si>
    <t>Stability Definition:	ΔCO2 (Meas2): Slp&lt;0.1 Per=20	ΔH2O (Meas2): Slp&lt;0.1 Per=20	F (FlrLS):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</si>
  <si>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</si>
  <si>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</si>
  <si>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</si>
  <si>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</si>
  <si>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</si>
  <si>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</si>
  <si>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</si>
  <si>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</si>
  <si>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</si>
  <si>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</si>
  <si>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</si>
  <si>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</si>
  <si>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</si>
  <si>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</si>
  <si>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</si>
  <si>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</si>
  <si>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</si>
  <si>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</si>
  <si>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</si>
  <si>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</si>
  <si>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</si>
  <si>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</si>
  <si>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</si>
  <si>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</si>
  <si>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</si>
  <si>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</si>
  <si>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</si>
  <si>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</si>
  <si>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</si>
  <si>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</si>
  <si>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</si>
  <si>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</si>
  <si>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</si>
  <si>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</si>
  <si>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</si>
  <si>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</si>
  <si>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</si>
  <si>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</si>
  <si>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</si>
  <si>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</si>
  <si>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</si>
  <si>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</si>
  <si>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</si>
  <si>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</si>
  <si>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</si>
  <si>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</si>
  <si>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</si>
  <si>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</si>
  <si>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</si>
  <si>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</si>
  <si>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</si>
  <si>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2.14608 175.51 350.784 618.432 865.184 1069.28 1262.01 1420.07</t>
  </si>
  <si>
    <t>Fs_true</t>
  </si>
  <si>
    <t>0.0964076 210.258 381.636 606.36 801.092 1002.89 1201.42 1401.22</t>
  </si>
  <si>
    <t>leak_wt</t>
  </si>
  <si>
    <t>SysObs</t>
  </si>
  <si>
    <t>UserDefCon</t>
  </si>
  <si>
    <t>GasEx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</si>
  <si>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</si>
  <si>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</si>
  <si>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</si>
  <si>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</si>
  <si>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</si>
  <si>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</si>
  <si>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</si>
  <si>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</si>
  <si>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</si>
  <si>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</si>
  <si>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</si>
  <si>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</si>
  <si>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</si>
  <si>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</si>
  <si>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</si>
  <si>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</si>
  <si>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</si>
  <si>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</si>
  <si>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</si>
  <si>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</si>
  <si>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</si>
  <si>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</si>
  <si>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</si>
  <si>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</si>
  <si>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</si>
  <si>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</si>
  <si>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meas_type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</si>
  <si>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</si>
  <si>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</si>
  <si>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</si>
  <si>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</si>
  <si>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</si>
  <si>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</si>
  <si>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</si>
  <si>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</si>
  <si>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</si>
  <si>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</si>
  <si>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</si>
  <si>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</si>
  <si>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</si>
  <si>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</si>
  <si>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</si>
  <si>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</si>
  <si>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</si>
  <si>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</si>
  <si>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</si>
  <si>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</si>
  <si>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</si>
  <si>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</si>
  <si>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</si>
  <si>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</si>
  <si>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</si>
  <si>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</si>
  <si>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</si>
  <si>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</si>
  <si>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</si>
  <si>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</si>
  <si>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</si>
  <si>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</si>
  <si>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</si>
  <si>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</si>
  <si>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</si>
  <si>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</si>
  <si>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</si>
  <si>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</si>
  <si>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</si>
  <si>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</si>
  <si>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</si>
  <si>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</si>
  <si>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</si>
  <si>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</si>
  <si>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</si>
  <si>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</si>
  <si>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</si>
  <si>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</si>
  <si>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</si>
  <si>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</si>
  <si>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</si>
  <si>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</si>
  <si>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</si>
  <si>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</si>
  <si>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</si>
  <si>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</si>
  <si>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</si>
  <si>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</si>
  <si>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</si>
  <si>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</si>
  <si>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</si>
  <si>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</si>
  <si>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</si>
  <si>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</si>
  <si>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</si>
  <si>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</si>
  <si>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</si>
  <si>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</si>
  <si>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</si>
  <si>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</si>
  <si>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</si>
  <si>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</si>
  <si>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</si>
  <si>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</si>
  <si>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</si>
  <si>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</si>
  <si>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</si>
  <si>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</si>
  <si>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</si>
  <si>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</si>
  <si>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</si>
  <si>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</si>
  <si>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</si>
  <si>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</si>
  <si>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</si>
  <si>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</si>
  <si>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</si>
  <si>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</si>
  <si>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</si>
  <si>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</si>
  <si>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</si>
  <si>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</si>
  <si>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</si>
  <si>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</si>
  <si>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</si>
  <si>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</si>
  <si>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</si>
  <si>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</si>
  <si>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</si>
  <si>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</si>
  <si>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</si>
  <si>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</si>
  <si>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</si>
  <si>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</si>
  <si>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</si>
  <si>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</si>
  <si>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</si>
  <si>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</si>
  <si>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</si>
  <si>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</si>
  <si>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</si>
  <si>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</si>
  <si>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</si>
  <si>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</si>
  <si>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</si>
  <si>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</si>
  <si>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</si>
  <si>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</si>
  <si>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</si>
  <si>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</si>
  <si>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</si>
  <si>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</si>
  <si>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</si>
  <si>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</si>
  <si>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</si>
  <si>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</si>
  <si>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</si>
  <si>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</si>
  <si>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</si>
  <si>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</si>
  <si>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</si>
  <si>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</si>
  <si>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</si>
  <si>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</si>
  <si>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</si>
  <si>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</si>
  <si>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</si>
  <si>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</si>
  <si>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</si>
  <si>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</si>
  <si>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</si>
  <si>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</si>
  <si>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</si>
  <si>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</si>
  <si>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</si>
  <si>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</si>
  <si>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</si>
  <si>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</si>
  <si>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</si>
  <si>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</si>
  <si>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</si>
  <si>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</si>
  <si>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</si>
  <si>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</si>
  <si>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</si>
  <si>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</si>
  <si>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</si>
  <si>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</si>
  <si>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</si>
  <si>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</si>
  <si>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</si>
  <si>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</si>
  <si>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</si>
  <si>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</si>
  <si>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</si>
  <si>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</si>
  <si>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</si>
  <si>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</si>
  <si>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</si>
  <si>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</si>
  <si>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</si>
  <si>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</si>
  <si>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</si>
  <si>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</si>
  <si>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</si>
  <si>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</si>
  <si>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</si>
  <si>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</si>
  <si>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</si>
  <si>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</si>
  <si>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</si>
  <si>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</si>
  <si>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</si>
  <si>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</si>
  <si>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</si>
  <si>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</si>
  <si>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</si>
  <si>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</si>
  <si>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</si>
  <si>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</si>
  <si>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</si>
  <si>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</si>
  <si>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</si>
  <si>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</si>
  <si>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</si>
  <si>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</si>
  <si>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</si>
  <si>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</si>
  <si>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</si>
  <si>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</si>
  <si>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</si>
  <si>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</si>
  <si>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</si>
  <si>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</si>
  <si>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</si>
  <si>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</si>
  <si>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</si>
  <si>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</si>
  <si>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</si>
  <si>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</si>
  <si>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</si>
  <si>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</si>
  <si>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</si>
  <si>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</si>
  <si>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</si>
  <si>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</si>
  <si>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</si>
  <si>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</si>
  <si>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</si>
  <si>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</si>
  <si>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</si>
  <si>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</si>
  <si>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</si>
  <si>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</si>
  <si>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</si>
  <si>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</si>
  <si>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</si>
  <si>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</si>
  <si>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</si>
  <si>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</si>
  <si>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</si>
  <si>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</si>
  <si>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</si>
  <si>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</si>
  <si>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</si>
  <si>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</si>
  <si>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</si>
  <si>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</si>
  <si>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</si>
  <si>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</si>
  <si>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</si>
  <si>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</si>
  <si>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</si>
  <si>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</si>
  <si>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</si>
  <si>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</si>
  <si>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</si>
  <si>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</si>
  <si>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</si>
  <si>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</si>
  <si>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</si>
  <si>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</si>
  <si>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</si>
  <si>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</si>
  <si>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</si>
  <si>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</si>
  <si>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</si>
  <si>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</si>
  <si>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</si>
  <si>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</si>
  <si>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</si>
  <si>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</si>
  <si>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</si>
  <si>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</si>
  <si>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</si>
  <si>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</si>
  <si>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</si>
  <si>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</si>
  <si>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</si>
  <si>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</si>
  <si>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</si>
  <si>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</si>
  <si>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</si>
  <si>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</si>
  <si>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</si>
  <si>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</si>
  <si>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</si>
  <si>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</si>
  <si>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</si>
  <si>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</si>
  <si>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</si>
  <si>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</si>
  <si>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</si>
  <si>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</si>
  <si>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</si>
  <si>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</si>
  <si>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</si>
  <si>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</si>
  <si>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</si>
  <si>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</si>
  <si>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</si>
  <si>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</si>
  <si>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</si>
  <si>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</si>
  <si>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</si>
  <si>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</si>
  <si>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</si>
  <si>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</si>
  <si>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</si>
  <si>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</si>
  <si>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</si>
  <si>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20250921 20:01:28</t>
  </si>
  <si>
    <t>20:01:28</t>
  </si>
  <si>
    <t>261</t>
  </si>
  <si>
    <t>stan</t>
  </si>
  <si>
    <t>rd</t>
  </si>
  <si>
    <t>-</t>
  </si>
  <si>
    <t>0: Broadleaf</t>
  </si>
  <si>
    <t>--:--:--</t>
  </si>
  <si>
    <t>1/2</t>
  </si>
  <si>
    <t>00000000</t>
  </si>
  <si>
    <t>iiiiiiii</t>
  </si>
  <si>
    <t>off</t>
  </si>
  <si>
    <t>20250921 20:01:30</t>
  </si>
  <si>
    <t>20:01:30</t>
  </si>
  <si>
    <t>20250921 20:01:32</t>
  </si>
  <si>
    <t>20:01:32</t>
  </si>
  <si>
    <t>0/2</t>
  </si>
  <si>
    <t>20250921 20:01:34</t>
  </si>
  <si>
    <t>20:01:34</t>
  </si>
  <si>
    <t>20250921 20:01:36</t>
  </si>
  <si>
    <t>20:01:36</t>
  </si>
  <si>
    <t>20250921 20:01:38</t>
  </si>
  <si>
    <t>20:01:38</t>
  </si>
  <si>
    <t>20250921 20:01:40</t>
  </si>
  <si>
    <t>20:01:40</t>
  </si>
  <si>
    <t>20250921 20:01:42</t>
  </si>
  <si>
    <t>20:01:42</t>
  </si>
  <si>
    <t>20250921 20:01:44</t>
  </si>
  <si>
    <t>20:01:44</t>
  </si>
  <si>
    <t>20250921 20:01:46</t>
  </si>
  <si>
    <t>20:01:46</t>
  </si>
  <si>
    <t>2/2</t>
  </si>
  <si>
    <t>20250921 20:01:48</t>
  </si>
  <si>
    <t>20:01:48</t>
  </si>
  <si>
    <t>20250921 20:01:50</t>
  </si>
  <si>
    <t>20:01:50</t>
  </si>
  <si>
    <t>20250921 20:01:52</t>
  </si>
  <si>
    <t>20:01:52</t>
  </si>
  <si>
    <t>20250921 20:01:54</t>
  </si>
  <si>
    <t>20:01:54</t>
  </si>
  <si>
    <t>20250921 20:01:56</t>
  </si>
  <si>
    <t>20:01:56</t>
  </si>
  <si>
    <t>20250921 20:01:58</t>
  </si>
  <si>
    <t>20:01:58</t>
  </si>
  <si>
    <t>20250921 20:02:00</t>
  </si>
  <si>
    <t>20:02:00</t>
  </si>
  <si>
    <t>20250921 20:02:02</t>
  </si>
  <si>
    <t>20:02:02</t>
  </si>
  <si>
    <t>20250921 20:02:04</t>
  </si>
  <si>
    <t>20:02:04</t>
  </si>
  <si>
    <t>20250921 20:02:06</t>
  </si>
  <si>
    <t>20:02:06</t>
  </si>
  <si>
    <t>20250921 20:02:08</t>
  </si>
  <si>
    <t>20:02:08</t>
  </si>
  <si>
    <t>20250921 20:02:10</t>
  </si>
  <si>
    <t>20:02:10</t>
  </si>
  <si>
    <t>20250921 20:02:12</t>
  </si>
  <si>
    <t>20:02:12</t>
  </si>
  <si>
    <t>20250921 20:02:14</t>
  </si>
  <si>
    <t>20:02:14</t>
  </si>
  <si>
    <t>20250921 20:02:16</t>
  </si>
  <si>
    <t>20:02:16</t>
  </si>
  <si>
    <t>20250921 20:02:18</t>
  </si>
  <si>
    <t>20:02:18</t>
  </si>
  <si>
    <t>20250921 20:02:20</t>
  </si>
  <si>
    <t>20:02:20</t>
  </si>
  <si>
    <t>20250921 20:02:22</t>
  </si>
  <si>
    <t>20:02:22</t>
  </si>
  <si>
    <t>20250921 20:02:24</t>
  </si>
  <si>
    <t>20:02:24</t>
  </si>
  <si>
    <t>20250921 20:02:26</t>
  </si>
  <si>
    <t>20:02:26</t>
  </si>
  <si>
    <t>20250921 20:10:44</t>
  </si>
  <si>
    <t>20:10:44</t>
  </si>
  <si>
    <t>260</t>
  </si>
  <si>
    <t>20250921 20:10:46</t>
  </si>
  <si>
    <t>20:10:46</t>
  </si>
  <si>
    <t>20250921 20:10:48</t>
  </si>
  <si>
    <t>20:10:48</t>
  </si>
  <si>
    <t>20250921 20:10:50</t>
  </si>
  <si>
    <t>20:10:50</t>
  </si>
  <si>
    <t>20250921 20:10:52</t>
  </si>
  <si>
    <t>20:10:52</t>
  </si>
  <si>
    <t>20250921 20:10:54</t>
  </si>
  <si>
    <t>20:10:54</t>
  </si>
  <si>
    <t>20250921 20:10:56</t>
  </si>
  <si>
    <t>20:10:56</t>
  </si>
  <si>
    <t>20250921 20:10:58</t>
  </si>
  <si>
    <t>20:10:58</t>
  </si>
  <si>
    <t>20250921 20:11:00</t>
  </si>
  <si>
    <t>20:11:00</t>
  </si>
  <si>
    <t>20250921 20:11:02</t>
  </si>
  <si>
    <t>20:11:02</t>
  </si>
  <si>
    <t>20250921 20:11:04</t>
  </si>
  <si>
    <t>20:11:04</t>
  </si>
  <si>
    <t>20250921 20:11:06</t>
  </si>
  <si>
    <t>20:11:06</t>
  </si>
  <si>
    <t>20250921 20:11:08</t>
  </si>
  <si>
    <t>20:11:08</t>
  </si>
  <si>
    <t>20250921 20:11:10</t>
  </si>
  <si>
    <t>20:11:10</t>
  </si>
  <si>
    <t>20250921 20:11:12</t>
  </si>
  <si>
    <t>20:11:12</t>
  </si>
  <si>
    <t>20250921 20:11:14</t>
  </si>
  <si>
    <t>20:11:14</t>
  </si>
  <si>
    <t>20250921 20:11:16</t>
  </si>
  <si>
    <t>20:11:16</t>
  </si>
  <si>
    <t>20250921 20:11:18</t>
  </si>
  <si>
    <t>20:11:18</t>
  </si>
  <si>
    <t>20250921 20:11:20</t>
  </si>
  <si>
    <t>20:11:20</t>
  </si>
  <si>
    <t>20250921 20:11:22</t>
  </si>
  <si>
    <t>20:11:22</t>
  </si>
  <si>
    <t>20250921 20:11:24</t>
  </si>
  <si>
    <t>20:11:24</t>
  </si>
  <si>
    <t>20250921 20:11:26</t>
  </si>
  <si>
    <t>20:11:26</t>
  </si>
  <si>
    <t>20250921 20:11:28</t>
  </si>
  <si>
    <t>20:11:28</t>
  </si>
  <si>
    <t>20250921 20:11:30</t>
  </si>
  <si>
    <t>20:11:30</t>
  </si>
  <si>
    <t>20250921 20:11:32</t>
  </si>
  <si>
    <t>20:11:32</t>
  </si>
  <si>
    <t>20250921 20:11:34</t>
  </si>
  <si>
    <t>20:11:34</t>
  </si>
  <si>
    <t>20250921 20:11:36</t>
  </si>
  <si>
    <t>20:11:36</t>
  </si>
  <si>
    <t>20250921 20:11:38</t>
  </si>
  <si>
    <t>20:11:38</t>
  </si>
  <si>
    <t>20250921 20:11:40</t>
  </si>
  <si>
    <t>20:11:40</t>
  </si>
  <si>
    <t>20250921 20:11:42</t>
  </si>
  <si>
    <t>20:11:42</t>
  </si>
  <si>
    <t>20250921 20:16:47</t>
  </si>
  <si>
    <t>20:16:47</t>
  </si>
  <si>
    <t>267</t>
  </si>
  <si>
    <t>20250921 20:16:49</t>
  </si>
  <si>
    <t>20:16:49</t>
  </si>
  <si>
    <t>20250921 20:16:51</t>
  </si>
  <si>
    <t>20:16:51</t>
  </si>
  <si>
    <t>20250921 20:16:53</t>
  </si>
  <si>
    <t>20:16:53</t>
  </si>
  <si>
    <t>20250921 20:16:55</t>
  </si>
  <si>
    <t>20:16:55</t>
  </si>
  <si>
    <t>20250921 20:16:57</t>
  </si>
  <si>
    <t>20:16:57</t>
  </si>
  <si>
    <t>20250921 20:16:59</t>
  </si>
  <si>
    <t>20:16:59</t>
  </si>
  <si>
    <t>20250921 20:17:01</t>
  </si>
  <si>
    <t>20:17:01</t>
  </si>
  <si>
    <t>20250921 20:17:03</t>
  </si>
  <si>
    <t>20:17:03</t>
  </si>
  <si>
    <t>20250921 20:17:05</t>
  </si>
  <si>
    <t>20:17:05</t>
  </si>
  <si>
    <t>20250921 20:17:07</t>
  </si>
  <si>
    <t>20:17:07</t>
  </si>
  <si>
    <t>20250921 20:17:09</t>
  </si>
  <si>
    <t>20:17:09</t>
  </si>
  <si>
    <t>20250921 20:17:11</t>
  </si>
  <si>
    <t>20:17:11</t>
  </si>
  <si>
    <t>20250921 20:17:13</t>
  </si>
  <si>
    <t>20:17:13</t>
  </si>
  <si>
    <t>20250921 20:17:15</t>
  </si>
  <si>
    <t>20:17:15</t>
  </si>
  <si>
    <t>20250921 20:17:17</t>
  </si>
  <si>
    <t>20:17:17</t>
  </si>
  <si>
    <t>20250921 20:17:19</t>
  </si>
  <si>
    <t>20:17:19</t>
  </si>
  <si>
    <t>20250921 20:17:21</t>
  </si>
  <si>
    <t>20:17:21</t>
  </si>
  <si>
    <t>20250921 20:17:23</t>
  </si>
  <si>
    <t>20:17:23</t>
  </si>
  <si>
    <t>20250921 20:17:25</t>
  </si>
  <si>
    <t>20:17:25</t>
  </si>
  <si>
    <t>20250921 20:17:27</t>
  </si>
  <si>
    <t>20:17:27</t>
  </si>
  <si>
    <t>20250921 20:17:29</t>
  </si>
  <si>
    <t>20:17:29</t>
  </si>
  <si>
    <t>20250921 20:17:31</t>
  </si>
  <si>
    <t>20:17:31</t>
  </si>
  <si>
    <t>20250921 20:17:33</t>
  </si>
  <si>
    <t>20:17:33</t>
  </si>
  <si>
    <t>20250921 20:17:35</t>
  </si>
  <si>
    <t>20:17:35</t>
  </si>
  <si>
    <t>20250921 20:17:37</t>
  </si>
  <si>
    <t>20:17:37</t>
  </si>
  <si>
    <t>20250921 20:17:39</t>
  </si>
  <si>
    <t>20:17:39</t>
  </si>
  <si>
    <t>20250921 20:17:41</t>
  </si>
  <si>
    <t>20:17:41</t>
  </si>
  <si>
    <t>20250921 20:17:43</t>
  </si>
  <si>
    <t>20:17:43</t>
  </si>
  <si>
    <t>20250921 20:17:45</t>
  </si>
  <si>
    <t>20:17:45</t>
  </si>
  <si>
    <t>20250921 20:29:00</t>
  </si>
  <si>
    <t>20:29:00</t>
  </si>
  <si>
    <t>308</t>
  </si>
  <si>
    <t>20250921 20:29:02</t>
  </si>
  <si>
    <t>20:29:02</t>
  </si>
  <si>
    <t>20250921 20:29:04</t>
  </si>
  <si>
    <t>20:29:04</t>
  </si>
  <si>
    <t>20250921 20:29:06</t>
  </si>
  <si>
    <t>20:29:06</t>
  </si>
  <si>
    <t>20250921 20:29:08</t>
  </si>
  <si>
    <t>20:29:08</t>
  </si>
  <si>
    <t>20250921 20:29:10</t>
  </si>
  <si>
    <t>20:29:10</t>
  </si>
  <si>
    <t>20250921 20:29:12</t>
  </si>
  <si>
    <t>20:29:12</t>
  </si>
  <si>
    <t>20250921 20:29:14</t>
  </si>
  <si>
    <t>20:29:14</t>
  </si>
  <si>
    <t>20250921 20:29:16</t>
  </si>
  <si>
    <t>20:29:16</t>
  </si>
  <si>
    <t>20250921 20:29:18</t>
  </si>
  <si>
    <t>20:29:18</t>
  </si>
  <si>
    <t>20250921 20:29:20</t>
  </si>
  <si>
    <t>20:29:20</t>
  </si>
  <si>
    <t>20250921 20:29:22</t>
  </si>
  <si>
    <t>20:29:22</t>
  </si>
  <si>
    <t>20250921 20:29:24</t>
  </si>
  <si>
    <t>20:29:24</t>
  </si>
  <si>
    <t>20250921 20:29:26</t>
  </si>
  <si>
    <t>20:29:26</t>
  </si>
  <si>
    <t>20250921 20:29:28</t>
  </si>
  <si>
    <t>20:29:28</t>
  </si>
  <si>
    <t>20250921 20:29:30</t>
  </si>
  <si>
    <t>20:29:30</t>
  </si>
  <si>
    <t>20250921 20:29:32</t>
  </si>
  <si>
    <t>20:29:32</t>
  </si>
  <si>
    <t>20250921 20:29:34</t>
  </si>
  <si>
    <t>20:29:34</t>
  </si>
  <si>
    <t>20250921 20:29:36</t>
  </si>
  <si>
    <t>20:29:36</t>
  </si>
  <si>
    <t>20250921 20:29:38</t>
  </si>
  <si>
    <t>20:29:38</t>
  </si>
  <si>
    <t>20250921 20:29:40</t>
  </si>
  <si>
    <t>20:29:40</t>
  </si>
  <si>
    <t>20250921 20:29:42</t>
  </si>
  <si>
    <t>20:29:42</t>
  </si>
  <si>
    <t>20250921 20:29:44</t>
  </si>
  <si>
    <t>20:29:44</t>
  </si>
  <si>
    <t>20250921 20:29:46</t>
  </si>
  <si>
    <t>20:29:46</t>
  </si>
  <si>
    <t>20250921 20:29:48</t>
  </si>
  <si>
    <t>20:29:48</t>
  </si>
  <si>
    <t>20250921 20:29:50</t>
  </si>
  <si>
    <t>20:29:50</t>
  </si>
  <si>
    <t>20250921 20:29:52</t>
  </si>
  <si>
    <t>20:29:52</t>
  </si>
  <si>
    <t>20250921 20:29:54</t>
  </si>
  <si>
    <t>20:29:54</t>
  </si>
  <si>
    <t>20250921 20:29:56</t>
  </si>
  <si>
    <t>20:29:56</t>
  </si>
  <si>
    <t>20250921 20:29:58</t>
  </si>
  <si>
    <t>20:29:58</t>
  </si>
  <si>
    <t>20250921 20:34:39</t>
  </si>
  <si>
    <t>20:34:39</t>
  </si>
  <si>
    <t>312</t>
  </si>
  <si>
    <t>20250921 20:34:41</t>
  </si>
  <si>
    <t>20:34:41</t>
  </si>
  <si>
    <t>20250921 20:34:43</t>
  </si>
  <si>
    <t>20:34:43</t>
  </si>
  <si>
    <t>20250921 20:34:45</t>
  </si>
  <si>
    <t>20:34:45</t>
  </si>
  <si>
    <t>20250921 20:34:47</t>
  </si>
  <si>
    <t>20:34:47</t>
  </si>
  <si>
    <t>20250921 20:34:49</t>
  </si>
  <si>
    <t>20:34:49</t>
  </si>
  <si>
    <t>20250921 20:34:51</t>
  </si>
  <si>
    <t>20:34:51</t>
  </si>
  <si>
    <t>20250921 20:34:53</t>
  </si>
  <si>
    <t>20:34:53</t>
  </si>
  <si>
    <t>20250921 20:34:55</t>
  </si>
  <si>
    <t>20:34:55</t>
  </si>
  <si>
    <t>20250921 20:34:57</t>
  </si>
  <si>
    <t>20:34:57</t>
  </si>
  <si>
    <t>20250921 20:34:59</t>
  </si>
  <si>
    <t>20:34:59</t>
  </si>
  <si>
    <t>20250921 20:35:01</t>
  </si>
  <si>
    <t>20:35:01</t>
  </si>
  <si>
    <t>20250921 20:35:03</t>
  </si>
  <si>
    <t>20:35:03</t>
  </si>
  <si>
    <t>20250921 20:35:05</t>
  </si>
  <si>
    <t>20:35:05</t>
  </si>
  <si>
    <t>20250921 20:35:07</t>
  </si>
  <si>
    <t>20:35:07</t>
  </si>
  <si>
    <t>20250921 20:35:09</t>
  </si>
  <si>
    <t>20:35:09</t>
  </si>
  <si>
    <t>20250921 20:35:11</t>
  </si>
  <si>
    <t>20:35:11</t>
  </si>
  <si>
    <t>20250921 20:35:13</t>
  </si>
  <si>
    <t>20:35:13</t>
  </si>
  <si>
    <t>20250921 20:35:15</t>
  </si>
  <si>
    <t>20:35:15</t>
  </si>
  <si>
    <t>20250921 20:35:17</t>
  </si>
  <si>
    <t>20:35:17</t>
  </si>
  <si>
    <t>20250921 20:35:19</t>
  </si>
  <si>
    <t>20:35:19</t>
  </si>
  <si>
    <t>20250921 20:35:21</t>
  </si>
  <si>
    <t>20:35:21</t>
  </si>
  <si>
    <t>20250921 20:35:23</t>
  </si>
  <si>
    <t>20:35:23</t>
  </si>
  <si>
    <t>20250921 20:35:25</t>
  </si>
  <si>
    <t>20:35:25</t>
  </si>
  <si>
    <t>20250921 20:35:27</t>
  </si>
  <si>
    <t>20:35:27</t>
  </si>
  <si>
    <t>20250921 20:35:29</t>
  </si>
  <si>
    <t>20:35:29</t>
  </si>
  <si>
    <t>20250921 20:35:31</t>
  </si>
  <si>
    <t>20:35:31</t>
  </si>
  <si>
    <t>20250921 20:35:33</t>
  </si>
  <si>
    <t>20:35:33</t>
  </si>
  <si>
    <t>20250921 20:35:35</t>
  </si>
  <si>
    <t>20:35:35</t>
  </si>
  <si>
    <t>20250921 20:35:37</t>
  </si>
  <si>
    <t>20:35:37</t>
  </si>
  <si>
    <t>20250921 20:43:06</t>
  </si>
  <si>
    <t>20:43:06</t>
  </si>
  <si>
    <t>258</t>
  </si>
  <si>
    <t>20250921 20:43:08</t>
  </si>
  <si>
    <t>20:43:08</t>
  </si>
  <si>
    <t>20250921 20:43:10</t>
  </si>
  <si>
    <t>20:43:10</t>
  </si>
  <si>
    <t>20250921 20:43:12</t>
  </si>
  <si>
    <t>20:43:12</t>
  </si>
  <si>
    <t>20250921 20:43:14</t>
  </si>
  <si>
    <t>20:43:14</t>
  </si>
  <si>
    <t>20250921 20:43:16</t>
  </si>
  <si>
    <t>20:43:16</t>
  </si>
  <si>
    <t>20250921 20:43:18</t>
  </si>
  <si>
    <t>20:43:18</t>
  </si>
  <si>
    <t>20250921 20:43:20</t>
  </si>
  <si>
    <t>20:43:20</t>
  </si>
  <si>
    <t>20250921 20:43:22</t>
  </si>
  <si>
    <t>20:43:22</t>
  </si>
  <si>
    <t>20250921 20:43:24</t>
  </si>
  <si>
    <t>20:43:24</t>
  </si>
  <si>
    <t>20250921 20:43:26</t>
  </si>
  <si>
    <t>20:43:26</t>
  </si>
  <si>
    <t>20250921 20:43:28</t>
  </si>
  <si>
    <t>20:43:28</t>
  </si>
  <si>
    <t>20250921 20:43:30</t>
  </si>
  <si>
    <t>20:43:30</t>
  </si>
  <si>
    <t>20250921 20:43:32</t>
  </si>
  <si>
    <t>20:43:32</t>
  </si>
  <si>
    <t>20250921 20:43:34</t>
  </si>
  <si>
    <t>20:43:34</t>
  </si>
  <si>
    <t>20250921 20:43:36</t>
  </si>
  <si>
    <t>20:43:36</t>
  </si>
  <si>
    <t>20250921 20:43:38</t>
  </si>
  <si>
    <t>20:43:38</t>
  </si>
  <si>
    <t>20250921 20:43:40</t>
  </si>
  <si>
    <t>20:43:40</t>
  </si>
  <si>
    <t>20250921 20:43:42</t>
  </si>
  <si>
    <t>20:43:42</t>
  </si>
  <si>
    <t>20250921 20:43:44</t>
  </si>
  <si>
    <t>20:43:44</t>
  </si>
  <si>
    <t>20250921 20:43:46</t>
  </si>
  <si>
    <t>20:43:46</t>
  </si>
  <si>
    <t>20250921 20:43:48</t>
  </si>
  <si>
    <t>20:43:48</t>
  </si>
  <si>
    <t>20250921 20:43:50</t>
  </si>
  <si>
    <t>20:43:50</t>
  </si>
  <si>
    <t>20250921 20:43:52</t>
  </si>
  <si>
    <t>20:43:52</t>
  </si>
  <si>
    <t>20250921 20:43:54</t>
  </si>
  <si>
    <t>20:43:54</t>
  </si>
  <si>
    <t>20250921 20:43:56</t>
  </si>
  <si>
    <t>20:43:56</t>
  </si>
  <si>
    <t>20250921 20:43:58</t>
  </si>
  <si>
    <t>20:43:58</t>
  </si>
  <si>
    <t>20250921 20:44:00</t>
  </si>
  <si>
    <t>20:44:00</t>
  </si>
  <si>
    <t>20250921 20:44:02</t>
  </si>
  <si>
    <t>20:44:02</t>
  </si>
  <si>
    <t>20250921 20:44:04</t>
  </si>
  <si>
    <t>20:44:04</t>
  </si>
  <si>
    <t>20250921 20:50:15</t>
  </si>
  <si>
    <t>20:50:15</t>
  </si>
  <si>
    <t>309</t>
  </si>
  <si>
    <t>20250921 20:50:17</t>
  </si>
  <si>
    <t>20:50:17</t>
  </si>
  <si>
    <t>20250921 20:50:19</t>
  </si>
  <si>
    <t>20:50:19</t>
  </si>
  <si>
    <t>20250921 20:50:21</t>
  </si>
  <si>
    <t>20:50:21</t>
  </si>
  <si>
    <t>20250921 20:50:23</t>
  </si>
  <si>
    <t>20:50:23</t>
  </si>
  <si>
    <t>20250921 20:50:25</t>
  </si>
  <si>
    <t>20:50:25</t>
  </si>
  <si>
    <t>20250921 20:50:27</t>
  </si>
  <si>
    <t>20:50:27</t>
  </si>
  <si>
    <t>20250921 20:50:29</t>
  </si>
  <si>
    <t>20:50:29</t>
  </si>
  <si>
    <t>20250921 20:50:31</t>
  </si>
  <si>
    <t>20:50:31</t>
  </si>
  <si>
    <t>20250921 20:50:33</t>
  </si>
  <si>
    <t>20:50:33</t>
  </si>
  <si>
    <t>20250921 20:50:35</t>
  </si>
  <si>
    <t>20:50:35</t>
  </si>
  <si>
    <t>20250921 20:50:37</t>
  </si>
  <si>
    <t>20:50:37</t>
  </si>
  <si>
    <t>20250921 20:50:39</t>
  </si>
  <si>
    <t>20:50:39</t>
  </si>
  <si>
    <t>20250921 20:50:41</t>
  </si>
  <si>
    <t>20:50:41</t>
  </si>
  <si>
    <t>20250921 20:50:43</t>
  </si>
  <si>
    <t>20:50:43</t>
  </si>
  <si>
    <t>20250921 20:50:45</t>
  </si>
  <si>
    <t>20:50:45</t>
  </si>
  <si>
    <t>20250921 20:50:47</t>
  </si>
  <si>
    <t>20:50:47</t>
  </si>
  <si>
    <t>20250921 20:50:49</t>
  </si>
  <si>
    <t>20:50:49</t>
  </si>
  <si>
    <t>20250921 20:50:51</t>
  </si>
  <si>
    <t>20:50:51</t>
  </si>
  <si>
    <t>20250921 20:50:53</t>
  </si>
  <si>
    <t>20:50:53</t>
  </si>
  <si>
    <t>20250921 20:50:55</t>
  </si>
  <si>
    <t>20:50:55</t>
  </si>
  <si>
    <t>20250921 20:50:57</t>
  </si>
  <si>
    <t>20:50:57</t>
  </si>
  <si>
    <t>20250921 20:50:59</t>
  </si>
  <si>
    <t>20:50:59</t>
  </si>
  <si>
    <t>20250921 20:51:01</t>
  </si>
  <si>
    <t>20:51:01</t>
  </si>
  <si>
    <t>20250921 20:51:03</t>
  </si>
  <si>
    <t>20:51:03</t>
  </si>
  <si>
    <t>20250921 20:51:05</t>
  </si>
  <si>
    <t>20:51:05</t>
  </si>
  <si>
    <t>20250921 20:51:07</t>
  </si>
  <si>
    <t>20:51:07</t>
  </si>
  <si>
    <t>20250921 20:51:09</t>
  </si>
  <si>
    <t>20:51:09</t>
  </si>
  <si>
    <t>20250921 20:51:11</t>
  </si>
  <si>
    <t>20:51:11</t>
  </si>
  <si>
    <t>20250921 20:51:13</t>
  </si>
  <si>
    <t>20:51:13</t>
  </si>
  <si>
    <t>20250921 20:54:42</t>
  </si>
  <si>
    <t>20:54:42</t>
  </si>
  <si>
    <t>20250921 20:54:44</t>
  </si>
  <si>
    <t>20:54:44</t>
  </si>
  <si>
    <t>20250921 20:54:46</t>
  </si>
  <si>
    <t>20:54:46</t>
  </si>
  <si>
    <t>20250921 20:54:48</t>
  </si>
  <si>
    <t>20:54:48</t>
  </si>
  <si>
    <t>20250921 20:54:50</t>
  </si>
  <si>
    <t>20:54:50</t>
  </si>
  <si>
    <t>20250921 20:54:52</t>
  </si>
  <si>
    <t>20:54:52</t>
  </si>
  <si>
    <t>20250921 20:54:54</t>
  </si>
  <si>
    <t>20:54:54</t>
  </si>
  <si>
    <t>20250921 20:54:56</t>
  </si>
  <si>
    <t>20:54:56</t>
  </si>
  <si>
    <t>20250921 20:54:58</t>
  </si>
  <si>
    <t>20:54:58</t>
  </si>
  <si>
    <t>20250921 20:55:00</t>
  </si>
  <si>
    <t>20:55:00</t>
  </si>
  <si>
    <t>20250921 20:55:02</t>
  </si>
  <si>
    <t>20:55:02</t>
  </si>
  <si>
    <t>20250921 20:55:04</t>
  </si>
  <si>
    <t>20:55:04</t>
  </si>
  <si>
    <t>20250921 20:55:06</t>
  </si>
  <si>
    <t>20:55:06</t>
  </si>
  <si>
    <t>20250921 20:55:08</t>
  </si>
  <si>
    <t>20:55:08</t>
  </si>
  <si>
    <t>20250921 20:55:10</t>
  </si>
  <si>
    <t>20:55:10</t>
  </si>
  <si>
    <t>20250921 20:55:12</t>
  </si>
  <si>
    <t>20:55:12</t>
  </si>
  <si>
    <t>20250921 20:55:14</t>
  </si>
  <si>
    <t>20:55:14</t>
  </si>
  <si>
    <t>20250921 20:55:16</t>
  </si>
  <si>
    <t>20:55:16</t>
  </si>
  <si>
    <t>20250921 20:55:18</t>
  </si>
  <si>
    <t>20:55:18</t>
  </si>
  <si>
    <t>20250921 20:55:20</t>
  </si>
  <si>
    <t>20:55:20</t>
  </si>
  <si>
    <t>20250921 20:55:22</t>
  </si>
  <si>
    <t>20:55:22</t>
  </si>
  <si>
    <t>20250921 20:55:24</t>
  </si>
  <si>
    <t>20:55:24</t>
  </si>
  <si>
    <t>20250921 20:55:26</t>
  </si>
  <si>
    <t>20:55:26</t>
  </si>
  <si>
    <t>20250921 20:55:28</t>
  </si>
  <si>
    <t>20:55:28</t>
  </si>
  <si>
    <t>20250921 20:55:30</t>
  </si>
  <si>
    <t>20:55:30</t>
  </si>
  <si>
    <t>20250921 20:55:32</t>
  </si>
  <si>
    <t>20:55:32</t>
  </si>
  <si>
    <t>20250921 20:55:34</t>
  </si>
  <si>
    <t>20:55:34</t>
  </si>
  <si>
    <t>20250921 20:55:36</t>
  </si>
  <si>
    <t>20:55:36</t>
  </si>
  <si>
    <t>20250921 20:55:38</t>
  </si>
  <si>
    <t>20:55:38</t>
  </si>
  <si>
    <t>20250921 20:55:40</t>
  </si>
  <si>
    <t>20:55:40</t>
  </si>
  <si>
    <t>20250921 21:01:46</t>
  </si>
  <si>
    <t>21:01:46</t>
  </si>
  <si>
    <t>319</t>
  </si>
  <si>
    <t>20250921 21:01:48</t>
  </si>
  <si>
    <t>21:01:48</t>
  </si>
  <si>
    <t>20250921 21:01:50</t>
  </si>
  <si>
    <t>21:01:50</t>
  </si>
  <si>
    <t>20250921 21:01:52</t>
  </si>
  <si>
    <t>21:01:52</t>
  </si>
  <si>
    <t>20250921 21:01:54</t>
  </si>
  <si>
    <t>21:01:54</t>
  </si>
  <si>
    <t>20250921 21:01:56</t>
  </si>
  <si>
    <t>21:01:56</t>
  </si>
  <si>
    <t>20250921 21:01:58</t>
  </si>
  <si>
    <t>21:01:58</t>
  </si>
  <si>
    <t>20250921 21:02:00</t>
  </si>
  <si>
    <t>21:02:00</t>
  </si>
  <si>
    <t>20250921 21:02:02</t>
  </si>
  <si>
    <t>21:02:02</t>
  </si>
  <si>
    <t>20250921 21:02:04</t>
  </si>
  <si>
    <t>21:02:04</t>
  </si>
  <si>
    <t>20250921 21:02:06</t>
  </si>
  <si>
    <t>21:02:06</t>
  </si>
  <si>
    <t>20250921 21:02:08</t>
  </si>
  <si>
    <t>21:02:08</t>
  </si>
  <si>
    <t>20250921 21:02:10</t>
  </si>
  <si>
    <t>21:02:10</t>
  </si>
  <si>
    <t>20250921 21:02:12</t>
  </si>
  <si>
    <t>21:02:12</t>
  </si>
  <si>
    <t>20250921 21:02:14</t>
  </si>
  <si>
    <t>21:02:14</t>
  </si>
  <si>
    <t>20250921 21:02:16</t>
  </si>
  <si>
    <t>21:02:16</t>
  </si>
  <si>
    <t>20250921 21:02:18</t>
  </si>
  <si>
    <t>21:02:18</t>
  </si>
  <si>
    <t>20250921 21:02:20</t>
  </si>
  <si>
    <t>21:02:20</t>
  </si>
  <si>
    <t>20250921 21:02:22</t>
  </si>
  <si>
    <t>21:02:22</t>
  </si>
  <si>
    <t>20250921 21:02:24</t>
  </si>
  <si>
    <t>21:02:24</t>
  </si>
  <si>
    <t>20250921 21:02:26</t>
  </si>
  <si>
    <t>21:02:26</t>
  </si>
  <si>
    <t>20250921 21:02:28</t>
  </si>
  <si>
    <t>21:02:28</t>
  </si>
  <si>
    <t>20250921 21:02:30</t>
  </si>
  <si>
    <t>21:02:30</t>
  </si>
  <si>
    <t>20250921 21:02:32</t>
  </si>
  <si>
    <t>21:02:32</t>
  </si>
  <si>
    <t>20250921 21:02:34</t>
  </si>
  <si>
    <t>21:02:34</t>
  </si>
  <si>
    <t>20250921 21:02:36</t>
  </si>
  <si>
    <t>21:02:36</t>
  </si>
  <si>
    <t>20250921 21:02:38</t>
  </si>
  <si>
    <t>21:02:38</t>
  </si>
  <si>
    <t>20250921 21:02:40</t>
  </si>
  <si>
    <t>21:02:40</t>
  </si>
  <si>
    <t>20250921 21:02:42</t>
  </si>
  <si>
    <t>21:02:42</t>
  </si>
  <si>
    <t>20250921 21:02:44</t>
  </si>
  <si>
    <t>21:02:44</t>
  </si>
  <si>
    <t>20250921 21:12:33</t>
  </si>
  <si>
    <t>21:12:33</t>
  </si>
  <si>
    <t>286</t>
  </si>
  <si>
    <t>20250921 21:12:35</t>
  </si>
  <si>
    <t>21:12:35</t>
  </si>
  <si>
    <t>20250921 21:12:37</t>
  </si>
  <si>
    <t>21:12:37</t>
  </si>
  <si>
    <t>20250921 21:12:39</t>
  </si>
  <si>
    <t>21:12:39</t>
  </si>
  <si>
    <t>20250921 21:12:41</t>
  </si>
  <si>
    <t>21:12:41</t>
  </si>
  <si>
    <t>20250921 21:12:43</t>
  </si>
  <si>
    <t>21:12:43</t>
  </si>
  <si>
    <t>20250921 21:12:45</t>
  </si>
  <si>
    <t>21:12:45</t>
  </si>
  <si>
    <t>20250921 21:12:47</t>
  </si>
  <si>
    <t>21:12:47</t>
  </si>
  <si>
    <t>20250921 21:12:49</t>
  </si>
  <si>
    <t>21:12:49</t>
  </si>
  <si>
    <t>20250921 21:12:51</t>
  </si>
  <si>
    <t>21:12:51</t>
  </si>
  <si>
    <t>20250921 21:12:53</t>
  </si>
  <si>
    <t>21:12:53</t>
  </si>
  <si>
    <t>20250921 21:12:55</t>
  </si>
  <si>
    <t>21:12:55</t>
  </si>
  <si>
    <t>20250921 21:12:57</t>
  </si>
  <si>
    <t>21:12:57</t>
  </si>
  <si>
    <t>20250921 21:12:59</t>
  </si>
  <si>
    <t>21:12:59</t>
  </si>
  <si>
    <t>20250921 21:13:01</t>
  </si>
  <si>
    <t>21:13:01</t>
  </si>
  <si>
    <t>20250921 21:13:03</t>
  </si>
  <si>
    <t>21:13:03</t>
  </si>
  <si>
    <t>20250921 21:13:05</t>
  </si>
  <si>
    <t>21:13:05</t>
  </si>
  <si>
    <t>20250921 21:13:07</t>
  </si>
  <si>
    <t>21:13:07</t>
  </si>
  <si>
    <t>20250921 21:13:09</t>
  </si>
  <si>
    <t>21:13:09</t>
  </si>
  <si>
    <t>20250921 21:13:11</t>
  </si>
  <si>
    <t>21:13:11</t>
  </si>
  <si>
    <t>20250921 21:13:13</t>
  </si>
  <si>
    <t>21:13:13</t>
  </si>
  <si>
    <t>20250921 21:13:15</t>
  </si>
  <si>
    <t>21:13:15</t>
  </si>
  <si>
    <t>20250921 21:13:17</t>
  </si>
  <si>
    <t>21:13:17</t>
  </si>
  <si>
    <t>20250921 21:13:19</t>
  </si>
  <si>
    <t>21:13:19</t>
  </si>
  <si>
    <t>20250921 21:13:21</t>
  </si>
  <si>
    <t>21:13:21</t>
  </si>
  <si>
    <t>20250921 21:13:23</t>
  </si>
  <si>
    <t>21:13:23</t>
  </si>
  <si>
    <t>20250921 21:13:25</t>
  </si>
  <si>
    <t>21:13:25</t>
  </si>
  <si>
    <t>20250921 21:13:27</t>
  </si>
  <si>
    <t>21:13:27</t>
  </si>
  <si>
    <t>20250921 21:13:29</t>
  </si>
  <si>
    <t>21:13:29</t>
  </si>
  <si>
    <t>20250921 21:13:31</t>
  </si>
  <si>
    <t>21:13:31</t>
  </si>
  <si>
    <t>20250921 21:24:40</t>
  </si>
  <si>
    <t>21:24:40</t>
  </si>
  <si>
    <t>270</t>
  </si>
  <si>
    <t>20250921 21:24:42</t>
  </si>
  <si>
    <t>21:24:42</t>
  </si>
  <si>
    <t>20250921 21:24:44</t>
  </si>
  <si>
    <t>21:24:44</t>
  </si>
  <si>
    <t>20250921 21:24:46</t>
  </si>
  <si>
    <t>21:24:46</t>
  </si>
  <si>
    <t>20250921 21:24:48</t>
  </si>
  <si>
    <t>21:24:48</t>
  </si>
  <si>
    <t>20250921 21:24:50</t>
  </si>
  <si>
    <t>21:24:50</t>
  </si>
  <si>
    <t>20250921 21:24:52</t>
  </si>
  <si>
    <t>21:24:52</t>
  </si>
  <si>
    <t>20250921 21:24:54</t>
  </si>
  <si>
    <t>21:24:54</t>
  </si>
  <si>
    <t>20250921 21:24:56</t>
  </si>
  <si>
    <t>21:24:56</t>
  </si>
  <si>
    <t>20250921 21:24:58</t>
  </si>
  <si>
    <t>21:24:58</t>
  </si>
  <si>
    <t>20250921 21:25:00</t>
  </si>
  <si>
    <t>21:25:00</t>
  </si>
  <si>
    <t>20250921 21:25:02</t>
  </si>
  <si>
    <t>21:25:02</t>
  </si>
  <si>
    <t>20250921 21:25:04</t>
  </si>
  <si>
    <t>21:25:04</t>
  </si>
  <si>
    <t>20250921 21:25:06</t>
  </si>
  <si>
    <t>21:25:06</t>
  </si>
  <si>
    <t>20250921 21:25:08</t>
  </si>
  <si>
    <t>21:25:08</t>
  </si>
  <si>
    <t>20250921 21:25:10</t>
  </si>
  <si>
    <t>21:25:10</t>
  </si>
  <si>
    <t>20250921 21:25:12</t>
  </si>
  <si>
    <t>21:25:12</t>
  </si>
  <si>
    <t>20250921 21:25:14</t>
  </si>
  <si>
    <t>21:25:14</t>
  </si>
  <si>
    <t>20250921 21:25:16</t>
  </si>
  <si>
    <t>21:25:16</t>
  </si>
  <si>
    <t>20250921 21:25:18</t>
  </si>
  <si>
    <t>21:25:18</t>
  </si>
  <si>
    <t>20250921 21:25:20</t>
  </si>
  <si>
    <t>21:25:20</t>
  </si>
  <si>
    <t>20250921 21:25:22</t>
  </si>
  <si>
    <t>21:25:22</t>
  </si>
  <si>
    <t>20250921 21:25:24</t>
  </si>
  <si>
    <t>21:25:24</t>
  </si>
  <si>
    <t>20250921 21:25:26</t>
  </si>
  <si>
    <t>21:25:26</t>
  </si>
  <si>
    <t>20250921 21:25:28</t>
  </si>
  <si>
    <t>21:25:28</t>
  </si>
  <si>
    <t>20250921 21:25:30</t>
  </si>
  <si>
    <t>21:25:30</t>
  </si>
  <si>
    <t>20250921 21:25:32</t>
  </si>
  <si>
    <t>21:25:32</t>
  </si>
  <si>
    <t>20250921 21:25:34</t>
  </si>
  <si>
    <t>21:25:34</t>
  </si>
  <si>
    <t>20250921 21:25:36</t>
  </si>
  <si>
    <t>21:25:36</t>
  </si>
  <si>
    <t>20250921 21:25:38</t>
  </si>
  <si>
    <t>21:25:38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</si>
</sst>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JY346"/>
  <sheetViews>
    <sheetView tabSelected="1" workbookViewId="0"/>
  </sheetViews>
  <sheetFormatPr defaultRowHeight="15"/>
  <sheetData>
    <row r="2" spans="1:285">
      <c r="A2" t="s">
        <v>31</v>
      </c>
      <c r="B2" t="s">
        <v>32</v>
      </c>
      <c r="C2" t="s">
        <v>33</v>
      </c>
    </row>
    <row r="3" spans="1:285">
      <c r="B3">
        <v>4</v>
      </c>
      <c r="C3">
        <v>21</v>
      </c>
    </row>
    <row r="4" spans="1:28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85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8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85">
      <c r="B7">
        <v>0</v>
      </c>
      <c r="C7">
        <v>1</v>
      </c>
      <c r="D7">
        <v>0</v>
      </c>
      <c r="E7">
        <v>0</v>
      </c>
    </row>
    <row r="8" spans="1:28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8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85">
      <c r="B11">
        <v>0</v>
      </c>
      <c r="C11">
        <v>0</v>
      </c>
      <c r="D11">
        <v>0</v>
      </c>
      <c r="E11">
        <v>0</v>
      </c>
      <c r="F11">
        <v>1</v>
      </c>
    </row>
    <row r="12" spans="1:28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8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8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87</v>
      </c>
      <c r="I14" t="s">
        <v>87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90</v>
      </c>
      <c r="BH14" t="s">
        <v>90</v>
      </c>
      <c r="BI14" t="s">
        <v>90</v>
      </c>
      <c r="BJ14" t="s">
        <v>90</v>
      </c>
      <c r="BK14" t="s">
        <v>90</v>
      </c>
      <c r="BL14" t="s">
        <v>90</v>
      </c>
      <c r="BM14" t="s">
        <v>90</v>
      </c>
      <c r="BN14" t="s">
        <v>90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91</v>
      </c>
      <c r="BZ14" t="s">
        <v>91</v>
      </c>
      <c r="CA14" t="s">
        <v>91</v>
      </c>
      <c r="CB14" t="s">
        <v>91</v>
      </c>
      <c r="CC14" t="s">
        <v>91</v>
      </c>
      <c r="CD14" t="s">
        <v>91</v>
      </c>
      <c r="CE14" t="s">
        <v>91</v>
      </c>
      <c r="CF14" t="s">
        <v>91</v>
      </c>
      <c r="CG14" t="s">
        <v>91</v>
      </c>
      <c r="CH14" t="s">
        <v>91</v>
      </c>
      <c r="CI14" t="s">
        <v>91</v>
      </c>
      <c r="CJ14" t="s">
        <v>92</v>
      </c>
      <c r="CK14" t="s">
        <v>92</v>
      </c>
      <c r="CL14" t="s">
        <v>92</v>
      </c>
      <c r="CM14" t="s">
        <v>92</v>
      </c>
      <c r="CN14" t="s">
        <v>92</v>
      </c>
      <c r="CO14" t="s">
        <v>92</v>
      </c>
      <c r="CP14" t="s">
        <v>92</v>
      </c>
      <c r="CQ14" t="s">
        <v>92</v>
      </c>
      <c r="CR14" t="s">
        <v>92</v>
      </c>
      <c r="CS14" t="s">
        <v>92</v>
      </c>
      <c r="CT14" t="s">
        <v>92</v>
      </c>
      <c r="CU14" t="s">
        <v>92</v>
      </c>
      <c r="CV14" t="s">
        <v>92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95</v>
      </c>
      <c r="DF14" t="s">
        <v>95</v>
      </c>
      <c r="DG14" t="s">
        <v>95</v>
      </c>
      <c r="DH14" t="s">
        <v>95</v>
      </c>
      <c r="DI14" t="s">
        <v>95</v>
      </c>
      <c r="DJ14" t="s">
        <v>95</v>
      </c>
      <c r="DK14" t="s">
        <v>95</v>
      </c>
      <c r="DL14" t="s">
        <v>95</v>
      </c>
      <c r="DM14" t="s">
        <v>95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96</v>
      </c>
      <c r="DX14" t="s">
        <v>96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97</v>
      </c>
      <c r="EH14" t="s">
        <v>97</v>
      </c>
      <c r="EI14" t="s">
        <v>97</v>
      </c>
      <c r="EJ14" t="s">
        <v>97</v>
      </c>
      <c r="EK14" t="s">
        <v>97</v>
      </c>
      <c r="EL14" t="s">
        <v>97</v>
      </c>
      <c r="EM14" t="s">
        <v>97</v>
      </c>
      <c r="EN14" t="s">
        <v>97</v>
      </c>
      <c r="EO14" t="s">
        <v>97</v>
      </c>
      <c r="EP14" t="s">
        <v>97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98</v>
      </c>
      <c r="EZ14" t="s">
        <v>98</v>
      </c>
      <c r="FA14" t="s">
        <v>98</v>
      </c>
      <c r="FB14" t="s">
        <v>98</v>
      </c>
      <c r="FC14" t="s">
        <v>98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99</v>
      </c>
      <c r="FJ14" t="s">
        <v>99</v>
      </c>
      <c r="FK14" t="s">
        <v>99</v>
      </c>
      <c r="FL14" t="s">
        <v>99</v>
      </c>
      <c r="FM14" t="s">
        <v>99</v>
      </c>
      <c r="FN14" t="s">
        <v>99</v>
      </c>
      <c r="FO14" t="s">
        <v>99</v>
      </c>
      <c r="FP14" t="s">
        <v>99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100</v>
      </c>
      <c r="GC14" t="s">
        <v>100</v>
      </c>
      <c r="GD14" t="s">
        <v>100</v>
      </c>
      <c r="GE14" t="s">
        <v>100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101</v>
      </c>
      <c r="GU14" t="s">
        <v>101</v>
      </c>
      <c r="GV14" t="s">
        <v>101</v>
      </c>
      <c r="GW14" t="s">
        <v>101</v>
      </c>
      <c r="GX14" t="s">
        <v>102</v>
      </c>
      <c r="GY14" t="s">
        <v>102</v>
      </c>
      <c r="GZ14" t="s">
        <v>102</v>
      </c>
      <c r="HA14" t="s">
        <v>102</v>
      </c>
      <c r="HB14" t="s">
        <v>102</v>
      </c>
      <c r="HC14" t="s">
        <v>102</v>
      </c>
      <c r="HD14" t="s">
        <v>102</v>
      </c>
      <c r="HE14" t="s">
        <v>102</v>
      </c>
      <c r="HF14" t="s">
        <v>102</v>
      </c>
      <c r="HG14" t="s">
        <v>102</v>
      </c>
      <c r="HH14" t="s">
        <v>102</v>
      </c>
      <c r="HI14" t="s">
        <v>102</v>
      </c>
      <c r="HJ14" t="s">
        <v>102</v>
      </c>
      <c r="HK14" t="s">
        <v>102</v>
      </c>
      <c r="HL14" t="s">
        <v>102</v>
      </c>
      <c r="HM14" t="s">
        <v>102</v>
      </c>
      <c r="HN14" t="s">
        <v>102</v>
      </c>
      <c r="HO14" t="s">
        <v>102</v>
      </c>
      <c r="HP14" t="s">
        <v>102</v>
      </c>
      <c r="HQ14" t="s">
        <v>103</v>
      </c>
      <c r="HR14" t="s">
        <v>103</v>
      </c>
      <c r="HS14" t="s">
        <v>103</v>
      </c>
      <c r="HT14" t="s">
        <v>103</v>
      </c>
      <c r="HU14" t="s">
        <v>103</v>
      </c>
      <c r="HV14" t="s">
        <v>103</v>
      </c>
      <c r="HW14" t="s">
        <v>103</v>
      </c>
      <c r="HX14" t="s">
        <v>103</v>
      </c>
      <c r="HY14" t="s">
        <v>103</v>
      </c>
      <c r="HZ14" t="s">
        <v>103</v>
      </c>
      <c r="IA14" t="s">
        <v>103</v>
      </c>
      <c r="IB14" t="s">
        <v>103</v>
      </c>
      <c r="IC14" t="s">
        <v>103</v>
      </c>
      <c r="ID14" t="s">
        <v>103</v>
      </c>
      <c r="IE14" t="s">
        <v>103</v>
      </c>
      <c r="IF14" t="s">
        <v>103</v>
      </c>
      <c r="IG14" t="s">
        <v>103</v>
      </c>
      <c r="IH14" t="s">
        <v>103</v>
      </c>
      <c r="II14" t="s">
        <v>103</v>
      </c>
      <c r="IJ14" t="s">
        <v>104</v>
      </c>
      <c r="IK14" t="s">
        <v>104</v>
      </c>
      <c r="IL14" t="s">
        <v>104</v>
      </c>
      <c r="IM14" t="s">
        <v>104</v>
      </c>
      <c r="IN14" t="s">
        <v>104</v>
      </c>
      <c r="IO14" t="s">
        <v>104</v>
      </c>
      <c r="IP14" t="s">
        <v>104</v>
      </c>
      <c r="IQ14" t="s">
        <v>104</v>
      </c>
      <c r="IR14" t="s">
        <v>104</v>
      </c>
      <c r="IS14" t="s">
        <v>104</v>
      </c>
      <c r="IT14" t="s">
        <v>104</v>
      </c>
      <c r="IU14" t="s">
        <v>104</v>
      </c>
      <c r="IV14" t="s">
        <v>104</v>
      </c>
      <c r="IW14" t="s">
        <v>104</v>
      </c>
      <c r="IX14" t="s">
        <v>104</v>
      </c>
      <c r="IY14" t="s">
        <v>104</v>
      </c>
      <c r="IZ14" t="s">
        <v>104</v>
      </c>
      <c r="JA14" t="s">
        <v>104</v>
      </c>
      <c r="JB14" t="s">
        <v>105</v>
      </c>
      <c r="JC14" t="s">
        <v>105</v>
      </c>
      <c r="JD14" t="s">
        <v>105</v>
      </c>
      <c r="JE14" t="s">
        <v>105</v>
      </c>
      <c r="JF14" t="s">
        <v>105</v>
      </c>
      <c r="JG14" t="s">
        <v>105</v>
      </c>
      <c r="JH14" t="s">
        <v>105</v>
      </c>
      <c r="JI14" t="s">
        <v>105</v>
      </c>
      <c r="JJ14" t="s">
        <v>106</v>
      </c>
      <c r="JK14" t="s">
        <v>106</v>
      </c>
      <c r="JL14" t="s">
        <v>106</v>
      </c>
      <c r="JM14" t="s">
        <v>106</v>
      </c>
      <c r="JN14" t="s">
        <v>106</v>
      </c>
      <c r="JO14" t="s">
        <v>106</v>
      </c>
      <c r="JP14" t="s">
        <v>106</v>
      </c>
      <c r="JQ14" t="s">
        <v>106</v>
      </c>
      <c r="JR14" t="s">
        <v>106</v>
      </c>
      <c r="JS14" t="s">
        <v>106</v>
      </c>
      <c r="JT14" t="s">
        <v>106</v>
      </c>
      <c r="JU14" t="s">
        <v>106</v>
      </c>
      <c r="JV14" t="s">
        <v>106</v>
      </c>
      <c r="JW14" t="s">
        <v>106</v>
      </c>
      <c r="JX14" t="s">
        <v>106</v>
      </c>
      <c r="JY14" t="s">
        <v>106</v>
      </c>
    </row>
    <row r="15" spans="1:285">
      <c r="A15" t="s">
        <v>107</v>
      </c>
      <c r="B15" t="s">
        <v>108</v>
      </c>
      <c r="C15" t="s">
        <v>109</v>
      </c>
      <c r="D15" t="s">
        <v>110</v>
      </c>
      <c r="E15" t="s">
        <v>111</v>
      </c>
      <c r="F15" t="s">
        <v>112</v>
      </c>
      <c r="G15" t="s">
        <v>113</v>
      </c>
      <c r="H15" t="s">
        <v>114</v>
      </c>
      <c r="I15" t="s">
        <v>115</v>
      </c>
      <c r="J15" t="s">
        <v>116</v>
      </c>
      <c r="K15" t="s">
        <v>117</v>
      </c>
      <c r="L15" t="s">
        <v>118</v>
      </c>
      <c r="M15" t="s">
        <v>119</v>
      </c>
      <c r="N15" t="s">
        <v>120</v>
      </c>
      <c r="O15" t="s">
        <v>121</v>
      </c>
      <c r="P15" t="s">
        <v>122</v>
      </c>
      <c r="Q15" t="s">
        <v>123</v>
      </c>
      <c r="R15" t="s">
        <v>124</v>
      </c>
      <c r="S15" t="s">
        <v>125</v>
      </c>
      <c r="T15" t="s">
        <v>126</v>
      </c>
      <c r="U15" t="s">
        <v>127</v>
      </c>
      <c r="V15" t="s">
        <v>128</v>
      </c>
      <c r="W15" t="s">
        <v>129</v>
      </c>
      <c r="X15" t="s">
        <v>130</v>
      </c>
      <c r="Y15" t="s">
        <v>131</v>
      </c>
      <c r="Z15" t="s">
        <v>132</v>
      </c>
      <c r="AA15" t="s">
        <v>133</v>
      </c>
      <c r="AB15" t="s">
        <v>134</v>
      </c>
      <c r="AC15" t="s">
        <v>135</v>
      </c>
      <c r="AD15" t="s">
        <v>136</v>
      </c>
      <c r="AE15" t="s">
        <v>137</v>
      </c>
      <c r="AF15" t="s">
        <v>138</v>
      </c>
      <c r="AG15" t="s">
        <v>139</v>
      </c>
      <c r="AH15" t="s">
        <v>89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154</v>
      </c>
      <c r="AX15" t="s">
        <v>155</v>
      </c>
      <c r="AY15" t="s">
        <v>156</v>
      </c>
      <c r="AZ15" t="s">
        <v>157</v>
      </c>
      <c r="BA15" t="s">
        <v>158</v>
      </c>
      <c r="BB15" t="s">
        <v>159</v>
      </c>
      <c r="BC15" t="s">
        <v>160</v>
      </c>
      <c r="BD15" t="s">
        <v>161</v>
      </c>
      <c r="BE15" t="s">
        <v>162</v>
      </c>
      <c r="BF15" t="s">
        <v>163</v>
      </c>
      <c r="BG15" t="s">
        <v>164</v>
      </c>
      <c r="BH15" t="s">
        <v>165</v>
      </c>
      <c r="BI15" t="s">
        <v>166</v>
      </c>
      <c r="BJ15" t="s">
        <v>167</v>
      </c>
      <c r="BK15" t="s">
        <v>168</v>
      </c>
      <c r="BL15" t="s">
        <v>169</v>
      </c>
      <c r="BM15" t="s">
        <v>170</v>
      </c>
      <c r="BN15" t="s">
        <v>171</v>
      </c>
      <c r="BO15" t="s">
        <v>172</v>
      </c>
      <c r="BP15" t="s">
        <v>173</v>
      </c>
      <c r="BQ15" t="s">
        <v>174</v>
      </c>
      <c r="BR15" t="s">
        <v>175</v>
      </c>
      <c r="BS15" t="s">
        <v>176</v>
      </c>
      <c r="BT15" t="s">
        <v>177</v>
      </c>
      <c r="BU15" t="s">
        <v>178</v>
      </c>
      <c r="BV15" t="s">
        <v>179</v>
      </c>
      <c r="BW15" t="s">
        <v>180</v>
      </c>
      <c r="BX15" t="s">
        <v>181</v>
      </c>
      <c r="BY15" t="s">
        <v>182</v>
      </c>
      <c r="BZ15" t="s">
        <v>183</v>
      </c>
      <c r="CA15" t="s">
        <v>184</v>
      </c>
      <c r="CB15" t="s">
        <v>185</v>
      </c>
      <c r="CC15" t="s">
        <v>186</v>
      </c>
      <c r="CD15" t="s">
        <v>187</v>
      </c>
      <c r="CE15" t="s">
        <v>188</v>
      </c>
      <c r="CF15" t="s">
        <v>189</v>
      </c>
      <c r="CG15" t="s">
        <v>190</v>
      </c>
      <c r="CH15" t="s">
        <v>191</v>
      </c>
      <c r="CI15" t="s">
        <v>192</v>
      </c>
      <c r="CJ15" t="s">
        <v>172</v>
      </c>
      <c r="CK15" t="s">
        <v>193</v>
      </c>
      <c r="CL15" t="s">
        <v>194</v>
      </c>
      <c r="CM15" t="s">
        <v>195</v>
      </c>
      <c r="CN15" t="s">
        <v>146</v>
      </c>
      <c r="CO15" t="s">
        <v>196</v>
      </c>
      <c r="CP15" t="s">
        <v>197</v>
      </c>
      <c r="CQ15" t="s">
        <v>198</v>
      </c>
      <c r="CR15" t="s">
        <v>199</v>
      </c>
      <c r="CS15" t="s">
        <v>200</v>
      </c>
      <c r="CT15" t="s">
        <v>201</v>
      </c>
      <c r="CU15" t="s">
        <v>202</v>
      </c>
      <c r="CV15" t="s">
        <v>203</v>
      </c>
      <c r="CW15" t="s">
        <v>204</v>
      </c>
      <c r="CX15" t="s">
        <v>205</v>
      </c>
      <c r="CY15" t="s">
        <v>206</v>
      </c>
      <c r="CZ15" t="s">
        <v>207</v>
      </c>
      <c r="DA15" t="s">
        <v>208</v>
      </c>
      <c r="DB15" t="s">
        <v>209</v>
      </c>
      <c r="DC15" t="s">
        <v>210</v>
      </c>
      <c r="DD15" t="s">
        <v>211</v>
      </c>
      <c r="DE15" t="s">
        <v>116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227</v>
      </c>
      <c r="DV15" t="s">
        <v>228</v>
      </c>
      <c r="DW15" t="s">
        <v>229</v>
      </c>
      <c r="DX15" t="s">
        <v>230</v>
      </c>
      <c r="DY15" t="s">
        <v>231</v>
      </c>
      <c r="DZ15" t="s">
        <v>232</v>
      </c>
      <c r="EA15" t="s">
        <v>233</v>
      </c>
      <c r="EB15" t="s">
        <v>234</v>
      </c>
      <c r="EC15" t="s">
        <v>235</v>
      </c>
      <c r="ED15" t="s">
        <v>236</v>
      </c>
      <c r="EE15" t="s">
        <v>237</v>
      </c>
      <c r="EF15" t="s">
        <v>238</v>
      </c>
      <c r="EG15" t="s">
        <v>239</v>
      </c>
      <c r="EH15" t="s">
        <v>240</v>
      </c>
      <c r="EI15" t="s">
        <v>241</v>
      </c>
      <c r="EJ15" t="s">
        <v>242</v>
      </c>
      <c r="EK15" t="s">
        <v>243</v>
      </c>
      <c r="EL15" t="s">
        <v>244</v>
      </c>
      <c r="EM15" t="s">
        <v>245</v>
      </c>
      <c r="EN15" t="s">
        <v>246</v>
      </c>
      <c r="EO15" t="s">
        <v>247</v>
      </c>
      <c r="EP15" t="s">
        <v>248</v>
      </c>
      <c r="EQ15" t="s">
        <v>249</v>
      </c>
      <c r="ER15" t="s">
        <v>250</v>
      </c>
      <c r="ES15" t="s">
        <v>251</v>
      </c>
      <c r="ET15" t="s">
        <v>252</v>
      </c>
      <c r="EU15" t="s">
        <v>253</v>
      </c>
      <c r="EV15" t="s">
        <v>254</v>
      </c>
      <c r="EW15" t="s">
        <v>255</v>
      </c>
      <c r="EX15" t="s">
        <v>256</v>
      </c>
      <c r="EY15" t="s">
        <v>257</v>
      </c>
      <c r="EZ15" t="s">
        <v>258</v>
      </c>
      <c r="FA15" t="s">
        <v>259</v>
      </c>
      <c r="FB15" t="s">
        <v>260</v>
      </c>
      <c r="FC15" t="s">
        <v>261</v>
      </c>
      <c r="FD15" t="s">
        <v>108</v>
      </c>
      <c r="FE15" t="s">
        <v>111</v>
      </c>
      <c r="FF15" t="s">
        <v>262</v>
      </c>
      <c r="FG15" t="s">
        <v>263</v>
      </c>
      <c r="FH15" t="s">
        <v>264</v>
      </c>
      <c r="FI15" t="s">
        <v>265</v>
      </c>
      <c r="FJ15" t="s">
        <v>266</v>
      </c>
      <c r="FK15" t="s">
        <v>267</v>
      </c>
      <c r="FL15" t="s">
        <v>268</v>
      </c>
      <c r="FM15" t="s">
        <v>269</v>
      </c>
      <c r="FN15" t="s">
        <v>270</v>
      </c>
      <c r="FO15" t="s">
        <v>271</v>
      </c>
      <c r="FP15" t="s">
        <v>272</v>
      </c>
      <c r="FQ15" t="s">
        <v>273</v>
      </c>
      <c r="FR15" t="s">
        <v>274</v>
      </c>
      <c r="FS15" t="s">
        <v>275</v>
      </c>
      <c r="FT15" t="s">
        <v>276</v>
      </c>
      <c r="FU15" t="s">
        <v>277</v>
      </c>
      <c r="FV15" t="s">
        <v>278</v>
      </c>
      <c r="FW15" t="s">
        <v>279</v>
      </c>
      <c r="FX15" t="s">
        <v>280</v>
      </c>
      <c r="FY15" t="s">
        <v>281</v>
      </c>
      <c r="FZ15" t="s">
        <v>282</v>
      </c>
      <c r="GA15" t="s">
        <v>283</v>
      </c>
      <c r="GB15" t="s">
        <v>284</v>
      </c>
      <c r="GC15" t="s">
        <v>285</v>
      </c>
      <c r="GD15" t="s">
        <v>286</v>
      </c>
      <c r="GE15" t="s">
        <v>287</v>
      </c>
      <c r="GF15" t="s">
        <v>288</v>
      </c>
      <c r="GG15" t="s">
        <v>289</v>
      </c>
      <c r="GH15" t="s">
        <v>290</v>
      </c>
      <c r="GI15" t="s">
        <v>291</v>
      </c>
      <c r="GJ15" t="s">
        <v>292</v>
      </c>
      <c r="GK15" t="s">
        <v>293</v>
      </c>
      <c r="GL15" t="s">
        <v>294</v>
      </c>
      <c r="GM15" t="s">
        <v>295</v>
      </c>
      <c r="GN15" t="s">
        <v>296</v>
      </c>
      <c r="GO15" t="s">
        <v>297</v>
      </c>
      <c r="GP15" t="s">
        <v>298</v>
      </c>
      <c r="GQ15" t="s">
        <v>299</v>
      </c>
      <c r="GR15" t="s">
        <v>300</v>
      </c>
      <c r="GS15" t="s">
        <v>301</v>
      </c>
      <c r="GT15" t="s">
        <v>302</v>
      </c>
      <c r="GU15" t="s">
        <v>303</v>
      </c>
      <c r="GV15" t="s">
        <v>304</v>
      </c>
      <c r="GW15" t="s">
        <v>305</v>
      </c>
      <c r="GX15" t="s">
        <v>306</v>
      </c>
      <c r="GY15" t="s">
        <v>307</v>
      </c>
      <c r="GZ15" t="s">
        <v>308</v>
      </c>
      <c r="HA15" t="s">
        <v>309</v>
      </c>
      <c r="HB15" t="s">
        <v>310</v>
      </c>
      <c r="HC15" t="s">
        <v>311</v>
      </c>
      <c r="HD15" t="s">
        <v>312</v>
      </c>
      <c r="HE15" t="s">
        <v>313</v>
      </c>
      <c r="HF15" t="s">
        <v>314</v>
      </c>
      <c r="HG15" t="s">
        <v>315</v>
      </c>
      <c r="HH15" t="s">
        <v>316</v>
      </c>
      <c r="HI15" t="s">
        <v>317</v>
      </c>
      <c r="HJ15" t="s">
        <v>318</v>
      </c>
      <c r="HK15" t="s">
        <v>319</v>
      </c>
      <c r="HL15" t="s">
        <v>320</v>
      </c>
      <c r="HM15" t="s">
        <v>321</v>
      </c>
      <c r="HN15" t="s">
        <v>322</v>
      </c>
      <c r="HO15" t="s">
        <v>323</v>
      </c>
      <c r="HP15" t="s">
        <v>324</v>
      </c>
      <c r="HQ15" t="s">
        <v>325</v>
      </c>
      <c r="HR15" t="s">
        <v>326</v>
      </c>
      <c r="HS15" t="s">
        <v>327</v>
      </c>
      <c r="HT15" t="s">
        <v>328</v>
      </c>
      <c r="HU15" t="s">
        <v>329</v>
      </c>
      <c r="HV15" t="s">
        <v>330</v>
      </c>
      <c r="HW15" t="s">
        <v>331</v>
      </c>
      <c r="HX15" t="s">
        <v>332</v>
      </c>
      <c r="HY15" t="s">
        <v>333</v>
      </c>
      <c r="HZ15" t="s">
        <v>334</v>
      </c>
      <c r="IA15" t="s">
        <v>335</v>
      </c>
      <c r="IB15" t="s">
        <v>336</v>
      </c>
      <c r="IC15" t="s">
        <v>337</v>
      </c>
      <c r="ID15" t="s">
        <v>338</v>
      </c>
      <c r="IE15" t="s">
        <v>339</v>
      </c>
      <c r="IF15" t="s">
        <v>340</v>
      </c>
      <c r="IG15" t="s">
        <v>341</v>
      </c>
      <c r="IH15" t="s">
        <v>342</v>
      </c>
      <c r="II15" t="s">
        <v>343</v>
      </c>
      <c r="IJ15" t="s">
        <v>344</v>
      </c>
      <c r="IK15" t="s">
        <v>345</v>
      </c>
      <c r="IL15" t="s">
        <v>346</v>
      </c>
      <c r="IM15" t="s">
        <v>347</v>
      </c>
      <c r="IN15" t="s">
        <v>348</v>
      </c>
      <c r="IO15" t="s">
        <v>349</v>
      </c>
      <c r="IP15" t="s">
        <v>350</v>
      </c>
      <c r="IQ15" t="s">
        <v>351</v>
      </c>
      <c r="IR15" t="s">
        <v>352</v>
      </c>
      <c r="IS15" t="s">
        <v>353</v>
      </c>
      <c r="IT15" t="s">
        <v>354</v>
      </c>
      <c r="IU15" t="s">
        <v>355</v>
      </c>
      <c r="IV15" t="s">
        <v>356</v>
      </c>
      <c r="IW15" t="s">
        <v>357</v>
      </c>
      <c r="IX15" t="s">
        <v>358</v>
      </c>
      <c r="IY15" t="s">
        <v>359</v>
      </c>
      <c r="IZ15" t="s">
        <v>360</v>
      </c>
      <c r="JA15" t="s">
        <v>361</v>
      </c>
      <c r="JB15" t="s">
        <v>362</v>
      </c>
      <c r="JC15" t="s">
        <v>363</v>
      </c>
      <c r="JD15" t="s">
        <v>364</v>
      </c>
      <c r="JE15" t="s">
        <v>365</v>
      </c>
      <c r="JF15" t="s">
        <v>366</v>
      </c>
      <c r="JG15" t="s">
        <v>367</v>
      </c>
      <c r="JH15" t="s">
        <v>368</v>
      </c>
      <c r="JI15" t="s">
        <v>369</v>
      </c>
      <c r="JJ15" t="s">
        <v>370</v>
      </c>
      <c r="JK15" t="s">
        <v>371</v>
      </c>
      <c r="JL15" t="s">
        <v>372</v>
      </c>
      <c r="JM15" t="s">
        <v>373</v>
      </c>
      <c r="JN15" t="s">
        <v>374</v>
      </c>
      <c r="JO15" t="s">
        <v>375</v>
      </c>
      <c r="JP15" t="s">
        <v>376</v>
      </c>
      <c r="JQ15" t="s">
        <v>377</v>
      </c>
      <c r="JR15" t="s">
        <v>378</v>
      </c>
      <c r="JS15" t="s">
        <v>379</v>
      </c>
      <c r="JT15" t="s">
        <v>380</v>
      </c>
      <c r="JU15" t="s">
        <v>381</v>
      </c>
      <c r="JV15" t="s">
        <v>382</v>
      </c>
      <c r="JW15" t="s">
        <v>383</v>
      </c>
      <c r="JX15" t="s">
        <v>384</v>
      </c>
      <c r="JY15" t="s">
        <v>385</v>
      </c>
    </row>
    <row r="16" spans="1:285">
      <c r="B16" t="s">
        <v>386</v>
      </c>
      <c r="C16" t="s">
        <v>386</v>
      </c>
      <c r="F16" t="s">
        <v>386</v>
      </c>
      <c r="J16" t="s">
        <v>386</v>
      </c>
      <c r="K16" t="s">
        <v>387</v>
      </c>
      <c r="L16" t="s">
        <v>388</v>
      </c>
      <c r="M16" t="s">
        <v>389</v>
      </c>
      <c r="N16" t="s">
        <v>390</v>
      </c>
      <c r="O16" t="s">
        <v>390</v>
      </c>
      <c r="P16" t="s">
        <v>219</v>
      </c>
      <c r="Q16" t="s">
        <v>219</v>
      </c>
      <c r="R16" t="s">
        <v>387</v>
      </c>
      <c r="S16" t="s">
        <v>387</v>
      </c>
      <c r="T16" t="s">
        <v>387</v>
      </c>
      <c r="U16" t="s">
        <v>387</v>
      </c>
      <c r="V16" t="s">
        <v>391</v>
      </c>
      <c r="W16" t="s">
        <v>392</v>
      </c>
      <c r="X16" t="s">
        <v>392</v>
      </c>
      <c r="Y16" t="s">
        <v>393</v>
      </c>
      <c r="Z16" t="s">
        <v>394</v>
      </c>
      <c r="AA16" t="s">
        <v>393</v>
      </c>
      <c r="AB16" t="s">
        <v>393</v>
      </c>
      <c r="AC16" t="s">
        <v>393</v>
      </c>
      <c r="AD16" t="s">
        <v>391</v>
      </c>
      <c r="AE16" t="s">
        <v>391</v>
      </c>
      <c r="AF16" t="s">
        <v>391</v>
      </c>
      <c r="AG16" t="s">
        <v>391</v>
      </c>
      <c r="AH16" t="s">
        <v>395</v>
      </c>
      <c r="AI16" t="s">
        <v>394</v>
      </c>
      <c r="AK16" t="s">
        <v>394</v>
      </c>
      <c r="AL16" t="s">
        <v>395</v>
      </c>
      <c r="AR16" t="s">
        <v>389</v>
      </c>
      <c r="AY16" t="s">
        <v>389</v>
      </c>
      <c r="AZ16" t="s">
        <v>389</v>
      </c>
      <c r="BA16" t="s">
        <v>389</v>
      </c>
      <c r="BB16" t="s">
        <v>396</v>
      </c>
      <c r="BP16" t="s">
        <v>397</v>
      </c>
      <c r="BR16" t="s">
        <v>397</v>
      </c>
      <c r="BS16" t="s">
        <v>389</v>
      </c>
      <c r="BV16" t="s">
        <v>397</v>
      </c>
      <c r="BW16" t="s">
        <v>394</v>
      </c>
      <c r="BZ16" t="s">
        <v>398</v>
      </c>
      <c r="CA16" t="s">
        <v>398</v>
      </c>
      <c r="CC16" t="s">
        <v>399</v>
      </c>
      <c r="CD16" t="s">
        <v>397</v>
      </c>
      <c r="CF16" t="s">
        <v>397</v>
      </c>
      <c r="CG16" t="s">
        <v>389</v>
      </c>
      <c r="CK16" t="s">
        <v>397</v>
      </c>
      <c r="CM16" t="s">
        <v>400</v>
      </c>
      <c r="CP16" t="s">
        <v>397</v>
      </c>
      <c r="CQ16" t="s">
        <v>397</v>
      </c>
      <c r="CS16" t="s">
        <v>397</v>
      </c>
      <c r="CU16" t="s">
        <v>397</v>
      </c>
      <c r="CW16" t="s">
        <v>389</v>
      </c>
      <c r="CX16" t="s">
        <v>389</v>
      </c>
      <c r="CZ16" t="s">
        <v>401</v>
      </c>
      <c r="DA16" t="s">
        <v>402</v>
      </c>
      <c r="DD16" t="s">
        <v>387</v>
      </c>
      <c r="DE16" t="s">
        <v>386</v>
      </c>
      <c r="DF16" t="s">
        <v>390</v>
      </c>
      <c r="DG16" t="s">
        <v>390</v>
      </c>
      <c r="DH16" t="s">
        <v>403</v>
      </c>
      <c r="DI16" t="s">
        <v>403</v>
      </c>
      <c r="DJ16" t="s">
        <v>390</v>
      </c>
      <c r="DK16" t="s">
        <v>403</v>
      </c>
      <c r="DL16" t="s">
        <v>395</v>
      </c>
      <c r="DM16" t="s">
        <v>393</v>
      </c>
      <c r="DN16" t="s">
        <v>393</v>
      </c>
      <c r="DO16" t="s">
        <v>392</v>
      </c>
      <c r="DP16" t="s">
        <v>392</v>
      </c>
      <c r="DQ16" t="s">
        <v>392</v>
      </c>
      <c r="DR16" t="s">
        <v>392</v>
      </c>
      <c r="DS16" t="s">
        <v>392</v>
      </c>
      <c r="DT16" t="s">
        <v>404</v>
      </c>
      <c r="DU16" t="s">
        <v>389</v>
      </c>
      <c r="DV16" t="s">
        <v>389</v>
      </c>
      <c r="DW16" t="s">
        <v>390</v>
      </c>
      <c r="DX16" t="s">
        <v>390</v>
      </c>
      <c r="DY16" t="s">
        <v>390</v>
      </c>
      <c r="DZ16" t="s">
        <v>403</v>
      </c>
      <c r="EA16" t="s">
        <v>390</v>
      </c>
      <c r="EB16" t="s">
        <v>403</v>
      </c>
      <c r="EC16" t="s">
        <v>393</v>
      </c>
      <c r="ED16" t="s">
        <v>393</v>
      </c>
      <c r="EE16" t="s">
        <v>392</v>
      </c>
      <c r="EF16" t="s">
        <v>392</v>
      </c>
      <c r="EG16" t="s">
        <v>389</v>
      </c>
      <c r="EL16" t="s">
        <v>389</v>
      </c>
      <c r="EO16" t="s">
        <v>392</v>
      </c>
      <c r="EP16" t="s">
        <v>392</v>
      </c>
      <c r="EQ16" t="s">
        <v>392</v>
      </c>
      <c r="ER16" t="s">
        <v>392</v>
      </c>
      <c r="ES16" t="s">
        <v>392</v>
      </c>
      <c r="ET16" t="s">
        <v>389</v>
      </c>
      <c r="EU16" t="s">
        <v>389</v>
      </c>
      <c r="EV16" t="s">
        <v>389</v>
      </c>
      <c r="EW16" t="s">
        <v>386</v>
      </c>
      <c r="EZ16" t="s">
        <v>405</v>
      </c>
      <c r="FA16" t="s">
        <v>405</v>
      </c>
      <c r="FC16" t="s">
        <v>386</v>
      </c>
      <c r="FD16" t="s">
        <v>406</v>
      </c>
      <c r="FF16" t="s">
        <v>386</v>
      </c>
      <c r="FG16" t="s">
        <v>386</v>
      </c>
      <c r="FI16" t="s">
        <v>407</v>
      </c>
      <c r="FJ16" t="s">
        <v>408</v>
      </c>
      <c r="FK16" t="s">
        <v>407</v>
      </c>
      <c r="FL16" t="s">
        <v>408</v>
      </c>
      <c r="FM16" t="s">
        <v>407</v>
      </c>
      <c r="FN16" t="s">
        <v>408</v>
      </c>
      <c r="FO16" t="s">
        <v>394</v>
      </c>
      <c r="FP16" t="s">
        <v>394</v>
      </c>
      <c r="FQ16" t="s">
        <v>390</v>
      </c>
      <c r="FR16" t="s">
        <v>409</v>
      </c>
      <c r="FS16" t="s">
        <v>390</v>
      </c>
      <c r="FV16" t="s">
        <v>410</v>
      </c>
      <c r="FY16" t="s">
        <v>403</v>
      </c>
      <c r="FZ16" t="s">
        <v>411</v>
      </c>
      <c r="GA16" t="s">
        <v>403</v>
      </c>
      <c r="GF16" t="s">
        <v>412</v>
      </c>
      <c r="GG16" t="s">
        <v>412</v>
      </c>
      <c r="GT16" t="s">
        <v>412</v>
      </c>
      <c r="GU16" t="s">
        <v>412</v>
      </c>
      <c r="GV16" t="s">
        <v>413</v>
      </c>
      <c r="GW16" t="s">
        <v>413</v>
      </c>
      <c r="GX16" t="s">
        <v>392</v>
      </c>
      <c r="GY16" t="s">
        <v>392</v>
      </c>
      <c r="GZ16" t="s">
        <v>394</v>
      </c>
      <c r="HA16" t="s">
        <v>392</v>
      </c>
      <c r="HB16" t="s">
        <v>403</v>
      </c>
      <c r="HC16" t="s">
        <v>394</v>
      </c>
      <c r="HD16" t="s">
        <v>394</v>
      </c>
      <c r="HF16" t="s">
        <v>412</v>
      </c>
      <c r="HG16" t="s">
        <v>412</v>
      </c>
      <c r="HH16" t="s">
        <v>412</v>
      </c>
      <c r="HI16" t="s">
        <v>412</v>
      </c>
      <c r="HJ16" t="s">
        <v>412</v>
      </c>
      <c r="HK16" t="s">
        <v>412</v>
      </c>
      <c r="HL16" t="s">
        <v>412</v>
      </c>
      <c r="HM16" t="s">
        <v>414</v>
      </c>
      <c r="HN16" t="s">
        <v>414</v>
      </c>
      <c r="HO16" t="s">
        <v>414</v>
      </c>
      <c r="HP16" t="s">
        <v>415</v>
      </c>
      <c r="HQ16" t="s">
        <v>412</v>
      </c>
      <c r="HR16" t="s">
        <v>412</v>
      </c>
      <c r="HS16" t="s">
        <v>412</v>
      </c>
      <c r="HT16" t="s">
        <v>412</v>
      </c>
      <c r="HU16" t="s">
        <v>412</v>
      </c>
      <c r="HV16" t="s">
        <v>412</v>
      </c>
      <c r="HW16" t="s">
        <v>412</v>
      </c>
      <c r="HX16" t="s">
        <v>412</v>
      </c>
      <c r="HY16" t="s">
        <v>412</v>
      </c>
      <c r="HZ16" t="s">
        <v>412</v>
      </c>
      <c r="IA16" t="s">
        <v>412</v>
      </c>
      <c r="IB16" t="s">
        <v>412</v>
      </c>
      <c r="II16" t="s">
        <v>412</v>
      </c>
      <c r="IJ16" t="s">
        <v>394</v>
      </c>
      <c r="IK16" t="s">
        <v>394</v>
      </c>
      <c r="IL16" t="s">
        <v>407</v>
      </c>
      <c r="IM16" t="s">
        <v>408</v>
      </c>
      <c r="IN16" t="s">
        <v>407</v>
      </c>
      <c r="IR16" t="s">
        <v>408</v>
      </c>
      <c r="IV16" t="s">
        <v>390</v>
      </c>
      <c r="IW16" t="s">
        <v>390</v>
      </c>
      <c r="IX16" t="s">
        <v>403</v>
      </c>
      <c r="IY16" t="s">
        <v>403</v>
      </c>
      <c r="IZ16" t="s">
        <v>416</v>
      </c>
      <c r="JA16" t="s">
        <v>416</v>
      </c>
      <c r="JB16" t="s">
        <v>412</v>
      </c>
      <c r="JC16" t="s">
        <v>412</v>
      </c>
      <c r="JD16" t="s">
        <v>412</v>
      </c>
      <c r="JE16" t="s">
        <v>412</v>
      </c>
      <c r="JF16" t="s">
        <v>412</v>
      </c>
      <c r="JG16" t="s">
        <v>412</v>
      </c>
      <c r="JH16" t="s">
        <v>392</v>
      </c>
      <c r="JI16" t="s">
        <v>412</v>
      </c>
      <c r="JK16" t="s">
        <v>395</v>
      </c>
      <c r="JL16" t="s">
        <v>395</v>
      </c>
      <c r="JM16" t="s">
        <v>392</v>
      </c>
      <c r="JN16" t="s">
        <v>392</v>
      </c>
      <c r="JO16" t="s">
        <v>392</v>
      </c>
      <c r="JP16" t="s">
        <v>392</v>
      </c>
      <c r="JQ16" t="s">
        <v>392</v>
      </c>
      <c r="JR16" t="s">
        <v>394</v>
      </c>
      <c r="JS16" t="s">
        <v>394</v>
      </c>
      <c r="JT16" t="s">
        <v>394</v>
      </c>
      <c r="JU16" t="s">
        <v>392</v>
      </c>
      <c r="JV16" t="s">
        <v>390</v>
      </c>
      <c r="JW16" t="s">
        <v>403</v>
      </c>
      <c r="JX16" t="s">
        <v>394</v>
      </c>
      <c r="JY16" t="s">
        <v>394</v>
      </c>
    </row>
    <row r="17" spans="1:285">
      <c r="A17">
        <v>1</v>
      </c>
      <c r="B17">
        <v>1758502888.5</v>
      </c>
      <c r="C17">
        <v>0</v>
      </c>
      <c r="D17" t="s">
        <v>417</v>
      </c>
      <c r="E17" t="s">
        <v>418</v>
      </c>
      <c r="F17">
        <v>5</v>
      </c>
      <c r="G17" t="s">
        <v>419</v>
      </c>
      <c r="H17" t="s">
        <v>420</v>
      </c>
      <c r="I17" t="s">
        <v>421</v>
      </c>
      <c r="J17">
        <v>1758502885.75</v>
      </c>
      <c r="K17">
        <f>(L17)/1000</f>
        <v>0</v>
      </c>
      <c r="L17">
        <f>1000*DL17*AJ17*(DH17-DI17)/(100*DA17*(1000-AJ17*DH17))</f>
        <v>0</v>
      </c>
      <c r="M17">
        <f>DL17*AJ17*(DG17-DF17*(1000-AJ17*DI17)/(1000-AJ17*DH17))/(100*DA17)</f>
        <v>0</v>
      </c>
      <c r="N17">
        <f>DF17 - IF(AJ17&gt;1, M17*DA17*100.0/(AL17), 0)</f>
        <v>0</v>
      </c>
      <c r="O17">
        <f>((U17-K17/2)*N17-M17)/(U17+K17/2)</f>
        <v>0</v>
      </c>
      <c r="P17">
        <f>O17*(DM17+DN17)/1000.0</f>
        <v>0</v>
      </c>
      <c r="Q17">
        <f>(DF17 - IF(AJ17&gt;1, M17*DA17*100.0/(AL17), 0))*(DM17+DN17)/1000.0</f>
        <v>0</v>
      </c>
      <c r="R17">
        <f>2.0/((1/T17-1/S17)+SIGN(T17)*SQRT((1/T17-1/S17)*(1/T17-1/S17) + 4*DB17/((DB17+1)*(DB17+1))*(2*1/T17*1/S17-1/S17*1/S17)))</f>
        <v>0</v>
      </c>
      <c r="S17">
        <f>IF(LEFT(DC17,1)&lt;&gt;"0",IF(LEFT(DC17,1)="1",3.0,DD17),$D$5+$E$5*(DT17*DM17/($K$5*1000))+$F$5*(DT17*DM17/($K$5*1000))*MAX(MIN(DA17,$J$5),$I$5)*MAX(MIN(DA17,$J$5),$I$5)+$G$5*MAX(MIN(DA17,$J$5),$I$5)*(DT17*DM17/($K$5*1000))+$H$5*(DT17*DM17/($K$5*1000))*(DT17*DM17/($K$5*1000)))</f>
        <v>0</v>
      </c>
      <c r="T17">
        <f>K17*(1000-(1000*0.61365*exp(17.502*X17/(240.97+X17))/(DM17+DN17)+DH17)/2)/(1000*0.61365*exp(17.502*X17/(240.97+X17))/(DM17+DN17)-DH17)</f>
        <v>0</v>
      </c>
      <c r="U17">
        <f>1/((DB17+1)/(R17/1.6)+1/(S17/1.37)) + DB17/((DB17+1)/(R17/1.6) + DB17/(S17/1.37))</f>
        <v>0</v>
      </c>
      <c r="V17">
        <f>(CW17*CZ17)</f>
        <v>0</v>
      </c>
      <c r="W17">
        <f>(DO17+(V17+2*0.95*5.67E-8*(((DO17+$B$7)+273)^4-(DO17+273)^4)-44100*K17)/(1.84*29.3*S17+8*0.95*5.67E-8*(DO17+273)^3))</f>
        <v>0</v>
      </c>
      <c r="X17">
        <f>($C$7*DP17+$D$7*DQ17+$E$7*W17)</f>
        <v>0</v>
      </c>
      <c r="Y17">
        <f>0.61365*exp(17.502*X17/(240.97+X17))</f>
        <v>0</v>
      </c>
      <c r="Z17">
        <f>(AA17/AB17*100)</f>
        <v>0</v>
      </c>
      <c r="AA17">
        <f>DH17*(DM17+DN17)/1000</f>
        <v>0</v>
      </c>
      <c r="AB17">
        <f>0.61365*exp(17.502*DO17/(240.97+DO17))</f>
        <v>0</v>
      </c>
      <c r="AC17">
        <f>(Y17-DH17*(DM17+DN17)/1000)</f>
        <v>0</v>
      </c>
      <c r="AD17">
        <f>(-K17*44100)</f>
        <v>0</v>
      </c>
      <c r="AE17">
        <f>2*29.3*S17*0.92*(DO17-X17)</f>
        <v>0</v>
      </c>
      <c r="AF17">
        <f>2*0.95*5.67E-8*(((DO17+$B$7)+273)^4-(X17+273)^4)</f>
        <v>0</v>
      </c>
      <c r="AG17">
        <f>V17+AF17+AD17+AE17</f>
        <v>0</v>
      </c>
      <c r="AH17">
        <v>2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MAX(0,($B$13+$C$13*DT17)/(1+$D$13*DT17)*DM17/(DO17+273)*$E$13)</f>
        <v>0</v>
      </c>
      <c r="AM17" t="s">
        <v>422</v>
      </c>
      <c r="AN17" t="s">
        <v>422</v>
      </c>
      <c r="AO17">
        <v>0</v>
      </c>
      <c r="AP17">
        <v>0</v>
      </c>
      <c r="AQ17">
        <f>1-AO17/AP17</f>
        <v>0</v>
      </c>
      <c r="AR17">
        <v>0</v>
      </c>
      <c r="AS17" t="s">
        <v>422</v>
      </c>
      <c r="AT17" t="s">
        <v>422</v>
      </c>
      <c r="AU17">
        <v>0</v>
      </c>
      <c r="AV17">
        <v>0</v>
      </c>
      <c r="AW17">
        <f>1-AU17/AV17</f>
        <v>0</v>
      </c>
      <c r="AX17">
        <v>0.5</v>
      </c>
      <c r="AY17">
        <f>CX17</f>
        <v>0</v>
      </c>
      <c r="AZ17">
        <f>M17</f>
        <v>0</v>
      </c>
      <c r="BA17">
        <f>AW17*AX17*AY17</f>
        <v>0</v>
      </c>
      <c r="BB17">
        <f>(AZ17-AR17)/AY17</f>
        <v>0</v>
      </c>
      <c r="BC17">
        <f>(AP17-AV17)/AV17</f>
        <v>0</v>
      </c>
      <c r="BD17">
        <f>AO17/(AQ17+AO17/AV17)</f>
        <v>0</v>
      </c>
      <c r="BE17" t="s">
        <v>422</v>
      </c>
      <c r="BF17">
        <v>0</v>
      </c>
      <c r="BG17">
        <f>IF(BF17&lt;&gt;0, BF17, BD17)</f>
        <v>0</v>
      </c>
      <c r="BH17">
        <f>1-BG17/AV17</f>
        <v>0</v>
      </c>
      <c r="BI17">
        <f>(AV17-AU17)/(AV17-BG17)</f>
        <v>0</v>
      </c>
      <c r="BJ17">
        <f>(AP17-AV17)/(AP17-BG17)</f>
        <v>0</v>
      </c>
      <c r="BK17">
        <f>(AV17-AU17)/(AV17-AO17)</f>
        <v>0</v>
      </c>
      <c r="BL17">
        <f>(AP17-AV17)/(AP17-AO17)</f>
        <v>0</v>
      </c>
      <c r="BM17">
        <f>(BI17*BG17/AU17)</f>
        <v>0</v>
      </c>
      <c r="BN17">
        <f>(1-BM17)</f>
        <v>0</v>
      </c>
      <c r="CW17">
        <f>$B$11*DU17+$C$11*DV17+$F$11*EG17*(1-EJ17)</f>
        <v>0</v>
      </c>
      <c r="CX17">
        <f>CW17*CY17</f>
        <v>0</v>
      </c>
      <c r="CY17">
        <f>($B$11*$D$9+$C$11*$D$9+$F$11*((ET17+EL17)/MAX(ET17+EL17+EU17, 0.1)*$I$9+EU17/MAX(ET17+EL17+EU17, 0.1)*$J$9))/($B$11+$C$11+$F$11)</f>
        <v>0</v>
      </c>
      <c r="CZ17">
        <f>($B$11*$K$9+$C$11*$K$9+$F$11*((ET17+EL17)/MAX(ET17+EL17+EU17, 0.1)*$P$9+EU17/MAX(ET17+EL17+EU17, 0.1)*$Q$9))/($B$11+$C$11+$F$11)</f>
        <v>0</v>
      </c>
      <c r="DA17">
        <v>5.66</v>
      </c>
      <c r="DB17">
        <v>0.5</v>
      </c>
      <c r="DC17" t="s">
        <v>423</v>
      </c>
      <c r="DD17">
        <v>2</v>
      </c>
      <c r="DE17">
        <v>1758502885.75</v>
      </c>
      <c r="DF17">
        <v>420.8358</v>
      </c>
      <c r="DG17">
        <v>419.8968000000001</v>
      </c>
      <c r="DH17">
        <v>25.71992</v>
      </c>
      <c r="DI17">
        <v>25.50197</v>
      </c>
      <c r="DJ17">
        <v>419.5977</v>
      </c>
      <c r="DK17">
        <v>25.50543</v>
      </c>
      <c r="DL17">
        <v>499.96</v>
      </c>
      <c r="DM17">
        <v>89.96332000000001</v>
      </c>
      <c r="DN17">
        <v>0.05648787</v>
      </c>
      <c r="DO17">
        <v>31.37287</v>
      </c>
      <c r="DP17">
        <v>30.69875</v>
      </c>
      <c r="DQ17">
        <v>999.9</v>
      </c>
      <c r="DR17">
        <v>0</v>
      </c>
      <c r="DS17">
        <v>0</v>
      </c>
      <c r="DT17">
        <v>9996.51</v>
      </c>
      <c r="DU17">
        <v>0</v>
      </c>
      <c r="DV17">
        <v>0.843113</v>
      </c>
      <c r="DW17">
        <v>0.9388884999999998</v>
      </c>
      <c r="DX17">
        <v>431.9455</v>
      </c>
      <c r="DY17">
        <v>430.8853</v>
      </c>
      <c r="DZ17">
        <v>0.2179329</v>
      </c>
      <c r="EA17">
        <v>419.8968000000001</v>
      </c>
      <c r="EB17">
        <v>25.50197</v>
      </c>
      <c r="EC17">
        <v>2.313849</v>
      </c>
      <c r="ED17">
        <v>2.294244</v>
      </c>
      <c r="EE17">
        <v>19.77314</v>
      </c>
      <c r="EF17">
        <v>19.63603</v>
      </c>
      <c r="EG17">
        <v>0.00500097</v>
      </c>
      <c r="EH17">
        <v>0</v>
      </c>
      <c r="EI17">
        <v>0</v>
      </c>
      <c r="EJ17">
        <v>0</v>
      </c>
      <c r="EK17">
        <v>688.41</v>
      </c>
      <c r="EL17">
        <v>0.00500097</v>
      </c>
      <c r="EM17">
        <v>-2.56</v>
      </c>
      <c r="EN17">
        <v>-1.46</v>
      </c>
      <c r="EO17">
        <v>35.84349999999999</v>
      </c>
      <c r="EP17">
        <v>41.01860000000001</v>
      </c>
      <c r="EQ17">
        <v>38.0062</v>
      </c>
      <c r="ER17">
        <v>41.69969999999999</v>
      </c>
      <c r="ES17">
        <v>38.6187</v>
      </c>
      <c r="ET17">
        <v>0</v>
      </c>
      <c r="EU17">
        <v>0</v>
      </c>
      <c r="EV17">
        <v>0</v>
      </c>
      <c r="EW17">
        <v>1758502889.5</v>
      </c>
      <c r="EX17">
        <v>0</v>
      </c>
      <c r="EY17">
        <v>690.3807692307691</v>
      </c>
      <c r="EZ17">
        <v>-28.72820477953148</v>
      </c>
      <c r="FA17">
        <v>0.9367512843228235</v>
      </c>
      <c r="FB17">
        <v>-4.799999999999999</v>
      </c>
      <c r="FC17">
        <v>15</v>
      </c>
      <c r="FD17">
        <v>0</v>
      </c>
      <c r="FE17" t="s">
        <v>424</v>
      </c>
      <c r="FF17">
        <v>1747247426.5</v>
      </c>
      <c r="FG17">
        <v>1747247420.5</v>
      </c>
      <c r="FH17">
        <v>0</v>
      </c>
      <c r="FI17">
        <v>1.027</v>
      </c>
      <c r="FJ17">
        <v>0.031</v>
      </c>
      <c r="FK17">
        <v>0.02</v>
      </c>
      <c r="FL17">
        <v>0.05</v>
      </c>
      <c r="FM17">
        <v>420</v>
      </c>
      <c r="FN17">
        <v>16</v>
      </c>
      <c r="FO17">
        <v>0.01</v>
      </c>
      <c r="FP17">
        <v>0.1</v>
      </c>
      <c r="FQ17">
        <v>0.9050964</v>
      </c>
      <c r="FR17">
        <v>-0.02503166228893297</v>
      </c>
      <c r="FS17">
        <v>0.05493579939884374</v>
      </c>
      <c r="FT17">
        <v>1</v>
      </c>
      <c r="FU17">
        <v>691.0705882352941</v>
      </c>
      <c r="FV17">
        <v>-4.110007559057952</v>
      </c>
      <c r="FW17">
        <v>7.227868020693754</v>
      </c>
      <c r="FX17">
        <v>-1</v>
      </c>
      <c r="FY17">
        <v>0.206795375</v>
      </c>
      <c r="FZ17">
        <v>-0.1340414071294564</v>
      </c>
      <c r="GA17">
        <v>0.02871606094042801</v>
      </c>
      <c r="GB17">
        <v>0</v>
      </c>
      <c r="GC17">
        <v>1</v>
      </c>
      <c r="GD17">
        <v>2</v>
      </c>
      <c r="GE17" t="s">
        <v>425</v>
      </c>
      <c r="GF17">
        <v>3.13692</v>
      </c>
      <c r="GG17">
        <v>2.71691</v>
      </c>
      <c r="GH17">
        <v>0.09327299999999999</v>
      </c>
      <c r="GI17">
        <v>0.0924619</v>
      </c>
      <c r="GJ17">
        <v>0.110658</v>
      </c>
      <c r="GK17">
        <v>0.108703</v>
      </c>
      <c r="GL17">
        <v>28762.5</v>
      </c>
      <c r="GM17">
        <v>28862.1</v>
      </c>
      <c r="GN17">
        <v>29493.1</v>
      </c>
      <c r="GO17">
        <v>29393.2</v>
      </c>
      <c r="GP17">
        <v>34653.1</v>
      </c>
      <c r="GQ17">
        <v>34688.3</v>
      </c>
      <c r="GR17">
        <v>41502.2</v>
      </c>
      <c r="GS17">
        <v>41751.6</v>
      </c>
      <c r="GT17">
        <v>1.914</v>
      </c>
      <c r="GU17">
        <v>1.87275</v>
      </c>
      <c r="GV17">
        <v>0.0697374</v>
      </c>
      <c r="GW17">
        <v>0</v>
      </c>
      <c r="GX17">
        <v>29.5714</v>
      </c>
      <c r="GY17">
        <v>999.9</v>
      </c>
      <c r="GZ17">
        <v>60.4</v>
      </c>
      <c r="HA17">
        <v>30.8</v>
      </c>
      <c r="HB17">
        <v>29.9436</v>
      </c>
      <c r="HC17">
        <v>62.7402</v>
      </c>
      <c r="HD17">
        <v>24.6234</v>
      </c>
      <c r="HE17">
        <v>1</v>
      </c>
      <c r="HF17">
        <v>0.150127</v>
      </c>
      <c r="HG17">
        <v>-1.99113</v>
      </c>
      <c r="HH17">
        <v>20.3467</v>
      </c>
      <c r="HI17">
        <v>5.22553</v>
      </c>
      <c r="HJ17">
        <v>12.0159</v>
      </c>
      <c r="HK17">
        <v>4.9915</v>
      </c>
      <c r="HL17">
        <v>3.28953</v>
      </c>
      <c r="HM17">
        <v>9999</v>
      </c>
      <c r="HN17">
        <v>9999</v>
      </c>
      <c r="HO17">
        <v>9999</v>
      </c>
      <c r="HP17">
        <v>999.9</v>
      </c>
      <c r="HQ17">
        <v>1.86752</v>
      </c>
      <c r="HR17">
        <v>1.86662</v>
      </c>
      <c r="HS17">
        <v>1.866</v>
      </c>
      <c r="HT17">
        <v>1.86598</v>
      </c>
      <c r="HU17">
        <v>1.86783</v>
      </c>
      <c r="HV17">
        <v>1.87027</v>
      </c>
      <c r="HW17">
        <v>1.8689</v>
      </c>
      <c r="HX17">
        <v>1.87037</v>
      </c>
      <c r="HY17">
        <v>0</v>
      </c>
      <c r="HZ17">
        <v>0</v>
      </c>
      <c r="IA17">
        <v>0</v>
      </c>
      <c r="IB17">
        <v>0</v>
      </c>
      <c r="IC17" t="s">
        <v>426</v>
      </c>
      <c r="ID17" t="s">
        <v>427</v>
      </c>
      <c r="IE17" t="s">
        <v>428</v>
      </c>
      <c r="IF17" t="s">
        <v>428</v>
      </c>
      <c r="IG17" t="s">
        <v>428</v>
      </c>
      <c r="IH17" t="s">
        <v>428</v>
      </c>
      <c r="II17">
        <v>0</v>
      </c>
      <c r="IJ17">
        <v>100</v>
      </c>
      <c r="IK17">
        <v>100</v>
      </c>
      <c r="IL17">
        <v>1.238</v>
      </c>
      <c r="IM17">
        <v>0.2147</v>
      </c>
      <c r="IN17">
        <v>0.6902030508192664</v>
      </c>
      <c r="IO17">
        <v>0.001474763808417899</v>
      </c>
      <c r="IP17">
        <v>-3.85604142745729E-07</v>
      </c>
      <c r="IQ17">
        <v>-4.042155114862324E-11</v>
      </c>
      <c r="IR17">
        <v>-0.0599630414126953</v>
      </c>
      <c r="IS17">
        <v>-0.0008759303265835833</v>
      </c>
      <c r="IT17">
        <v>0.0007542316531097033</v>
      </c>
      <c r="IU17">
        <v>-1.168394518909615E-05</v>
      </c>
      <c r="IV17">
        <v>4</v>
      </c>
      <c r="IW17">
        <v>2283</v>
      </c>
      <c r="IX17">
        <v>1</v>
      </c>
      <c r="IY17">
        <v>28</v>
      </c>
      <c r="IZ17">
        <v>187591</v>
      </c>
      <c r="JA17">
        <v>187591.1</v>
      </c>
      <c r="JB17">
        <v>1.02539</v>
      </c>
      <c r="JC17">
        <v>2.27051</v>
      </c>
      <c r="JD17">
        <v>1.39648</v>
      </c>
      <c r="JE17">
        <v>2.3584</v>
      </c>
      <c r="JF17">
        <v>1.49536</v>
      </c>
      <c r="JG17">
        <v>2.74414</v>
      </c>
      <c r="JH17">
        <v>35.8244</v>
      </c>
      <c r="JI17">
        <v>24.1138</v>
      </c>
      <c r="JJ17">
        <v>18</v>
      </c>
      <c r="JK17">
        <v>489.117</v>
      </c>
      <c r="JL17">
        <v>452.795</v>
      </c>
      <c r="JM17">
        <v>32.4007</v>
      </c>
      <c r="JN17">
        <v>29.4734</v>
      </c>
      <c r="JO17">
        <v>30.0004</v>
      </c>
      <c r="JP17">
        <v>29.2367</v>
      </c>
      <c r="JQ17">
        <v>29.153</v>
      </c>
      <c r="JR17">
        <v>20.5332</v>
      </c>
      <c r="JS17">
        <v>24.7738</v>
      </c>
      <c r="JT17">
        <v>94.5564</v>
      </c>
      <c r="JU17">
        <v>32.3856</v>
      </c>
      <c r="JV17">
        <v>420</v>
      </c>
      <c r="JW17">
        <v>25.4848</v>
      </c>
      <c r="JX17">
        <v>100.798</v>
      </c>
      <c r="JY17">
        <v>100.406</v>
      </c>
    </row>
    <row r="18" spans="1:285">
      <c r="A18">
        <v>2</v>
      </c>
      <c r="B18">
        <v>1758502890.5</v>
      </c>
      <c r="C18">
        <v>2</v>
      </c>
      <c r="D18" t="s">
        <v>429</v>
      </c>
      <c r="E18" t="s">
        <v>430</v>
      </c>
      <c r="F18">
        <v>5</v>
      </c>
      <c r="G18" t="s">
        <v>419</v>
      </c>
      <c r="H18" t="s">
        <v>420</v>
      </c>
      <c r="I18" t="s">
        <v>421</v>
      </c>
      <c r="J18">
        <v>1758502887.666667</v>
      </c>
      <c r="K18">
        <f>(L18)/1000</f>
        <v>0</v>
      </c>
      <c r="L18">
        <f>1000*DL18*AJ18*(DH18-DI18)/(100*DA18*(1000-AJ18*DH18))</f>
        <v>0</v>
      </c>
      <c r="M18">
        <f>DL18*AJ18*(DG18-DF18*(1000-AJ18*DI18)/(1000-AJ18*DH18))/(100*DA18)</f>
        <v>0</v>
      </c>
      <c r="N18">
        <f>DF18 - IF(AJ18&gt;1, M18*DA18*100.0/(AL18), 0)</f>
        <v>0</v>
      </c>
      <c r="O18">
        <f>((U18-K18/2)*N18-M18)/(U18+K18/2)</f>
        <v>0</v>
      </c>
      <c r="P18">
        <f>O18*(DM18+DN18)/1000.0</f>
        <v>0</v>
      </c>
      <c r="Q18">
        <f>(DF18 - IF(AJ18&gt;1, M18*DA18*100.0/(AL18), 0))*(DM18+DN18)/1000.0</f>
        <v>0</v>
      </c>
      <c r="R18">
        <f>2.0/((1/T18-1/S18)+SIGN(T18)*SQRT((1/T18-1/S18)*(1/T18-1/S18) + 4*DB18/((DB18+1)*(DB18+1))*(2*1/T18*1/S18-1/S18*1/S18)))</f>
        <v>0</v>
      </c>
      <c r="S18">
        <f>IF(LEFT(DC18,1)&lt;&gt;"0",IF(LEFT(DC18,1)="1",3.0,DD18),$D$5+$E$5*(DT18*DM18/($K$5*1000))+$F$5*(DT18*DM18/($K$5*1000))*MAX(MIN(DA18,$J$5),$I$5)*MAX(MIN(DA18,$J$5),$I$5)+$G$5*MAX(MIN(DA18,$J$5),$I$5)*(DT18*DM18/($K$5*1000))+$H$5*(DT18*DM18/($K$5*1000))*(DT18*DM18/($K$5*1000)))</f>
        <v>0</v>
      </c>
      <c r="T18">
        <f>K18*(1000-(1000*0.61365*exp(17.502*X18/(240.97+X18))/(DM18+DN18)+DH18)/2)/(1000*0.61365*exp(17.502*X18/(240.97+X18))/(DM18+DN18)-DH18)</f>
        <v>0</v>
      </c>
      <c r="U18">
        <f>1/((DB18+1)/(R18/1.6)+1/(S18/1.37)) + DB18/((DB18+1)/(R18/1.6) + DB18/(S18/1.37))</f>
        <v>0</v>
      </c>
      <c r="V18">
        <f>(CW18*CZ18)</f>
        <v>0</v>
      </c>
      <c r="W18">
        <f>(DO18+(V18+2*0.95*5.67E-8*(((DO18+$B$7)+273)^4-(DO18+273)^4)-44100*K18)/(1.84*29.3*S18+8*0.95*5.67E-8*(DO18+273)^3))</f>
        <v>0</v>
      </c>
      <c r="X18">
        <f>($C$7*DP18+$D$7*DQ18+$E$7*W18)</f>
        <v>0</v>
      </c>
      <c r="Y18">
        <f>0.61365*exp(17.502*X18/(240.97+X18))</f>
        <v>0</v>
      </c>
      <c r="Z18">
        <f>(AA18/AB18*100)</f>
        <v>0</v>
      </c>
      <c r="AA18">
        <f>DH18*(DM18+DN18)/1000</f>
        <v>0</v>
      </c>
      <c r="AB18">
        <f>0.61365*exp(17.502*DO18/(240.97+DO18))</f>
        <v>0</v>
      </c>
      <c r="AC18">
        <f>(Y18-DH18*(DM18+DN18)/1000)</f>
        <v>0</v>
      </c>
      <c r="AD18">
        <f>(-K18*44100)</f>
        <v>0</v>
      </c>
      <c r="AE18">
        <f>2*29.3*S18*0.92*(DO18-X18)</f>
        <v>0</v>
      </c>
      <c r="AF18">
        <f>2*0.95*5.67E-8*(((DO18+$B$7)+273)^4-(X18+273)^4)</f>
        <v>0</v>
      </c>
      <c r="AG18">
        <f>V18+AF18+AD18+AE18</f>
        <v>0</v>
      </c>
      <c r="AH18">
        <v>2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MAX(0,($B$13+$C$13*DT18)/(1+$D$13*DT18)*DM18/(DO18+273)*$E$13)</f>
        <v>0</v>
      </c>
      <c r="AM18" t="s">
        <v>422</v>
      </c>
      <c r="AN18" t="s">
        <v>422</v>
      </c>
      <c r="AO18">
        <v>0</v>
      </c>
      <c r="AP18">
        <v>0</v>
      </c>
      <c r="AQ18">
        <f>1-AO18/AP18</f>
        <v>0</v>
      </c>
      <c r="AR18">
        <v>0</v>
      </c>
      <c r="AS18" t="s">
        <v>422</v>
      </c>
      <c r="AT18" t="s">
        <v>422</v>
      </c>
      <c r="AU18">
        <v>0</v>
      </c>
      <c r="AV18">
        <v>0</v>
      </c>
      <c r="AW18">
        <f>1-AU18/AV18</f>
        <v>0</v>
      </c>
      <c r="AX18">
        <v>0.5</v>
      </c>
      <c r="AY18">
        <f>CX18</f>
        <v>0</v>
      </c>
      <c r="AZ18">
        <f>M18</f>
        <v>0</v>
      </c>
      <c r="BA18">
        <f>AW18*AX18*AY18</f>
        <v>0</v>
      </c>
      <c r="BB18">
        <f>(AZ18-AR18)/AY18</f>
        <v>0</v>
      </c>
      <c r="BC18">
        <f>(AP18-AV18)/AV18</f>
        <v>0</v>
      </c>
      <c r="BD18">
        <f>AO18/(AQ18+AO18/AV18)</f>
        <v>0</v>
      </c>
      <c r="BE18" t="s">
        <v>422</v>
      </c>
      <c r="BF18">
        <v>0</v>
      </c>
      <c r="BG18">
        <f>IF(BF18&lt;&gt;0, BF18, BD18)</f>
        <v>0</v>
      </c>
      <c r="BH18">
        <f>1-BG18/AV18</f>
        <v>0</v>
      </c>
      <c r="BI18">
        <f>(AV18-AU18)/(AV18-BG18)</f>
        <v>0</v>
      </c>
      <c r="BJ18">
        <f>(AP18-AV18)/(AP18-BG18)</f>
        <v>0</v>
      </c>
      <c r="BK18">
        <f>(AV18-AU18)/(AV18-AO18)</f>
        <v>0</v>
      </c>
      <c r="BL18">
        <f>(AP18-AV18)/(AP18-AO18)</f>
        <v>0</v>
      </c>
      <c r="BM18">
        <f>(BI18*BG18/AU18)</f>
        <v>0</v>
      </c>
      <c r="BN18">
        <f>(1-BM18)</f>
        <v>0</v>
      </c>
      <c r="CW18">
        <f>$B$11*DU18+$C$11*DV18+$F$11*EG18*(1-EJ18)</f>
        <v>0</v>
      </c>
      <c r="CX18">
        <f>CW18*CY18</f>
        <v>0</v>
      </c>
      <c r="CY18">
        <f>($B$11*$D$9+$C$11*$D$9+$F$11*((ET18+EL18)/MAX(ET18+EL18+EU18, 0.1)*$I$9+EU18/MAX(ET18+EL18+EU18, 0.1)*$J$9))/($B$11+$C$11+$F$11)</f>
        <v>0</v>
      </c>
      <c r="CZ18">
        <f>($B$11*$K$9+$C$11*$K$9+$F$11*((ET18+EL18)/MAX(ET18+EL18+EU18, 0.1)*$P$9+EU18/MAX(ET18+EL18+EU18, 0.1)*$Q$9))/($B$11+$C$11+$F$11)</f>
        <v>0</v>
      </c>
      <c r="DA18">
        <v>5.66</v>
      </c>
      <c r="DB18">
        <v>0.5</v>
      </c>
      <c r="DC18" t="s">
        <v>423</v>
      </c>
      <c r="DD18">
        <v>2</v>
      </c>
      <c r="DE18">
        <v>1758502887.666667</v>
      </c>
      <c r="DF18">
        <v>420.8366666666667</v>
      </c>
      <c r="DG18">
        <v>419.9376666666666</v>
      </c>
      <c r="DH18">
        <v>25.72776666666667</v>
      </c>
      <c r="DI18">
        <v>25.50004444444444</v>
      </c>
      <c r="DJ18">
        <v>419.5986666666666</v>
      </c>
      <c r="DK18">
        <v>25.51315555555556</v>
      </c>
      <c r="DL18">
        <v>499.9434444444444</v>
      </c>
      <c r="DM18">
        <v>89.96337777777778</v>
      </c>
      <c r="DN18">
        <v>0.05655013333333334</v>
      </c>
      <c r="DO18">
        <v>31.37593333333333</v>
      </c>
      <c r="DP18">
        <v>30.70393333333333</v>
      </c>
      <c r="DQ18">
        <v>999.9000000000001</v>
      </c>
      <c r="DR18">
        <v>0</v>
      </c>
      <c r="DS18">
        <v>0</v>
      </c>
      <c r="DT18">
        <v>9997.644444444444</v>
      </c>
      <c r="DU18">
        <v>0</v>
      </c>
      <c r="DV18">
        <v>0.843113</v>
      </c>
      <c r="DW18">
        <v>0.8991426666666666</v>
      </c>
      <c r="DX18">
        <v>431.9498888888889</v>
      </c>
      <c r="DY18">
        <v>430.9263333333333</v>
      </c>
      <c r="DZ18">
        <v>0.2277141111111111</v>
      </c>
      <c r="EA18">
        <v>419.9376666666666</v>
      </c>
      <c r="EB18">
        <v>25.50004444444444</v>
      </c>
      <c r="EC18">
        <v>2.314557777777778</v>
      </c>
      <c r="ED18">
        <v>2.294072222222222</v>
      </c>
      <c r="EE18">
        <v>19.77807777777778</v>
      </c>
      <c r="EF18">
        <v>19.63482222222222</v>
      </c>
      <c r="EG18">
        <v>0.00500097</v>
      </c>
      <c r="EH18">
        <v>0</v>
      </c>
      <c r="EI18">
        <v>0</v>
      </c>
      <c r="EJ18">
        <v>0</v>
      </c>
      <c r="EK18">
        <v>689.6222222222221</v>
      </c>
      <c r="EL18">
        <v>0.00500097</v>
      </c>
      <c r="EM18">
        <v>-0.01111111111111115</v>
      </c>
      <c r="EN18">
        <v>-1.333333333333333</v>
      </c>
      <c r="EO18">
        <v>35.861</v>
      </c>
      <c r="EP18">
        <v>41.04133333333333</v>
      </c>
      <c r="EQ18">
        <v>38.02755555555555</v>
      </c>
      <c r="ER18">
        <v>41.73588888888889</v>
      </c>
      <c r="ES18">
        <v>38.625</v>
      </c>
      <c r="ET18">
        <v>0</v>
      </c>
      <c r="EU18">
        <v>0</v>
      </c>
      <c r="EV18">
        <v>0</v>
      </c>
      <c r="EW18">
        <v>1758502891.3</v>
      </c>
      <c r="EX18">
        <v>0</v>
      </c>
      <c r="EY18">
        <v>690.1519999999999</v>
      </c>
      <c r="EZ18">
        <v>-43.05384600851345</v>
      </c>
      <c r="FA18">
        <v>3.369229842360889</v>
      </c>
      <c r="FB18">
        <v>-5.335999999999999</v>
      </c>
      <c r="FC18">
        <v>15</v>
      </c>
      <c r="FD18">
        <v>0</v>
      </c>
      <c r="FE18" t="s">
        <v>424</v>
      </c>
      <c r="FF18">
        <v>1747247426.5</v>
      </c>
      <c r="FG18">
        <v>1747247420.5</v>
      </c>
      <c r="FH18">
        <v>0</v>
      </c>
      <c r="FI18">
        <v>1.027</v>
      </c>
      <c r="FJ18">
        <v>0.031</v>
      </c>
      <c r="FK18">
        <v>0.02</v>
      </c>
      <c r="FL18">
        <v>0.05</v>
      </c>
      <c r="FM18">
        <v>420</v>
      </c>
      <c r="FN18">
        <v>16</v>
      </c>
      <c r="FO18">
        <v>0.01</v>
      </c>
      <c r="FP18">
        <v>0.1</v>
      </c>
      <c r="FQ18">
        <v>0.8979163750000001</v>
      </c>
      <c r="FR18">
        <v>-0.2248596135084441</v>
      </c>
      <c r="FS18">
        <v>0.0613497576766557</v>
      </c>
      <c r="FT18">
        <v>0</v>
      </c>
      <c r="FU18">
        <v>690.3382352941177</v>
      </c>
      <c r="FV18">
        <v>-12.91520233790018</v>
      </c>
      <c r="FW18">
        <v>6.577949560100389</v>
      </c>
      <c r="FX18">
        <v>-1</v>
      </c>
      <c r="FY18">
        <v>0.204186675</v>
      </c>
      <c r="FZ18">
        <v>0.0663268030018751</v>
      </c>
      <c r="GA18">
        <v>0.02499228973142267</v>
      </c>
      <c r="GB18">
        <v>1</v>
      </c>
      <c r="GC18">
        <v>1</v>
      </c>
      <c r="GD18">
        <v>2</v>
      </c>
      <c r="GE18" t="s">
        <v>425</v>
      </c>
      <c r="GF18">
        <v>3.13689</v>
      </c>
      <c r="GG18">
        <v>2.71686</v>
      </c>
      <c r="GH18">
        <v>0.0932776</v>
      </c>
      <c r="GI18">
        <v>0.0924719</v>
      </c>
      <c r="GJ18">
        <v>0.110665</v>
      </c>
      <c r="GK18">
        <v>0.108698</v>
      </c>
      <c r="GL18">
        <v>28762.3</v>
      </c>
      <c r="GM18">
        <v>28861.7</v>
      </c>
      <c r="GN18">
        <v>29493.1</v>
      </c>
      <c r="GO18">
        <v>29393.1</v>
      </c>
      <c r="GP18">
        <v>34652.8</v>
      </c>
      <c r="GQ18">
        <v>34688.4</v>
      </c>
      <c r="GR18">
        <v>41502.1</v>
      </c>
      <c r="GS18">
        <v>41751.5</v>
      </c>
      <c r="GT18">
        <v>1.914</v>
      </c>
      <c r="GU18">
        <v>1.87265</v>
      </c>
      <c r="GV18">
        <v>0.0697821</v>
      </c>
      <c r="GW18">
        <v>0</v>
      </c>
      <c r="GX18">
        <v>29.5714</v>
      </c>
      <c r="GY18">
        <v>999.9</v>
      </c>
      <c r="GZ18">
        <v>60.4</v>
      </c>
      <c r="HA18">
        <v>30.8</v>
      </c>
      <c r="HB18">
        <v>29.9445</v>
      </c>
      <c r="HC18">
        <v>62.8702</v>
      </c>
      <c r="HD18">
        <v>24.6434</v>
      </c>
      <c r="HE18">
        <v>1</v>
      </c>
      <c r="HF18">
        <v>0.150173</v>
      </c>
      <c r="HG18">
        <v>-1.92368</v>
      </c>
      <c r="HH18">
        <v>20.3475</v>
      </c>
      <c r="HI18">
        <v>5.22568</v>
      </c>
      <c r="HJ18">
        <v>12.0159</v>
      </c>
      <c r="HK18">
        <v>4.9914</v>
      </c>
      <c r="HL18">
        <v>3.28938</v>
      </c>
      <c r="HM18">
        <v>9999</v>
      </c>
      <c r="HN18">
        <v>9999</v>
      </c>
      <c r="HO18">
        <v>9999</v>
      </c>
      <c r="HP18">
        <v>999.9</v>
      </c>
      <c r="HQ18">
        <v>1.86752</v>
      </c>
      <c r="HR18">
        <v>1.86663</v>
      </c>
      <c r="HS18">
        <v>1.866</v>
      </c>
      <c r="HT18">
        <v>1.86598</v>
      </c>
      <c r="HU18">
        <v>1.86783</v>
      </c>
      <c r="HV18">
        <v>1.87027</v>
      </c>
      <c r="HW18">
        <v>1.8689</v>
      </c>
      <c r="HX18">
        <v>1.87039</v>
      </c>
      <c r="HY18">
        <v>0</v>
      </c>
      <c r="HZ18">
        <v>0</v>
      </c>
      <c r="IA18">
        <v>0</v>
      </c>
      <c r="IB18">
        <v>0</v>
      </c>
      <c r="IC18" t="s">
        <v>426</v>
      </c>
      <c r="ID18" t="s">
        <v>427</v>
      </c>
      <c r="IE18" t="s">
        <v>428</v>
      </c>
      <c r="IF18" t="s">
        <v>428</v>
      </c>
      <c r="IG18" t="s">
        <v>428</v>
      </c>
      <c r="IH18" t="s">
        <v>428</v>
      </c>
      <c r="II18">
        <v>0</v>
      </c>
      <c r="IJ18">
        <v>100</v>
      </c>
      <c r="IK18">
        <v>100</v>
      </c>
      <c r="IL18">
        <v>1.239</v>
      </c>
      <c r="IM18">
        <v>0.2147</v>
      </c>
      <c r="IN18">
        <v>0.6902030508192664</v>
      </c>
      <c r="IO18">
        <v>0.001474763808417899</v>
      </c>
      <c r="IP18">
        <v>-3.85604142745729E-07</v>
      </c>
      <c r="IQ18">
        <v>-4.042155114862324E-11</v>
      </c>
      <c r="IR18">
        <v>-0.0599630414126953</v>
      </c>
      <c r="IS18">
        <v>-0.0008759303265835833</v>
      </c>
      <c r="IT18">
        <v>0.0007542316531097033</v>
      </c>
      <c r="IU18">
        <v>-1.168394518909615E-05</v>
      </c>
      <c r="IV18">
        <v>4</v>
      </c>
      <c r="IW18">
        <v>2283</v>
      </c>
      <c r="IX18">
        <v>1</v>
      </c>
      <c r="IY18">
        <v>28</v>
      </c>
      <c r="IZ18">
        <v>187591.1</v>
      </c>
      <c r="JA18">
        <v>187591.2</v>
      </c>
      <c r="JB18">
        <v>1.02539</v>
      </c>
      <c r="JC18">
        <v>2.26807</v>
      </c>
      <c r="JD18">
        <v>1.39648</v>
      </c>
      <c r="JE18">
        <v>2.36084</v>
      </c>
      <c r="JF18">
        <v>1.49536</v>
      </c>
      <c r="JG18">
        <v>2.74536</v>
      </c>
      <c r="JH18">
        <v>35.8244</v>
      </c>
      <c r="JI18">
        <v>24.1138</v>
      </c>
      <c r="JJ18">
        <v>18</v>
      </c>
      <c r="JK18">
        <v>489.127</v>
      </c>
      <c r="JL18">
        <v>452.742</v>
      </c>
      <c r="JM18">
        <v>32.411</v>
      </c>
      <c r="JN18">
        <v>29.4744</v>
      </c>
      <c r="JO18">
        <v>30.0002</v>
      </c>
      <c r="JP18">
        <v>29.2379</v>
      </c>
      <c r="JQ18">
        <v>29.1542</v>
      </c>
      <c r="JR18">
        <v>20.5324</v>
      </c>
      <c r="JS18">
        <v>24.7738</v>
      </c>
      <c r="JT18">
        <v>94.5564</v>
      </c>
      <c r="JU18">
        <v>32.3932</v>
      </c>
      <c r="JV18">
        <v>420</v>
      </c>
      <c r="JW18">
        <v>25.4848</v>
      </c>
      <c r="JX18">
        <v>100.798</v>
      </c>
      <c r="JY18">
        <v>100.406</v>
      </c>
    </row>
    <row r="19" spans="1:285">
      <c r="A19">
        <v>3</v>
      </c>
      <c r="B19">
        <v>1758502892.5</v>
      </c>
      <c r="C19">
        <v>4</v>
      </c>
      <c r="D19" t="s">
        <v>431</v>
      </c>
      <c r="E19" t="s">
        <v>432</v>
      </c>
      <c r="F19">
        <v>5</v>
      </c>
      <c r="G19" t="s">
        <v>419</v>
      </c>
      <c r="H19" t="s">
        <v>420</v>
      </c>
      <c r="I19" t="s">
        <v>421</v>
      </c>
      <c r="J19">
        <v>1758502889.8125</v>
      </c>
      <c r="K19">
        <f>(L19)/1000</f>
        <v>0</v>
      </c>
      <c r="L19">
        <f>1000*DL19*AJ19*(DH19-DI19)/(100*DA19*(1000-AJ19*DH19))</f>
        <v>0</v>
      </c>
      <c r="M19">
        <f>DL19*AJ19*(DG19-DF19*(1000-AJ19*DI19)/(1000-AJ19*DH19))/(100*DA19)</f>
        <v>0</v>
      </c>
      <c r="N19">
        <f>DF19 - IF(AJ19&gt;1, M19*DA19*100.0/(AL19), 0)</f>
        <v>0</v>
      </c>
      <c r="O19">
        <f>((U19-K19/2)*N19-M19)/(U19+K19/2)</f>
        <v>0</v>
      </c>
      <c r="P19">
        <f>O19*(DM19+DN19)/1000.0</f>
        <v>0</v>
      </c>
      <c r="Q19">
        <f>(DF19 - IF(AJ19&gt;1, M19*DA19*100.0/(AL19), 0))*(DM19+DN19)/1000.0</f>
        <v>0</v>
      </c>
      <c r="R19">
        <f>2.0/((1/T19-1/S19)+SIGN(T19)*SQRT((1/T19-1/S19)*(1/T19-1/S19) + 4*DB19/((DB19+1)*(DB19+1))*(2*1/T19*1/S19-1/S19*1/S19)))</f>
        <v>0</v>
      </c>
      <c r="S19">
        <f>IF(LEFT(DC19,1)&lt;&gt;"0",IF(LEFT(DC19,1)="1",3.0,DD19),$D$5+$E$5*(DT19*DM19/($K$5*1000))+$F$5*(DT19*DM19/($K$5*1000))*MAX(MIN(DA19,$J$5),$I$5)*MAX(MIN(DA19,$J$5),$I$5)+$G$5*MAX(MIN(DA19,$J$5),$I$5)*(DT19*DM19/($K$5*1000))+$H$5*(DT19*DM19/($K$5*1000))*(DT19*DM19/($K$5*1000)))</f>
        <v>0</v>
      </c>
      <c r="T19">
        <f>K19*(1000-(1000*0.61365*exp(17.502*X19/(240.97+X19))/(DM19+DN19)+DH19)/2)/(1000*0.61365*exp(17.502*X19/(240.97+X19))/(DM19+DN19)-DH19)</f>
        <v>0</v>
      </c>
      <c r="U19">
        <f>1/((DB19+1)/(R19/1.6)+1/(S19/1.37)) + DB19/((DB19+1)/(R19/1.6) + DB19/(S19/1.37))</f>
        <v>0</v>
      </c>
      <c r="V19">
        <f>(CW19*CZ19)</f>
        <v>0</v>
      </c>
      <c r="W19">
        <f>(DO19+(V19+2*0.95*5.67E-8*(((DO19+$B$7)+273)^4-(DO19+273)^4)-44100*K19)/(1.84*29.3*S19+8*0.95*5.67E-8*(DO19+273)^3))</f>
        <v>0</v>
      </c>
      <c r="X19">
        <f>($C$7*DP19+$D$7*DQ19+$E$7*W19)</f>
        <v>0</v>
      </c>
      <c r="Y19">
        <f>0.61365*exp(17.502*X19/(240.97+X19))</f>
        <v>0</v>
      </c>
      <c r="Z19">
        <f>(AA19/AB19*100)</f>
        <v>0</v>
      </c>
      <c r="AA19">
        <f>DH19*(DM19+DN19)/1000</f>
        <v>0</v>
      </c>
      <c r="AB19">
        <f>0.61365*exp(17.502*DO19/(240.97+DO19))</f>
        <v>0</v>
      </c>
      <c r="AC19">
        <f>(Y19-DH19*(DM19+DN19)/1000)</f>
        <v>0</v>
      </c>
      <c r="AD19">
        <f>(-K19*44100)</f>
        <v>0</v>
      </c>
      <c r="AE19">
        <f>2*29.3*S19*0.92*(DO19-X19)</f>
        <v>0</v>
      </c>
      <c r="AF19">
        <f>2*0.95*5.67E-8*(((DO19+$B$7)+273)^4-(X19+273)^4)</f>
        <v>0</v>
      </c>
      <c r="AG19">
        <f>V19+AF19+AD19+AE19</f>
        <v>0</v>
      </c>
      <c r="AH19">
        <v>2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MAX(0,($B$13+$C$13*DT19)/(1+$D$13*DT19)*DM19/(DO19+273)*$E$13)</f>
        <v>0</v>
      </c>
      <c r="AM19" t="s">
        <v>422</v>
      </c>
      <c r="AN19" t="s">
        <v>422</v>
      </c>
      <c r="AO19">
        <v>0</v>
      </c>
      <c r="AP19">
        <v>0</v>
      </c>
      <c r="AQ19">
        <f>1-AO19/AP19</f>
        <v>0</v>
      </c>
      <c r="AR19">
        <v>0</v>
      </c>
      <c r="AS19" t="s">
        <v>422</v>
      </c>
      <c r="AT19" t="s">
        <v>422</v>
      </c>
      <c r="AU19">
        <v>0</v>
      </c>
      <c r="AV19">
        <v>0</v>
      </c>
      <c r="AW19">
        <f>1-AU19/AV19</f>
        <v>0</v>
      </c>
      <c r="AX19">
        <v>0.5</v>
      </c>
      <c r="AY19">
        <f>CX19</f>
        <v>0</v>
      </c>
      <c r="AZ19">
        <f>M19</f>
        <v>0</v>
      </c>
      <c r="BA19">
        <f>AW19*AX19*AY19</f>
        <v>0</v>
      </c>
      <c r="BB19">
        <f>(AZ19-AR19)/AY19</f>
        <v>0</v>
      </c>
      <c r="BC19">
        <f>(AP19-AV19)/AV19</f>
        <v>0</v>
      </c>
      <c r="BD19">
        <f>AO19/(AQ19+AO19/AV19)</f>
        <v>0</v>
      </c>
      <c r="BE19" t="s">
        <v>422</v>
      </c>
      <c r="BF19">
        <v>0</v>
      </c>
      <c r="BG19">
        <f>IF(BF19&lt;&gt;0, BF19, BD19)</f>
        <v>0</v>
      </c>
      <c r="BH19">
        <f>1-BG19/AV19</f>
        <v>0</v>
      </c>
      <c r="BI19">
        <f>(AV19-AU19)/(AV19-BG19)</f>
        <v>0</v>
      </c>
      <c r="BJ19">
        <f>(AP19-AV19)/(AP19-BG19)</f>
        <v>0</v>
      </c>
      <c r="BK19">
        <f>(AV19-AU19)/(AV19-AO19)</f>
        <v>0</v>
      </c>
      <c r="BL19">
        <f>(AP19-AV19)/(AP19-AO19)</f>
        <v>0</v>
      </c>
      <c r="BM19">
        <f>(BI19*BG19/AU19)</f>
        <v>0</v>
      </c>
      <c r="BN19">
        <f>(1-BM19)</f>
        <v>0</v>
      </c>
      <c r="CW19">
        <f>$B$11*DU19+$C$11*DV19+$F$11*EG19*(1-EJ19)</f>
        <v>0</v>
      </c>
      <c r="CX19">
        <f>CW19*CY19</f>
        <v>0</v>
      </c>
      <c r="CY19">
        <f>($B$11*$D$9+$C$11*$D$9+$F$11*((ET19+EL19)/MAX(ET19+EL19+EU19, 0.1)*$I$9+EU19/MAX(ET19+EL19+EU19, 0.1)*$J$9))/($B$11+$C$11+$F$11)</f>
        <v>0</v>
      </c>
      <c r="CZ19">
        <f>($B$11*$K$9+$C$11*$K$9+$F$11*((ET19+EL19)/MAX(ET19+EL19+EU19, 0.1)*$P$9+EU19/MAX(ET19+EL19+EU19, 0.1)*$Q$9))/($B$11+$C$11+$F$11)</f>
        <v>0</v>
      </c>
      <c r="DA19">
        <v>5.66</v>
      </c>
      <c r="DB19">
        <v>0.5</v>
      </c>
      <c r="DC19" t="s">
        <v>423</v>
      </c>
      <c r="DD19">
        <v>2</v>
      </c>
      <c r="DE19">
        <v>1758502889.8125</v>
      </c>
      <c r="DF19">
        <v>420.845375</v>
      </c>
      <c r="DG19">
        <v>420.009625</v>
      </c>
      <c r="DH19">
        <v>25.7334</v>
      </c>
      <c r="DI19">
        <v>25.4977375</v>
      </c>
      <c r="DJ19">
        <v>419.607375</v>
      </c>
      <c r="DK19">
        <v>25.5187125</v>
      </c>
      <c r="DL19">
        <v>499.980625</v>
      </c>
      <c r="DM19">
        <v>89.963875</v>
      </c>
      <c r="DN19">
        <v>0.0565944875</v>
      </c>
      <c r="DO19">
        <v>31.379775</v>
      </c>
      <c r="DP19">
        <v>30.707075</v>
      </c>
      <c r="DQ19">
        <v>999.9</v>
      </c>
      <c r="DR19">
        <v>0</v>
      </c>
      <c r="DS19">
        <v>0</v>
      </c>
      <c r="DT19">
        <v>9999.543750000001</v>
      </c>
      <c r="DU19">
        <v>0</v>
      </c>
      <c r="DV19">
        <v>0.843113</v>
      </c>
      <c r="DW19">
        <v>0.835952625</v>
      </c>
      <c r="DX19">
        <v>431.96125</v>
      </c>
      <c r="DY19">
        <v>430.999125</v>
      </c>
      <c r="DZ19">
        <v>0.23566175</v>
      </c>
      <c r="EA19">
        <v>420.009625</v>
      </c>
      <c r="EB19">
        <v>25.4977375</v>
      </c>
      <c r="EC19">
        <v>2.31507625</v>
      </c>
      <c r="ED19">
        <v>2.293875</v>
      </c>
      <c r="EE19">
        <v>19.7816875</v>
      </c>
      <c r="EF19">
        <v>19.6334375</v>
      </c>
      <c r="EG19">
        <v>0.00500097</v>
      </c>
      <c r="EH19">
        <v>0</v>
      </c>
      <c r="EI19">
        <v>0</v>
      </c>
      <c r="EJ19">
        <v>0</v>
      </c>
      <c r="EK19">
        <v>689.325</v>
      </c>
      <c r="EL19">
        <v>0.00500097</v>
      </c>
      <c r="EM19">
        <v>-4.3875</v>
      </c>
      <c r="EN19">
        <v>-2.3375</v>
      </c>
      <c r="EO19">
        <v>35.875</v>
      </c>
      <c r="EP19">
        <v>41.07774999999999</v>
      </c>
      <c r="EQ19">
        <v>38.05425</v>
      </c>
      <c r="ER19">
        <v>41.781</v>
      </c>
      <c r="ES19">
        <v>38.64825</v>
      </c>
      <c r="ET19">
        <v>0</v>
      </c>
      <c r="EU19">
        <v>0</v>
      </c>
      <c r="EV19">
        <v>0</v>
      </c>
      <c r="EW19">
        <v>1758502893.1</v>
      </c>
      <c r="EX19">
        <v>0</v>
      </c>
      <c r="EY19">
        <v>689.9884615384615</v>
      </c>
      <c r="EZ19">
        <v>-29.91794829584858</v>
      </c>
      <c r="FA19">
        <v>-17.37777859229884</v>
      </c>
      <c r="FB19">
        <v>-6.196153846153847</v>
      </c>
      <c r="FC19">
        <v>15</v>
      </c>
      <c r="FD19">
        <v>0</v>
      </c>
      <c r="FE19" t="s">
        <v>424</v>
      </c>
      <c r="FF19">
        <v>1747247426.5</v>
      </c>
      <c r="FG19">
        <v>1747247420.5</v>
      </c>
      <c r="FH19">
        <v>0</v>
      </c>
      <c r="FI19">
        <v>1.027</v>
      </c>
      <c r="FJ19">
        <v>0.031</v>
      </c>
      <c r="FK19">
        <v>0.02</v>
      </c>
      <c r="FL19">
        <v>0.05</v>
      </c>
      <c r="FM19">
        <v>420</v>
      </c>
      <c r="FN19">
        <v>16</v>
      </c>
      <c r="FO19">
        <v>0.01</v>
      </c>
      <c r="FP19">
        <v>0.1</v>
      </c>
      <c r="FQ19">
        <v>0.8921032195121951</v>
      </c>
      <c r="FR19">
        <v>-0.284657101045294</v>
      </c>
      <c r="FS19">
        <v>0.06322107141726512</v>
      </c>
      <c r="FT19">
        <v>0</v>
      </c>
      <c r="FU19">
        <v>690.6558823529411</v>
      </c>
      <c r="FV19">
        <v>-5.190221380965885</v>
      </c>
      <c r="FW19">
        <v>7.2148209865881</v>
      </c>
      <c r="FX19">
        <v>-1</v>
      </c>
      <c r="FY19">
        <v>0.2049534390243902</v>
      </c>
      <c r="FZ19">
        <v>0.1335045156794421</v>
      </c>
      <c r="GA19">
        <v>0.02515427461617198</v>
      </c>
      <c r="GB19">
        <v>0</v>
      </c>
      <c r="GC19">
        <v>0</v>
      </c>
      <c r="GD19">
        <v>2</v>
      </c>
      <c r="GE19" t="s">
        <v>433</v>
      </c>
      <c r="GF19">
        <v>3.13684</v>
      </c>
      <c r="GG19">
        <v>2.71684</v>
      </c>
      <c r="GH19">
        <v>0.0932775</v>
      </c>
      <c r="GI19">
        <v>0.0924701</v>
      </c>
      <c r="GJ19">
        <v>0.11067</v>
      </c>
      <c r="GK19">
        <v>0.108688</v>
      </c>
      <c r="GL19">
        <v>28762</v>
      </c>
      <c r="GM19">
        <v>28861.3</v>
      </c>
      <c r="GN19">
        <v>29492.8</v>
      </c>
      <c r="GO19">
        <v>29392.6</v>
      </c>
      <c r="GP19">
        <v>34652.2</v>
      </c>
      <c r="GQ19">
        <v>34688.4</v>
      </c>
      <c r="GR19">
        <v>41501.7</v>
      </c>
      <c r="GS19">
        <v>41751</v>
      </c>
      <c r="GT19">
        <v>1.91392</v>
      </c>
      <c r="GU19">
        <v>1.87275</v>
      </c>
      <c r="GV19">
        <v>0.0702441</v>
      </c>
      <c r="GW19">
        <v>0</v>
      </c>
      <c r="GX19">
        <v>29.5714</v>
      </c>
      <c r="GY19">
        <v>999.9</v>
      </c>
      <c r="GZ19">
        <v>60.4</v>
      </c>
      <c r="HA19">
        <v>30.8</v>
      </c>
      <c r="HB19">
        <v>29.9437</v>
      </c>
      <c r="HC19">
        <v>62.7602</v>
      </c>
      <c r="HD19">
        <v>24.7436</v>
      </c>
      <c r="HE19">
        <v>1</v>
      </c>
      <c r="HF19">
        <v>0.150107</v>
      </c>
      <c r="HG19">
        <v>-1.87293</v>
      </c>
      <c r="HH19">
        <v>20.3481</v>
      </c>
      <c r="HI19">
        <v>5.22523</v>
      </c>
      <c r="HJ19">
        <v>12.0159</v>
      </c>
      <c r="HK19">
        <v>4.9913</v>
      </c>
      <c r="HL19">
        <v>3.28933</v>
      </c>
      <c r="HM19">
        <v>9999</v>
      </c>
      <c r="HN19">
        <v>9999</v>
      </c>
      <c r="HO19">
        <v>9999</v>
      </c>
      <c r="HP19">
        <v>999.9</v>
      </c>
      <c r="HQ19">
        <v>1.86752</v>
      </c>
      <c r="HR19">
        <v>1.86663</v>
      </c>
      <c r="HS19">
        <v>1.866</v>
      </c>
      <c r="HT19">
        <v>1.86598</v>
      </c>
      <c r="HU19">
        <v>1.86783</v>
      </c>
      <c r="HV19">
        <v>1.87027</v>
      </c>
      <c r="HW19">
        <v>1.8689</v>
      </c>
      <c r="HX19">
        <v>1.8704</v>
      </c>
      <c r="HY19">
        <v>0</v>
      </c>
      <c r="HZ19">
        <v>0</v>
      </c>
      <c r="IA19">
        <v>0</v>
      </c>
      <c r="IB19">
        <v>0</v>
      </c>
      <c r="IC19" t="s">
        <v>426</v>
      </c>
      <c r="ID19" t="s">
        <v>427</v>
      </c>
      <c r="IE19" t="s">
        <v>428</v>
      </c>
      <c r="IF19" t="s">
        <v>428</v>
      </c>
      <c r="IG19" t="s">
        <v>428</v>
      </c>
      <c r="IH19" t="s">
        <v>428</v>
      </c>
      <c r="II19">
        <v>0</v>
      </c>
      <c r="IJ19">
        <v>100</v>
      </c>
      <c r="IK19">
        <v>100</v>
      </c>
      <c r="IL19">
        <v>1.238</v>
      </c>
      <c r="IM19">
        <v>0.2147</v>
      </c>
      <c r="IN19">
        <v>0.6902030508192664</v>
      </c>
      <c r="IO19">
        <v>0.001474763808417899</v>
      </c>
      <c r="IP19">
        <v>-3.85604142745729E-07</v>
      </c>
      <c r="IQ19">
        <v>-4.042155114862324E-11</v>
      </c>
      <c r="IR19">
        <v>-0.0599630414126953</v>
      </c>
      <c r="IS19">
        <v>-0.0008759303265835833</v>
      </c>
      <c r="IT19">
        <v>0.0007542316531097033</v>
      </c>
      <c r="IU19">
        <v>-1.168394518909615E-05</v>
      </c>
      <c r="IV19">
        <v>4</v>
      </c>
      <c r="IW19">
        <v>2283</v>
      </c>
      <c r="IX19">
        <v>1</v>
      </c>
      <c r="IY19">
        <v>28</v>
      </c>
      <c r="IZ19">
        <v>187591.1</v>
      </c>
      <c r="JA19">
        <v>187591.2</v>
      </c>
      <c r="JB19">
        <v>1.02539</v>
      </c>
      <c r="JC19">
        <v>2.26074</v>
      </c>
      <c r="JD19">
        <v>1.39648</v>
      </c>
      <c r="JE19">
        <v>2.35962</v>
      </c>
      <c r="JF19">
        <v>1.49536</v>
      </c>
      <c r="JG19">
        <v>2.72705</v>
      </c>
      <c r="JH19">
        <v>35.8244</v>
      </c>
      <c r="JI19">
        <v>24.1225</v>
      </c>
      <c r="JJ19">
        <v>18</v>
      </c>
      <c r="JK19">
        <v>489.089</v>
      </c>
      <c r="JL19">
        <v>452.814</v>
      </c>
      <c r="JM19">
        <v>32.4168</v>
      </c>
      <c r="JN19">
        <v>29.4756</v>
      </c>
      <c r="JO19">
        <v>30</v>
      </c>
      <c r="JP19">
        <v>29.2392</v>
      </c>
      <c r="JQ19">
        <v>29.1555</v>
      </c>
      <c r="JR19">
        <v>20.5327</v>
      </c>
      <c r="JS19">
        <v>24.7738</v>
      </c>
      <c r="JT19">
        <v>94.5564</v>
      </c>
      <c r="JU19">
        <v>32.3932</v>
      </c>
      <c r="JV19">
        <v>420</v>
      </c>
      <c r="JW19">
        <v>25.4848</v>
      </c>
      <c r="JX19">
        <v>100.797</v>
      </c>
      <c r="JY19">
        <v>100.404</v>
      </c>
    </row>
    <row r="20" spans="1:285">
      <c r="A20">
        <v>4</v>
      </c>
      <c r="B20">
        <v>1758502894.5</v>
      </c>
      <c r="C20">
        <v>6</v>
      </c>
      <c r="D20" t="s">
        <v>434</v>
      </c>
      <c r="E20" t="s">
        <v>435</v>
      </c>
      <c r="F20">
        <v>5</v>
      </c>
      <c r="G20" t="s">
        <v>419</v>
      </c>
      <c r="H20" t="s">
        <v>420</v>
      </c>
      <c r="I20" t="s">
        <v>421</v>
      </c>
      <c r="J20">
        <v>1758502891.5</v>
      </c>
      <c r="K20">
        <f>(L20)/1000</f>
        <v>0</v>
      </c>
      <c r="L20">
        <f>1000*DL20*AJ20*(DH20-DI20)/(100*DA20*(1000-AJ20*DH20))</f>
        <v>0</v>
      </c>
      <c r="M20">
        <f>DL20*AJ20*(DG20-DF20*(1000-AJ20*DI20)/(1000-AJ20*DH20))/(100*DA20)</f>
        <v>0</v>
      </c>
      <c r="N20">
        <f>DF20 - IF(AJ20&gt;1, M20*DA20*100.0/(AL20), 0)</f>
        <v>0</v>
      </c>
      <c r="O20">
        <f>((U20-K20/2)*N20-M20)/(U20+K20/2)</f>
        <v>0</v>
      </c>
      <c r="P20">
        <f>O20*(DM20+DN20)/1000.0</f>
        <v>0</v>
      </c>
      <c r="Q20">
        <f>(DF20 - IF(AJ20&gt;1, M20*DA20*100.0/(AL20), 0))*(DM20+DN20)/1000.0</f>
        <v>0</v>
      </c>
      <c r="R20">
        <f>2.0/((1/T20-1/S20)+SIGN(T20)*SQRT((1/T20-1/S20)*(1/T20-1/S20) + 4*DB20/((DB20+1)*(DB20+1))*(2*1/T20*1/S20-1/S20*1/S20)))</f>
        <v>0</v>
      </c>
      <c r="S20">
        <f>IF(LEFT(DC20,1)&lt;&gt;"0",IF(LEFT(DC20,1)="1",3.0,DD20),$D$5+$E$5*(DT20*DM20/($K$5*1000))+$F$5*(DT20*DM20/($K$5*1000))*MAX(MIN(DA20,$J$5),$I$5)*MAX(MIN(DA20,$J$5),$I$5)+$G$5*MAX(MIN(DA20,$J$5),$I$5)*(DT20*DM20/($K$5*1000))+$H$5*(DT20*DM20/($K$5*1000))*(DT20*DM20/($K$5*1000)))</f>
        <v>0</v>
      </c>
      <c r="T20">
        <f>K20*(1000-(1000*0.61365*exp(17.502*X20/(240.97+X20))/(DM20+DN20)+DH20)/2)/(1000*0.61365*exp(17.502*X20/(240.97+X20))/(DM20+DN20)-DH20)</f>
        <v>0</v>
      </c>
      <c r="U20">
        <f>1/((DB20+1)/(R20/1.6)+1/(S20/1.37)) + DB20/((DB20+1)/(R20/1.6) + DB20/(S20/1.37))</f>
        <v>0</v>
      </c>
      <c r="V20">
        <f>(CW20*CZ20)</f>
        <v>0</v>
      </c>
      <c r="W20">
        <f>(DO20+(V20+2*0.95*5.67E-8*(((DO20+$B$7)+273)^4-(DO20+273)^4)-44100*K20)/(1.84*29.3*S20+8*0.95*5.67E-8*(DO20+273)^3))</f>
        <v>0</v>
      </c>
      <c r="X20">
        <f>($C$7*DP20+$D$7*DQ20+$E$7*W20)</f>
        <v>0</v>
      </c>
      <c r="Y20">
        <f>0.61365*exp(17.502*X20/(240.97+X20))</f>
        <v>0</v>
      </c>
      <c r="Z20">
        <f>(AA20/AB20*100)</f>
        <v>0</v>
      </c>
      <c r="AA20">
        <f>DH20*(DM20+DN20)/1000</f>
        <v>0</v>
      </c>
      <c r="AB20">
        <f>0.61365*exp(17.502*DO20/(240.97+DO20))</f>
        <v>0</v>
      </c>
      <c r="AC20">
        <f>(Y20-DH20*(DM20+DN20)/1000)</f>
        <v>0</v>
      </c>
      <c r="AD20">
        <f>(-K20*44100)</f>
        <v>0</v>
      </c>
      <c r="AE20">
        <f>2*29.3*S20*0.92*(DO20-X20)</f>
        <v>0</v>
      </c>
      <c r="AF20">
        <f>2*0.95*5.67E-8*(((DO20+$B$7)+273)^4-(X20+273)^4)</f>
        <v>0</v>
      </c>
      <c r="AG20">
        <f>V20+AF20+AD20+AE20</f>
        <v>0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MAX(0,($B$13+$C$13*DT20)/(1+$D$13*DT20)*DM20/(DO20+273)*$E$13)</f>
        <v>0</v>
      </c>
      <c r="AM20" t="s">
        <v>422</v>
      </c>
      <c r="AN20" t="s">
        <v>422</v>
      </c>
      <c r="AO20">
        <v>0</v>
      </c>
      <c r="AP20">
        <v>0</v>
      </c>
      <c r="AQ20">
        <f>1-AO20/AP20</f>
        <v>0</v>
      </c>
      <c r="AR20">
        <v>0</v>
      </c>
      <c r="AS20" t="s">
        <v>422</v>
      </c>
      <c r="AT20" t="s">
        <v>422</v>
      </c>
      <c r="AU20">
        <v>0</v>
      </c>
      <c r="AV20">
        <v>0</v>
      </c>
      <c r="AW20">
        <f>1-AU20/AV20</f>
        <v>0</v>
      </c>
      <c r="AX20">
        <v>0.5</v>
      </c>
      <c r="AY20">
        <f>CX20</f>
        <v>0</v>
      </c>
      <c r="AZ20">
        <f>M20</f>
        <v>0</v>
      </c>
      <c r="BA20">
        <f>AW20*AX20*AY20</f>
        <v>0</v>
      </c>
      <c r="BB20">
        <f>(AZ20-AR20)/AY20</f>
        <v>0</v>
      </c>
      <c r="BC20">
        <f>(AP20-AV20)/AV20</f>
        <v>0</v>
      </c>
      <c r="BD20">
        <f>AO20/(AQ20+AO20/AV20)</f>
        <v>0</v>
      </c>
      <c r="BE20" t="s">
        <v>422</v>
      </c>
      <c r="BF20">
        <v>0</v>
      </c>
      <c r="BG20">
        <f>IF(BF20&lt;&gt;0, BF20, BD20)</f>
        <v>0</v>
      </c>
      <c r="BH20">
        <f>1-BG20/AV20</f>
        <v>0</v>
      </c>
      <c r="BI20">
        <f>(AV20-AU20)/(AV20-BG20)</f>
        <v>0</v>
      </c>
      <c r="BJ20">
        <f>(AP20-AV20)/(AP20-BG20)</f>
        <v>0</v>
      </c>
      <c r="BK20">
        <f>(AV20-AU20)/(AV20-AO20)</f>
        <v>0</v>
      </c>
      <c r="BL20">
        <f>(AP20-AV20)/(AP20-AO20)</f>
        <v>0</v>
      </c>
      <c r="BM20">
        <f>(BI20*BG20/AU20)</f>
        <v>0</v>
      </c>
      <c r="BN20">
        <f>(1-BM20)</f>
        <v>0</v>
      </c>
      <c r="CW20">
        <f>$B$11*DU20+$C$11*DV20+$F$11*EG20*(1-EJ20)</f>
        <v>0</v>
      </c>
      <c r="CX20">
        <f>CW20*CY20</f>
        <v>0</v>
      </c>
      <c r="CY20">
        <f>($B$11*$D$9+$C$11*$D$9+$F$11*((ET20+EL20)/MAX(ET20+EL20+EU20, 0.1)*$I$9+EU20/MAX(ET20+EL20+EU20, 0.1)*$J$9))/($B$11+$C$11+$F$11)</f>
        <v>0</v>
      </c>
      <c r="CZ20">
        <f>($B$11*$K$9+$C$11*$K$9+$F$11*((ET20+EL20)/MAX(ET20+EL20+EU20, 0.1)*$P$9+EU20/MAX(ET20+EL20+EU20, 0.1)*$Q$9))/($B$11+$C$11+$F$11)</f>
        <v>0</v>
      </c>
      <c r="DA20">
        <v>5.66</v>
      </c>
      <c r="DB20">
        <v>0.5</v>
      </c>
      <c r="DC20" t="s">
        <v>423</v>
      </c>
      <c r="DD20">
        <v>2</v>
      </c>
      <c r="DE20">
        <v>1758502891.5</v>
      </c>
      <c r="DF20">
        <v>420.8568888888889</v>
      </c>
      <c r="DG20">
        <v>420.0322222222222</v>
      </c>
      <c r="DH20">
        <v>25.7356</v>
      </c>
      <c r="DI20">
        <v>25.4956</v>
      </c>
      <c r="DJ20">
        <v>419.6188888888889</v>
      </c>
      <c r="DK20">
        <v>25.52087777777778</v>
      </c>
      <c r="DL20">
        <v>499.9944444444444</v>
      </c>
      <c r="DM20">
        <v>89.96412222222223</v>
      </c>
      <c r="DN20">
        <v>0.05659751111111111</v>
      </c>
      <c r="DO20">
        <v>31.38288888888889</v>
      </c>
      <c r="DP20">
        <v>30.71042222222222</v>
      </c>
      <c r="DQ20">
        <v>999.9000000000001</v>
      </c>
      <c r="DR20">
        <v>0</v>
      </c>
      <c r="DS20">
        <v>0</v>
      </c>
      <c r="DT20">
        <v>9998.472222222223</v>
      </c>
      <c r="DU20">
        <v>0</v>
      </c>
      <c r="DV20">
        <v>0.843113</v>
      </c>
      <c r="DW20">
        <v>0.8248833333333333</v>
      </c>
      <c r="DX20">
        <v>431.974</v>
      </c>
      <c r="DY20">
        <v>431.0213333333334</v>
      </c>
      <c r="DZ20">
        <v>0.239994</v>
      </c>
      <c r="EA20">
        <v>420.0322222222222</v>
      </c>
      <c r="EB20">
        <v>25.4956</v>
      </c>
      <c r="EC20">
        <v>2.31528</v>
      </c>
      <c r="ED20">
        <v>2.293687777777778</v>
      </c>
      <c r="EE20">
        <v>19.7831</v>
      </c>
      <c r="EF20">
        <v>19.63214444444445</v>
      </c>
      <c r="EG20">
        <v>0.00500097</v>
      </c>
      <c r="EH20">
        <v>0</v>
      </c>
      <c r="EI20">
        <v>0</v>
      </c>
      <c r="EJ20">
        <v>0</v>
      </c>
      <c r="EK20">
        <v>692.5555555555555</v>
      </c>
      <c r="EL20">
        <v>0.00500097</v>
      </c>
      <c r="EM20">
        <v>-6.899999999999999</v>
      </c>
      <c r="EN20">
        <v>-2.155555555555556</v>
      </c>
      <c r="EO20">
        <v>35.88188888888889</v>
      </c>
      <c r="EP20">
        <v>41.097</v>
      </c>
      <c r="EQ20">
        <v>38.062</v>
      </c>
      <c r="ER20">
        <v>41.81922222222222</v>
      </c>
      <c r="ES20">
        <v>38.66633333333333</v>
      </c>
      <c r="ET20">
        <v>0</v>
      </c>
      <c r="EU20">
        <v>0</v>
      </c>
      <c r="EV20">
        <v>0</v>
      </c>
      <c r="EW20">
        <v>1758502895.5</v>
      </c>
      <c r="EX20">
        <v>0</v>
      </c>
      <c r="EY20">
        <v>689.5538461538461</v>
      </c>
      <c r="EZ20">
        <v>-9.40170901751557</v>
      </c>
      <c r="FA20">
        <v>-12.85470162672954</v>
      </c>
      <c r="FB20">
        <v>-6.576923076923077</v>
      </c>
      <c r="FC20">
        <v>15</v>
      </c>
      <c r="FD20">
        <v>0</v>
      </c>
      <c r="FE20" t="s">
        <v>424</v>
      </c>
      <c r="FF20">
        <v>1747247426.5</v>
      </c>
      <c r="FG20">
        <v>1747247420.5</v>
      </c>
      <c r="FH20">
        <v>0</v>
      </c>
      <c r="FI20">
        <v>1.027</v>
      </c>
      <c r="FJ20">
        <v>0.031</v>
      </c>
      <c r="FK20">
        <v>0.02</v>
      </c>
      <c r="FL20">
        <v>0.05</v>
      </c>
      <c r="FM20">
        <v>420</v>
      </c>
      <c r="FN20">
        <v>16</v>
      </c>
      <c r="FO20">
        <v>0.01</v>
      </c>
      <c r="FP20">
        <v>0.1</v>
      </c>
      <c r="FQ20">
        <v>0.874296575</v>
      </c>
      <c r="FR20">
        <v>-0.1869893020637919</v>
      </c>
      <c r="FS20">
        <v>0.05779561573419194</v>
      </c>
      <c r="FT20">
        <v>0</v>
      </c>
      <c r="FU20">
        <v>690.1617647058823</v>
      </c>
      <c r="FV20">
        <v>-0.5332312114640142</v>
      </c>
      <c r="FW20">
        <v>7.376951973222061</v>
      </c>
      <c r="FX20">
        <v>-1</v>
      </c>
      <c r="FY20">
        <v>0.2072417</v>
      </c>
      <c r="FZ20">
        <v>0.2754255084427766</v>
      </c>
      <c r="GA20">
        <v>0.02759675431930357</v>
      </c>
      <c r="GB20">
        <v>0</v>
      </c>
      <c r="GC20">
        <v>0</v>
      </c>
      <c r="GD20">
        <v>2</v>
      </c>
      <c r="GE20" t="s">
        <v>433</v>
      </c>
      <c r="GF20">
        <v>3.13687</v>
      </c>
      <c r="GG20">
        <v>2.71681</v>
      </c>
      <c r="GH20">
        <v>0.0932771</v>
      </c>
      <c r="GI20">
        <v>0.0924669</v>
      </c>
      <c r="GJ20">
        <v>0.110679</v>
      </c>
      <c r="GK20">
        <v>0.10868</v>
      </c>
      <c r="GL20">
        <v>28761.3</v>
      </c>
      <c r="GM20">
        <v>28861.3</v>
      </c>
      <c r="GN20">
        <v>29492.1</v>
      </c>
      <c r="GO20">
        <v>29392.5</v>
      </c>
      <c r="GP20">
        <v>34651.2</v>
      </c>
      <c r="GQ20">
        <v>34688.6</v>
      </c>
      <c r="GR20">
        <v>41500.9</v>
      </c>
      <c r="GS20">
        <v>41750.9</v>
      </c>
      <c r="GT20">
        <v>1.91383</v>
      </c>
      <c r="GU20">
        <v>1.8728</v>
      </c>
      <c r="GV20">
        <v>0.07038560000000001</v>
      </c>
      <c r="GW20">
        <v>0</v>
      </c>
      <c r="GX20">
        <v>29.5714</v>
      </c>
      <c r="GY20">
        <v>999.9</v>
      </c>
      <c r="GZ20">
        <v>60.4</v>
      </c>
      <c r="HA20">
        <v>30.8</v>
      </c>
      <c r="HB20">
        <v>29.946</v>
      </c>
      <c r="HC20">
        <v>62.8602</v>
      </c>
      <c r="HD20">
        <v>24.7556</v>
      </c>
      <c r="HE20">
        <v>1</v>
      </c>
      <c r="HF20">
        <v>0.150081</v>
      </c>
      <c r="HG20">
        <v>-1.81447</v>
      </c>
      <c r="HH20">
        <v>20.3487</v>
      </c>
      <c r="HI20">
        <v>5.22493</v>
      </c>
      <c r="HJ20">
        <v>12.0159</v>
      </c>
      <c r="HK20">
        <v>4.9911</v>
      </c>
      <c r="HL20">
        <v>3.2895</v>
      </c>
      <c r="HM20">
        <v>9999</v>
      </c>
      <c r="HN20">
        <v>9999</v>
      </c>
      <c r="HO20">
        <v>9999</v>
      </c>
      <c r="HP20">
        <v>999.9</v>
      </c>
      <c r="HQ20">
        <v>1.86752</v>
      </c>
      <c r="HR20">
        <v>1.86663</v>
      </c>
      <c r="HS20">
        <v>1.866</v>
      </c>
      <c r="HT20">
        <v>1.86598</v>
      </c>
      <c r="HU20">
        <v>1.86782</v>
      </c>
      <c r="HV20">
        <v>1.87027</v>
      </c>
      <c r="HW20">
        <v>1.86891</v>
      </c>
      <c r="HX20">
        <v>1.8704</v>
      </c>
      <c r="HY20">
        <v>0</v>
      </c>
      <c r="HZ20">
        <v>0</v>
      </c>
      <c r="IA20">
        <v>0</v>
      </c>
      <c r="IB20">
        <v>0</v>
      </c>
      <c r="IC20" t="s">
        <v>426</v>
      </c>
      <c r="ID20" t="s">
        <v>427</v>
      </c>
      <c r="IE20" t="s">
        <v>428</v>
      </c>
      <c r="IF20" t="s">
        <v>428</v>
      </c>
      <c r="IG20" t="s">
        <v>428</v>
      </c>
      <c r="IH20" t="s">
        <v>428</v>
      </c>
      <c r="II20">
        <v>0</v>
      </c>
      <c r="IJ20">
        <v>100</v>
      </c>
      <c r="IK20">
        <v>100</v>
      </c>
      <c r="IL20">
        <v>1.238</v>
      </c>
      <c r="IM20">
        <v>0.2148</v>
      </c>
      <c r="IN20">
        <v>0.6902030508192664</v>
      </c>
      <c r="IO20">
        <v>0.001474763808417899</v>
      </c>
      <c r="IP20">
        <v>-3.85604142745729E-07</v>
      </c>
      <c r="IQ20">
        <v>-4.042155114862324E-11</v>
      </c>
      <c r="IR20">
        <v>-0.0599630414126953</v>
      </c>
      <c r="IS20">
        <v>-0.0008759303265835833</v>
      </c>
      <c r="IT20">
        <v>0.0007542316531097033</v>
      </c>
      <c r="IU20">
        <v>-1.168394518909615E-05</v>
      </c>
      <c r="IV20">
        <v>4</v>
      </c>
      <c r="IW20">
        <v>2283</v>
      </c>
      <c r="IX20">
        <v>1</v>
      </c>
      <c r="IY20">
        <v>28</v>
      </c>
      <c r="IZ20">
        <v>187591.1</v>
      </c>
      <c r="JA20">
        <v>187591.2</v>
      </c>
      <c r="JB20">
        <v>1.02539</v>
      </c>
      <c r="JC20">
        <v>2.2644</v>
      </c>
      <c r="JD20">
        <v>1.39648</v>
      </c>
      <c r="JE20">
        <v>2.36206</v>
      </c>
      <c r="JF20">
        <v>1.49536</v>
      </c>
      <c r="JG20">
        <v>2.72583</v>
      </c>
      <c r="JH20">
        <v>35.8244</v>
      </c>
      <c r="JI20">
        <v>24.1225</v>
      </c>
      <c r="JJ20">
        <v>18</v>
      </c>
      <c r="JK20">
        <v>489.036</v>
      </c>
      <c r="JL20">
        <v>452.855</v>
      </c>
      <c r="JM20">
        <v>32.4196</v>
      </c>
      <c r="JN20">
        <v>29.4763</v>
      </c>
      <c r="JO20">
        <v>30</v>
      </c>
      <c r="JP20">
        <v>29.2405</v>
      </c>
      <c r="JQ20">
        <v>29.1567</v>
      </c>
      <c r="JR20">
        <v>20.5324</v>
      </c>
      <c r="JS20">
        <v>24.7738</v>
      </c>
      <c r="JT20">
        <v>94.5564</v>
      </c>
      <c r="JU20">
        <v>32.3824</v>
      </c>
      <c r="JV20">
        <v>420</v>
      </c>
      <c r="JW20">
        <v>25.4837</v>
      </c>
      <c r="JX20">
        <v>100.795</v>
      </c>
      <c r="JY20">
        <v>100.404</v>
      </c>
    </row>
    <row r="21" spans="1:285">
      <c r="A21">
        <v>5</v>
      </c>
      <c r="B21">
        <v>1758502896.5</v>
      </c>
      <c r="C21">
        <v>8</v>
      </c>
      <c r="D21" t="s">
        <v>436</v>
      </c>
      <c r="E21" t="s">
        <v>437</v>
      </c>
      <c r="F21">
        <v>5</v>
      </c>
      <c r="G21" t="s">
        <v>419</v>
      </c>
      <c r="H21" t="s">
        <v>420</v>
      </c>
      <c r="I21" t="s">
        <v>421</v>
      </c>
      <c r="J21">
        <v>1758502893.5</v>
      </c>
      <c r="K21">
        <f>(L21)/1000</f>
        <v>0</v>
      </c>
      <c r="L21">
        <f>1000*DL21*AJ21*(DH21-DI21)/(100*DA21*(1000-AJ21*DH21))</f>
        <v>0</v>
      </c>
      <c r="M21">
        <f>DL21*AJ21*(DG21-DF21*(1000-AJ21*DI21)/(1000-AJ21*DH21))/(100*DA21)</f>
        <v>0</v>
      </c>
      <c r="N21">
        <f>DF21 - IF(AJ21&gt;1, M21*DA21*100.0/(AL21), 0)</f>
        <v>0</v>
      </c>
      <c r="O21">
        <f>((U21-K21/2)*N21-M21)/(U21+K21/2)</f>
        <v>0</v>
      </c>
      <c r="P21">
        <f>O21*(DM21+DN21)/1000.0</f>
        <v>0</v>
      </c>
      <c r="Q21">
        <f>(DF21 - IF(AJ21&gt;1, M21*DA21*100.0/(AL21), 0))*(DM21+DN21)/1000.0</f>
        <v>0</v>
      </c>
      <c r="R21">
        <f>2.0/((1/T21-1/S21)+SIGN(T21)*SQRT((1/T21-1/S21)*(1/T21-1/S21) + 4*DB21/((DB21+1)*(DB21+1))*(2*1/T21*1/S21-1/S21*1/S21)))</f>
        <v>0</v>
      </c>
      <c r="S21">
        <f>IF(LEFT(DC21,1)&lt;&gt;"0",IF(LEFT(DC21,1)="1",3.0,DD21),$D$5+$E$5*(DT21*DM21/($K$5*1000))+$F$5*(DT21*DM21/($K$5*1000))*MAX(MIN(DA21,$J$5),$I$5)*MAX(MIN(DA21,$J$5),$I$5)+$G$5*MAX(MIN(DA21,$J$5),$I$5)*(DT21*DM21/($K$5*1000))+$H$5*(DT21*DM21/($K$5*1000))*(DT21*DM21/($K$5*1000)))</f>
        <v>0</v>
      </c>
      <c r="T21">
        <f>K21*(1000-(1000*0.61365*exp(17.502*X21/(240.97+X21))/(DM21+DN21)+DH21)/2)/(1000*0.61365*exp(17.502*X21/(240.97+X21))/(DM21+DN21)-DH21)</f>
        <v>0</v>
      </c>
      <c r="U21">
        <f>1/((DB21+1)/(R21/1.6)+1/(S21/1.37)) + DB21/((DB21+1)/(R21/1.6) + DB21/(S21/1.37))</f>
        <v>0</v>
      </c>
      <c r="V21">
        <f>(CW21*CZ21)</f>
        <v>0</v>
      </c>
      <c r="W21">
        <f>(DO21+(V21+2*0.95*5.67E-8*(((DO21+$B$7)+273)^4-(DO21+273)^4)-44100*K21)/(1.84*29.3*S21+8*0.95*5.67E-8*(DO21+273)^3))</f>
        <v>0</v>
      </c>
      <c r="X21">
        <f>($C$7*DP21+$D$7*DQ21+$E$7*W21)</f>
        <v>0</v>
      </c>
      <c r="Y21">
        <f>0.61365*exp(17.502*X21/(240.97+X21))</f>
        <v>0</v>
      </c>
      <c r="Z21">
        <f>(AA21/AB21*100)</f>
        <v>0</v>
      </c>
      <c r="AA21">
        <f>DH21*(DM21+DN21)/1000</f>
        <v>0</v>
      </c>
      <c r="AB21">
        <f>0.61365*exp(17.502*DO21/(240.97+DO21))</f>
        <v>0</v>
      </c>
      <c r="AC21">
        <f>(Y21-DH21*(DM21+DN21)/1000)</f>
        <v>0</v>
      </c>
      <c r="AD21">
        <f>(-K21*44100)</f>
        <v>0</v>
      </c>
      <c r="AE21">
        <f>2*29.3*S21*0.92*(DO21-X21)</f>
        <v>0</v>
      </c>
      <c r="AF21">
        <f>2*0.95*5.67E-8*(((DO21+$B$7)+273)^4-(X21+273)^4)</f>
        <v>0</v>
      </c>
      <c r="AG21">
        <f>V21+AF21+AD21+AE21</f>
        <v>0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MAX(0,($B$13+$C$13*DT21)/(1+$D$13*DT21)*DM21/(DO21+273)*$E$13)</f>
        <v>0</v>
      </c>
      <c r="AM21" t="s">
        <v>422</v>
      </c>
      <c r="AN21" t="s">
        <v>422</v>
      </c>
      <c r="AO21">
        <v>0</v>
      </c>
      <c r="AP21">
        <v>0</v>
      </c>
      <c r="AQ21">
        <f>1-AO21/AP21</f>
        <v>0</v>
      </c>
      <c r="AR21">
        <v>0</v>
      </c>
      <c r="AS21" t="s">
        <v>422</v>
      </c>
      <c r="AT21" t="s">
        <v>422</v>
      </c>
      <c r="AU21">
        <v>0</v>
      </c>
      <c r="AV21">
        <v>0</v>
      </c>
      <c r="AW21">
        <f>1-AU21/AV21</f>
        <v>0</v>
      </c>
      <c r="AX21">
        <v>0.5</v>
      </c>
      <c r="AY21">
        <f>CX21</f>
        <v>0</v>
      </c>
      <c r="AZ21">
        <f>M21</f>
        <v>0</v>
      </c>
      <c r="BA21">
        <f>AW21*AX21*AY21</f>
        <v>0</v>
      </c>
      <c r="BB21">
        <f>(AZ21-AR21)/AY21</f>
        <v>0</v>
      </c>
      <c r="BC21">
        <f>(AP21-AV21)/AV21</f>
        <v>0</v>
      </c>
      <c r="BD21">
        <f>AO21/(AQ21+AO21/AV21)</f>
        <v>0</v>
      </c>
      <c r="BE21" t="s">
        <v>422</v>
      </c>
      <c r="BF21">
        <v>0</v>
      </c>
      <c r="BG21">
        <f>IF(BF21&lt;&gt;0, BF21, BD21)</f>
        <v>0</v>
      </c>
      <c r="BH21">
        <f>1-BG21/AV21</f>
        <v>0</v>
      </c>
      <c r="BI21">
        <f>(AV21-AU21)/(AV21-BG21)</f>
        <v>0</v>
      </c>
      <c r="BJ21">
        <f>(AP21-AV21)/(AP21-BG21)</f>
        <v>0</v>
      </c>
      <c r="BK21">
        <f>(AV21-AU21)/(AV21-AO21)</f>
        <v>0</v>
      </c>
      <c r="BL21">
        <f>(AP21-AV21)/(AP21-AO21)</f>
        <v>0</v>
      </c>
      <c r="BM21">
        <f>(BI21*BG21/AU21)</f>
        <v>0</v>
      </c>
      <c r="BN21">
        <f>(1-BM21)</f>
        <v>0</v>
      </c>
      <c r="CW21">
        <f>$B$11*DU21+$C$11*DV21+$F$11*EG21*(1-EJ21)</f>
        <v>0</v>
      </c>
      <c r="CX21">
        <f>CW21*CY21</f>
        <v>0</v>
      </c>
      <c r="CY21">
        <f>($B$11*$D$9+$C$11*$D$9+$F$11*((ET21+EL21)/MAX(ET21+EL21+EU21, 0.1)*$I$9+EU21/MAX(ET21+EL21+EU21, 0.1)*$J$9))/($B$11+$C$11+$F$11)</f>
        <v>0</v>
      </c>
      <c r="CZ21">
        <f>($B$11*$K$9+$C$11*$K$9+$F$11*((ET21+EL21)/MAX(ET21+EL21+EU21, 0.1)*$P$9+EU21/MAX(ET21+EL21+EU21, 0.1)*$Q$9))/($B$11+$C$11+$F$11)</f>
        <v>0</v>
      </c>
      <c r="DA21">
        <v>5.66</v>
      </c>
      <c r="DB21">
        <v>0.5</v>
      </c>
      <c r="DC21" t="s">
        <v>423</v>
      </c>
      <c r="DD21">
        <v>2</v>
      </c>
      <c r="DE21">
        <v>1758502893.5</v>
      </c>
      <c r="DF21">
        <v>420.8705555555555</v>
      </c>
      <c r="DG21">
        <v>420.0244444444445</v>
      </c>
      <c r="DH21">
        <v>25.7376</v>
      </c>
      <c r="DI21">
        <v>25.49314444444444</v>
      </c>
      <c r="DJ21">
        <v>419.6325555555556</v>
      </c>
      <c r="DK21">
        <v>25.52284444444444</v>
      </c>
      <c r="DL21">
        <v>499.9844444444444</v>
      </c>
      <c r="DM21">
        <v>89.96384444444445</v>
      </c>
      <c r="DN21">
        <v>0.05654827777777779</v>
      </c>
      <c r="DO21">
        <v>31.38644444444445</v>
      </c>
      <c r="DP21">
        <v>30.7146</v>
      </c>
      <c r="DQ21">
        <v>999.9000000000001</v>
      </c>
      <c r="DR21">
        <v>0</v>
      </c>
      <c r="DS21">
        <v>0</v>
      </c>
      <c r="DT21">
        <v>9999.716666666667</v>
      </c>
      <c r="DU21">
        <v>0</v>
      </c>
      <c r="DV21">
        <v>0.843113</v>
      </c>
      <c r="DW21">
        <v>0.8462152222222222</v>
      </c>
      <c r="DX21">
        <v>431.989</v>
      </c>
      <c r="DY21">
        <v>431.0123333333333</v>
      </c>
      <c r="DZ21">
        <v>0.2444532222222222</v>
      </c>
      <c r="EA21">
        <v>420.0244444444445</v>
      </c>
      <c r="EB21">
        <v>25.49314444444444</v>
      </c>
      <c r="EC21">
        <v>2.315452222222222</v>
      </c>
      <c r="ED21">
        <v>2.293458888888889</v>
      </c>
      <c r="EE21">
        <v>19.7843</v>
      </c>
      <c r="EF21">
        <v>19.63053333333333</v>
      </c>
      <c r="EG21">
        <v>0.00500097</v>
      </c>
      <c r="EH21">
        <v>0</v>
      </c>
      <c r="EI21">
        <v>0</v>
      </c>
      <c r="EJ21">
        <v>0</v>
      </c>
      <c r="EK21">
        <v>695.3777777777777</v>
      </c>
      <c r="EL21">
        <v>0.00500097</v>
      </c>
      <c r="EM21">
        <v>-12.97777777777778</v>
      </c>
      <c r="EN21">
        <v>-3.011111111111111</v>
      </c>
      <c r="EO21">
        <v>35.88877777777778</v>
      </c>
      <c r="EP21">
        <v>41.12488888888889</v>
      </c>
      <c r="EQ21">
        <v>38.083</v>
      </c>
      <c r="ER21">
        <v>41.854</v>
      </c>
      <c r="ES21">
        <v>38.687</v>
      </c>
      <c r="ET21">
        <v>0</v>
      </c>
      <c r="EU21">
        <v>0</v>
      </c>
      <c r="EV21">
        <v>0</v>
      </c>
      <c r="EW21">
        <v>1758502897.3</v>
      </c>
      <c r="EX21">
        <v>0</v>
      </c>
      <c r="EY21">
        <v>689.852</v>
      </c>
      <c r="EZ21">
        <v>28.36153880193351</v>
      </c>
      <c r="FA21">
        <v>-18.11538536706152</v>
      </c>
      <c r="FB21">
        <v>-7.571999999999999</v>
      </c>
      <c r="FC21">
        <v>15</v>
      </c>
      <c r="FD21">
        <v>0</v>
      </c>
      <c r="FE21" t="s">
        <v>424</v>
      </c>
      <c r="FF21">
        <v>1747247426.5</v>
      </c>
      <c r="FG21">
        <v>1747247420.5</v>
      </c>
      <c r="FH21">
        <v>0</v>
      </c>
      <c r="FI21">
        <v>1.027</v>
      </c>
      <c r="FJ21">
        <v>0.031</v>
      </c>
      <c r="FK21">
        <v>0.02</v>
      </c>
      <c r="FL21">
        <v>0.05</v>
      </c>
      <c r="FM21">
        <v>420</v>
      </c>
      <c r="FN21">
        <v>16</v>
      </c>
      <c r="FO21">
        <v>0.01</v>
      </c>
      <c r="FP21">
        <v>0.1</v>
      </c>
      <c r="FQ21">
        <v>0.8694338780487805</v>
      </c>
      <c r="FR21">
        <v>-0.124185721254355</v>
      </c>
      <c r="FS21">
        <v>0.05436466228915983</v>
      </c>
      <c r="FT21">
        <v>0</v>
      </c>
      <c r="FU21">
        <v>690.7323529411765</v>
      </c>
      <c r="FV21">
        <v>-5.144384837239528</v>
      </c>
      <c r="FW21">
        <v>7.770446296071958</v>
      </c>
      <c r="FX21">
        <v>-1</v>
      </c>
      <c r="FY21">
        <v>0.2112691707317073</v>
      </c>
      <c r="FZ21">
        <v>0.2871745505226483</v>
      </c>
      <c r="GA21">
        <v>0.0288383435630179</v>
      </c>
      <c r="GB21">
        <v>0</v>
      </c>
      <c r="GC21">
        <v>0</v>
      </c>
      <c r="GD21">
        <v>2</v>
      </c>
      <c r="GE21" t="s">
        <v>433</v>
      </c>
      <c r="GF21">
        <v>3.13688</v>
      </c>
      <c r="GG21">
        <v>2.71673</v>
      </c>
      <c r="GH21">
        <v>0.0932794</v>
      </c>
      <c r="GI21">
        <v>0.0924625</v>
      </c>
      <c r="GJ21">
        <v>0.110681</v>
      </c>
      <c r="GK21">
        <v>0.108674</v>
      </c>
      <c r="GL21">
        <v>28761.2</v>
      </c>
      <c r="GM21">
        <v>28861.6</v>
      </c>
      <c r="GN21">
        <v>29492.1</v>
      </c>
      <c r="GO21">
        <v>29392.6</v>
      </c>
      <c r="GP21">
        <v>34651.2</v>
      </c>
      <c r="GQ21">
        <v>34689</v>
      </c>
      <c r="GR21">
        <v>41500.9</v>
      </c>
      <c r="GS21">
        <v>41751.1</v>
      </c>
      <c r="GT21">
        <v>1.9139</v>
      </c>
      <c r="GU21">
        <v>1.87258</v>
      </c>
      <c r="GV21">
        <v>0.0706241</v>
      </c>
      <c r="GW21">
        <v>0</v>
      </c>
      <c r="GX21">
        <v>29.5714</v>
      </c>
      <c r="GY21">
        <v>999.9</v>
      </c>
      <c r="GZ21">
        <v>60.4</v>
      </c>
      <c r="HA21">
        <v>30.8</v>
      </c>
      <c r="HB21">
        <v>29.948</v>
      </c>
      <c r="HC21">
        <v>62.7502</v>
      </c>
      <c r="HD21">
        <v>24.7236</v>
      </c>
      <c r="HE21">
        <v>1</v>
      </c>
      <c r="HF21">
        <v>0.149886</v>
      </c>
      <c r="HG21">
        <v>-1.7503</v>
      </c>
      <c r="HH21">
        <v>20.3493</v>
      </c>
      <c r="HI21">
        <v>5.22538</v>
      </c>
      <c r="HJ21">
        <v>12.0159</v>
      </c>
      <c r="HK21">
        <v>4.99115</v>
      </c>
      <c r="HL21">
        <v>3.28953</v>
      </c>
      <c r="HM21">
        <v>9999</v>
      </c>
      <c r="HN21">
        <v>9999</v>
      </c>
      <c r="HO21">
        <v>9999</v>
      </c>
      <c r="HP21">
        <v>999.9</v>
      </c>
      <c r="HQ21">
        <v>1.86752</v>
      </c>
      <c r="HR21">
        <v>1.86662</v>
      </c>
      <c r="HS21">
        <v>1.866</v>
      </c>
      <c r="HT21">
        <v>1.86599</v>
      </c>
      <c r="HU21">
        <v>1.86782</v>
      </c>
      <c r="HV21">
        <v>1.87027</v>
      </c>
      <c r="HW21">
        <v>1.8689</v>
      </c>
      <c r="HX21">
        <v>1.87037</v>
      </c>
      <c r="HY21">
        <v>0</v>
      </c>
      <c r="HZ21">
        <v>0</v>
      </c>
      <c r="IA21">
        <v>0</v>
      </c>
      <c r="IB21">
        <v>0</v>
      </c>
      <c r="IC21" t="s">
        <v>426</v>
      </c>
      <c r="ID21" t="s">
        <v>427</v>
      </c>
      <c r="IE21" t="s">
        <v>428</v>
      </c>
      <c r="IF21" t="s">
        <v>428</v>
      </c>
      <c r="IG21" t="s">
        <v>428</v>
      </c>
      <c r="IH21" t="s">
        <v>428</v>
      </c>
      <c r="II21">
        <v>0</v>
      </c>
      <c r="IJ21">
        <v>100</v>
      </c>
      <c r="IK21">
        <v>100</v>
      </c>
      <c r="IL21">
        <v>1.238</v>
      </c>
      <c r="IM21">
        <v>0.2148</v>
      </c>
      <c r="IN21">
        <v>0.6902030508192664</v>
      </c>
      <c r="IO21">
        <v>0.001474763808417899</v>
      </c>
      <c r="IP21">
        <v>-3.85604142745729E-07</v>
      </c>
      <c r="IQ21">
        <v>-4.042155114862324E-11</v>
      </c>
      <c r="IR21">
        <v>-0.0599630414126953</v>
      </c>
      <c r="IS21">
        <v>-0.0008759303265835833</v>
      </c>
      <c r="IT21">
        <v>0.0007542316531097033</v>
      </c>
      <c r="IU21">
        <v>-1.168394518909615E-05</v>
      </c>
      <c r="IV21">
        <v>4</v>
      </c>
      <c r="IW21">
        <v>2283</v>
      </c>
      <c r="IX21">
        <v>1</v>
      </c>
      <c r="IY21">
        <v>28</v>
      </c>
      <c r="IZ21">
        <v>187591.2</v>
      </c>
      <c r="JA21">
        <v>187591.3</v>
      </c>
      <c r="JB21">
        <v>1.02539</v>
      </c>
      <c r="JC21">
        <v>2.2644</v>
      </c>
      <c r="JD21">
        <v>1.39648</v>
      </c>
      <c r="JE21">
        <v>2.36206</v>
      </c>
      <c r="JF21">
        <v>1.49536</v>
      </c>
      <c r="JG21">
        <v>2.74536</v>
      </c>
      <c r="JH21">
        <v>35.8244</v>
      </c>
      <c r="JI21">
        <v>24.1225</v>
      </c>
      <c r="JJ21">
        <v>18</v>
      </c>
      <c r="JK21">
        <v>489.093</v>
      </c>
      <c r="JL21">
        <v>452.723</v>
      </c>
      <c r="JM21">
        <v>32.4169</v>
      </c>
      <c r="JN21">
        <v>29.4775</v>
      </c>
      <c r="JO21">
        <v>30</v>
      </c>
      <c r="JP21">
        <v>29.2418</v>
      </c>
      <c r="JQ21">
        <v>29.158</v>
      </c>
      <c r="JR21">
        <v>20.5333</v>
      </c>
      <c r="JS21">
        <v>24.7738</v>
      </c>
      <c r="JT21">
        <v>94.5564</v>
      </c>
      <c r="JU21">
        <v>32.3824</v>
      </c>
      <c r="JV21">
        <v>420</v>
      </c>
      <c r="JW21">
        <v>25.4847</v>
      </c>
      <c r="JX21">
        <v>100.795</v>
      </c>
      <c r="JY21">
        <v>100.405</v>
      </c>
    </row>
    <row r="22" spans="1:285">
      <c r="A22">
        <v>6</v>
      </c>
      <c r="B22">
        <v>1758502898.5</v>
      </c>
      <c r="C22">
        <v>10</v>
      </c>
      <c r="D22" t="s">
        <v>438</v>
      </c>
      <c r="E22" t="s">
        <v>439</v>
      </c>
      <c r="F22">
        <v>5</v>
      </c>
      <c r="G22" t="s">
        <v>419</v>
      </c>
      <c r="H22" t="s">
        <v>420</v>
      </c>
      <c r="I22" t="s">
        <v>421</v>
      </c>
      <c r="J22">
        <v>1758502895.5</v>
      </c>
      <c r="K22">
        <f>(L22)/1000</f>
        <v>0</v>
      </c>
      <c r="L22">
        <f>1000*DL22*AJ22*(DH22-DI22)/(100*DA22*(1000-AJ22*DH22))</f>
        <v>0</v>
      </c>
      <c r="M22">
        <f>DL22*AJ22*(DG22-DF22*(1000-AJ22*DI22)/(1000-AJ22*DH22))/(100*DA22)</f>
        <v>0</v>
      </c>
      <c r="N22">
        <f>DF22 - IF(AJ22&gt;1, M22*DA22*100.0/(AL22), 0)</f>
        <v>0</v>
      </c>
      <c r="O22">
        <f>((U22-K22/2)*N22-M22)/(U22+K22/2)</f>
        <v>0</v>
      </c>
      <c r="P22">
        <f>O22*(DM22+DN22)/1000.0</f>
        <v>0</v>
      </c>
      <c r="Q22">
        <f>(DF22 - IF(AJ22&gt;1, M22*DA22*100.0/(AL22), 0))*(DM22+DN22)/1000.0</f>
        <v>0</v>
      </c>
      <c r="R22">
        <f>2.0/((1/T22-1/S22)+SIGN(T22)*SQRT((1/T22-1/S22)*(1/T22-1/S22) + 4*DB22/((DB22+1)*(DB22+1))*(2*1/T22*1/S22-1/S22*1/S22)))</f>
        <v>0</v>
      </c>
      <c r="S22">
        <f>IF(LEFT(DC22,1)&lt;&gt;"0",IF(LEFT(DC22,1)="1",3.0,DD22),$D$5+$E$5*(DT22*DM22/($K$5*1000))+$F$5*(DT22*DM22/($K$5*1000))*MAX(MIN(DA22,$J$5),$I$5)*MAX(MIN(DA22,$J$5),$I$5)+$G$5*MAX(MIN(DA22,$J$5),$I$5)*(DT22*DM22/($K$5*1000))+$H$5*(DT22*DM22/($K$5*1000))*(DT22*DM22/($K$5*1000)))</f>
        <v>0</v>
      </c>
      <c r="T22">
        <f>K22*(1000-(1000*0.61365*exp(17.502*X22/(240.97+X22))/(DM22+DN22)+DH22)/2)/(1000*0.61365*exp(17.502*X22/(240.97+X22))/(DM22+DN22)-DH22)</f>
        <v>0</v>
      </c>
      <c r="U22">
        <f>1/((DB22+1)/(R22/1.6)+1/(S22/1.37)) + DB22/((DB22+1)/(R22/1.6) + DB22/(S22/1.37))</f>
        <v>0</v>
      </c>
      <c r="V22">
        <f>(CW22*CZ22)</f>
        <v>0</v>
      </c>
      <c r="W22">
        <f>(DO22+(V22+2*0.95*5.67E-8*(((DO22+$B$7)+273)^4-(DO22+273)^4)-44100*K22)/(1.84*29.3*S22+8*0.95*5.67E-8*(DO22+273)^3))</f>
        <v>0</v>
      </c>
      <c r="X22">
        <f>($C$7*DP22+$D$7*DQ22+$E$7*W22)</f>
        <v>0</v>
      </c>
      <c r="Y22">
        <f>0.61365*exp(17.502*X22/(240.97+X22))</f>
        <v>0</v>
      </c>
      <c r="Z22">
        <f>(AA22/AB22*100)</f>
        <v>0</v>
      </c>
      <c r="AA22">
        <f>DH22*(DM22+DN22)/1000</f>
        <v>0</v>
      </c>
      <c r="AB22">
        <f>0.61365*exp(17.502*DO22/(240.97+DO22))</f>
        <v>0</v>
      </c>
      <c r="AC22">
        <f>(Y22-DH22*(DM22+DN22)/1000)</f>
        <v>0</v>
      </c>
      <c r="AD22">
        <f>(-K22*44100)</f>
        <v>0</v>
      </c>
      <c r="AE22">
        <f>2*29.3*S22*0.92*(DO22-X22)</f>
        <v>0</v>
      </c>
      <c r="AF22">
        <f>2*0.95*5.67E-8*(((DO22+$B$7)+273)^4-(X22+273)^4)</f>
        <v>0</v>
      </c>
      <c r="AG22">
        <f>V22+AF22+AD22+AE22</f>
        <v>0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MAX(0,($B$13+$C$13*DT22)/(1+$D$13*DT22)*DM22/(DO22+273)*$E$13)</f>
        <v>0</v>
      </c>
      <c r="AM22" t="s">
        <v>422</v>
      </c>
      <c r="AN22" t="s">
        <v>422</v>
      </c>
      <c r="AO22">
        <v>0</v>
      </c>
      <c r="AP22">
        <v>0</v>
      </c>
      <c r="AQ22">
        <f>1-AO22/AP22</f>
        <v>0</v>
      </c>
      <c r="AR22">
        <v>0</v>
      </c>
      <c r="AS22" t="s">
        <v>422</v>
      </c>
      <c r="AT22" t="s">
        <v>422</v>
      </c>
      <c r="AU22">
        <v>0</v>
      </c>
      <c r="AV22">
        <v>0</v>
      </c>
      <c r="AW22">
        <f>1-AU22/AV22</f>
        <v>0</v>
      </c>
      <c r="AX22">
        <v>0.5</v>
      </c>
      <c r="AY22">
        <f>CX22</f>
        <v>0</v>
      </c>
      <c r="AZ22">
        <f>M22</f>
        <v>0</v>
      </c>
      <c r="BA22">
        <f>AW22*AX22*AY22</f>
        <v>0</v>
      </c>
      <c r="BB22">
        <f>(AZ22-AR22)/AY22</f>
        <v>0</v>
      </c>
      <c r="BC22">
        <f>(AP22-AV22)/AV22</f>
        <v>0</v>
      </c>
      <c r="BD22">
        <f>AO22/(AQ22+AO22/AV22)</f>
        <v>0</v>
      </c>
      <c r="BE22" t="s">
        <v>422</v>
      </c>
      <c r="BF22">
        <v>0</v>
      </c>
      <c r="BG22">
        <f>IF(BF22&lt;&gt;0, BF22, BD22)</f>
        <v>0</v>
      </c>
      <c r="BH22">
        <f>1-BG22/AV22</f>
        <v>0</v>
      </c>
      <c r="BI22">
        <f>(AV22-AU22)/(AV22-BG22)</f>
        <v>0</v>
      </c>
      <c r="BJ22">
        <f>(AP22-AV22)/(AP22-BG22)</f>
        <v>0</v>
      </c>
      <c r="BK22">
        <f>(AV22-AU22)/(AV22-AO22)</f>
        <v>0</v>
      </c>
      <c r="BL22">
        <f>(AP22-AV22)/(AP22-AO22)</f>
        <v>0</v>
      </c>
      <c r="BM22">
        <f>(BI22*BG22/AU22)</f>
        <v>0</v>
      </c>
      <c r="BN22">
        <f>(1-BM22)</f>
        <v>0</v>
      </c>
      <c r="CW22">
        <f>$B$11*DU22+$C$11*DV22+$F$11*EG22*(1-EJ22)</f>
        <v>0</v>
      </c>
      <c r="CX22">
        <f>CW22*CY22</f>
        <v>0</v>
      </c>
      <c r="CY22">
        <f>($B$11*$D$9+$C$11*$D$9+$F$11*((ET22+EL22)/MAX(ET22+EL22+EU22, 0.1)*$I$9+EU22/MAX(ET22+EL22+EU22, 0.1)*$J$9))/($B$11+$C$11+$F$11)</f>
        <v>0</v>
      </c>
      <c r="CZ22">
        <f>($B$11*$K$9+$C$11*$K$9+$F$11*((ET22+EL22)/MAX(ET22+EL22+EU22, 0.1)*$P$9+EU22/MAX(ET22+EL22+EU22, 0.1)*$Q$9))/($B$11+$C$11+$F$11)</f>
        <v>0</v>
      </c>
      <c r="DA22">
        <v>5.66</v>
      </c>
      <c r="DB22">
        <v>0.5</v>
      </c>
      <c r="DC22" t="s">
        <v>423</v>
      </c>
      <c r="DD22">
        <v>2</v>
      </c>
      <c r="DE22">
        <v>1758502895.5</v>
      </c>
      <c r="DF22">
        <v>420.8777777777778</v>
      </c>
      <c r="DG22">
        <v>420.0181111111111</v>
      </c>
      <c r="DH22">
        <v>25.73956666666666</v>
      </c>
      <c r="DI22">
        <v>25.49068888888889</v>
      </c>
      <c r="DJ22">
        <v>419.6396666666667</v>
      </c>
      <c r="DK22">
        <v>25.52477777777778</v>
      </c>
      <c r="DL22">
        <v>499.994</v>
      </c>
      <c r="DM22">
        <v>89.96318888888888</v>
      </c>
      <c r="DN22">
        <v>0.05647021111111111</v>
      </c>
      <c r="DO22">
        <v>31.38972222222222</v>
      </c>
      <c r="DP22">
        <v>30.71814444444444</v>
      </c>
      <c r="DQ22">
        <v>999.9000000000001</v>
      </c>
      <c r="DR22">
        <v>0</v>
      </c>
      <c r="DS22">
        <v>0</v>
      </c>
      <c r="DT22">
        <v>10003.38888888889</v>
      </c>
      <c r="DU22">
        <v>0</v>
      </c>
      <c r="DV22">
        <v>0.843113</v>
      </c>
      <c r="DW22">
        <v>0.8597073333333334</v>
      </c>
      <c r="DX22">
        <v>431.9973333333334</v>
      </c>
      <c r="DY22">
        <v>431.0046666666667</v>
      </c>
      <c r="DZ22">
        <v>0.2488736666666667</v>
      </c>
      <c r="EA22">
        <v>420.0181111111111</v>
      </c>
      <c r="EB22">
        <v>25.49068888888889</v>
      </c>
      <c r="EC22">
        <v>2.315613333333333</v>
      </c>
      <c r="ED22">
        <v>2.293223333333333</v>
      </c>
      <c r="EE22">
        <v>19.78542222222222</v>
      </c>
      <c r="EF22">
        <v>19.62887777777778</v>
      </c>
      <c r="EG22">
        <v>0.00500097</v>
      </c>
      <c r="EH22">
        <v>0</v>
      </c>
      <c r="EI22">
        <v>0</v>
      </c>
      <c r="EJ22">
        <v>0</v>
      </c>
      <c r="EK22">
        <v>696.4444444444445</v>
      </c>
      <c r="EL22">
        <v>0.00500097</v>
      </c>
      <c r="EM22">
        <v>-8.966666666666665</v>
      </c>
      <c r="EN22">
        <v>-2.288888888888889</v>
      </c>
      <c r="EO22">
        <v>35.90944444444445</v>
      </c>
      <c r="EP22">
        <v>41.15255555555555</v>
      </c>
      <c r="EQ22">
        <v>38.104</v>
      </c>
      <c r="ER22">
        <v>41.89566666666667</v>
      </c>
      <c r="ES22">
        <v>38.694</v>
      </c>
      <c r="ET22">
        <v>0</v>
      </c>
      <c r="EU22">
        <v>0</v>
      </c>
      <c r="EV22">
        <v>0</v>
      </c>
      <c r="EW22">
        <v>1758502899.1</v>
      </c>
      <c r="EX22">
        <v>0</v>
      </c>
      <c r="EY22">
        <v>690.3961538461538</v>
      </c>
      <c r="EZ22">
        <v>35.68888911327155</v>
      </c>
      <c r="FA22">
        <v>-18.21196659923308</v>
      </c>
      <c r="FB22">
        <v>-6.088461538461539</v>
      </c>
      <c r="FC22">
        <v>15</v>
      </c>
      <c r="FD22">
        <v>0</v>
      </c>
      <c r="FE22" t="s">
        <v>424</v>
      </c>
      <c r="FF22">
        <v>1747247426.5</v>
      </c>
      <c r="FG22">
        <v>1747247420.5</v>
      </c>
      <c r="FH22">
        <v>0</v>
      </c>
      <c r="FI22">
        <v>1.027</v>
      </c>
      <c r="FJ22">
        <v>0.031</v>
      </c>
      <c r="FK22">
        <v>0.02</v>
      </c>
      <c r="FL22">
        <v>0.05</v>
      </c>
      <c r="FM22">
        <v>420</v>
      </c>
      <c r="FN22">
        <v>16</v>
      </c>
      <c r="FO22">
        <v>0.01</v>
      </c>
      <c r="FP22">
        <v>0.1</v>
      </c>
      <c r="FQ22">
        <v>0.8651382000000002</v>
      </c>
      <c r="FR22">
        <v>-0.01195116697936516</v>
      </c>
      <c r="FS22">
        <v>0.05265250776135929</v>
      </c>
      <c r="FT22">
        <v>1</v>
      </c>
      <c r="FU22">
        <v>691.1235294117647</v>
      </c>
      <c r="FV22">
        <v>4.482811347606951</v>
      </c>
      <c r="FW22">
        <v>7.571310354517844</v>
      </c>
      <c r="FX22">
        <v>-1</v>
      </c>
      <c r="FY22">
        <v>0.22282015</v>
      </c>
      <c r="FZ22">
        <v>0.254204757973733</v>
      </c>
      <c r="GA22">
        <v>0.02525260884002879</v>
      </c>
      <c r="GB22">
        <v>0</v>
      </c>
      <c r="GC22">
        <v>1</v>
      </c>
      <c r="GD22">
        <v>2</v>
      </c>
      <c r="GE22" t="s">
        <v>425</v>
      </c>
      <c r="GF22">
        <v>3.13696</v>
      </c>
      <c r="GG22">
        <v>2.7168</v>
      </c>
      <c r="GH22">
        <v>0.0932733</v>
      </c>
      <c r="GI22">
        <v>0.0924628</v>
      </c>
      <c r="GJ22">
        <v>0.110681</v>
      </c>
      <c r="GK22">
        <v>0.108665</v>
      </c>
      <c r="GL22">
        <v>28761.7</v>
      </c>
      <c r="GM22">
        <v>28861.5</v>
      </c>
      <c r="GN22">
        <v>29492.3</v>
      </c>
      <c r="GO22">
        <v>29392.6</v>
      </c>
      <c r="GP22">
        <v>34651.5</v>
      </c>
      <c r="GQ22">
        <v>34689.3</v>
      </c>
      <c r="GR22">
        <v>41501.4</v>
      </c>
      <c r="GS22">
        <v>41751</v>
      </c>
      <c r="GT22">
        <v>1.914</v>
      </c>
      <c r="GU22">
        <v>1.87252</v>
      </c>
      <c r="GV22">
        <v>0.07058680000000001</v>
      </c>
      <c r="GW22">
        <v>0</v>
      </c>
      <c r="GX22">
        <v>29.5714</v>
      </c>
      <c r="GY22">
        <v>999.9</v>
      </c>
      <c r="GZ22">
        <v>60.4</v>
      </c>
      <c r="HA22">
        <v>30.8</v>
      </c>
      <c r="HB22">
        <v>29.9434</v>
      </c>
      <c r="HC22">
        <v>62.6402</v>
      </c>
      <c r="HD22">
        <v>24.7556</v>
      </c>
      <c r="HE22">
        <v>1</v>
      </c>
      <c r="HF22">
        <v>0.149812</v>
      </c>
      <c r="HG22">
        <v>-1.71633</v>
      </c>
      <c r="HH22">
        <v>20.3498</v>
      </c>
      <c r="HI22">
        <v>5.22568</v>
      </c>
      <c r="HJ22">
        <v>12.0159</v>
      </c>
      <c r="HK22">
        <v>4.99125</v>
      </c>
      <c r="HL22">
        <v>3.28938</v>
      </c>
      <c r="HM22">
        <v>9999</v>
      </c>
      <c r="HN22">
        <v>9999</v>
      </c>
      <c r="HO22">
        <v>9999</v>
      </c>
      <c r="HP22">
        <v>999.9</v>
      </c>
      <c r="HQ22">
        <v>1.86752</v>
      </c>
      <c r="HR22">
        <v>1.86661</v>
      </c>
      <c r="HS22">
        <v>1.866</v>
      </c>
      <c r="HT22">
        <v>1.86599</v>
      </c>
      <c r="HU22">
        <v>1.86782</v>
      </c>
      <c r="HV22">
        <v>1.87027</v>
      </c>
      <c r="HW22">
        <v>1.8689</v>
      </c>
      <c r="HX22">
        <v>1.87036</v>
      </c>
      <c r="HY22">
        <v>0</v>
      </c>
      <c r="HZ22">
        <v>0</v>
      </c>
      <c r="IA22">
        <v>0</v>
      </c>
      <c r="IB22">
        <v>0</v>
      </c>
      <c r="IC22" t="s">
        <v>426</v>
      </c>
      <c r="ID22" t="s">
        <v>427</v>
      </c>
      <c r="IE22" t="s">
        <v>428</v>
      </c>
      <c r="IF22" t="s">
        <v>428</v>
      </c>
      <c r="IG22" t="s">
        <v>428</v>
      </c>
      <c r="IH22" t="s">
        <v>428</v>
      </c>
      <c r="II22">
        <v>0</v>
      </c>
      <c r="IJ22">
        <v>100</v>
      </c>
      <c r="IK22">
        <v>100</v>
      </c>
      <c r="IL22">
        <v>1.238</v>
      </c>
      <c r="IM22">
        <v>0.2148</v>
      </c>
      <c r="IN22">
        <v>0.6902030508192664</v>
      </c>
      <c r="IO22">
        <v>0.001474763808417899</v>
      </c>
      <c r="IP22">
        <v>-3.85604142745729E-07</v>
      </c>
      <c r="IQ22">
        <v>-4.042155114862324E-11</v>
      </c>
      <c r="IR22">
        <v>-0.0599630414126953</v>
      </c>
      <c r="IS22">
        <v>-0.0008759303265835833</v>
      </c>
      <c r="IT22">
        <v>0.0007542316531097033</v>
      </c>
      <c r="IU22">
        <v>-1.168394518909615E-05</v>
      </c>
      <c r="IV22">
        <v>4</v>
      </c>
      <c r="IW22">
        <v>2283</v>
      </c>
      <c r="IX22">
        <v>1</v>
      </c>
      <c r="IY22">
        <v>28</v>
      </c>
      <c r="IZ22">
        <v>187591.2</v>
      </c>
      <c r="JA22">
        <v>187591.3</v>
      </c>
      <c r="JB22">
        <v>1.02539</v>
      </c>
      <c r="JC22">
        <v>2.26196</v>
      </c>
      <c r="JD22">
        <v>1.39648</v>
      </c>
      <c r="JE22">
        <v>2.36206</v>
      </c>
      <c r="JF22">
        <v>1.49536</v>
      </c>
      <c r="JG22">
        <v>2.73804</v>
      </c>
      <c r="JH22">
        <v>35.8244</v>
      </c>
      <c r="JI22">
        <v>24.1225</v>
      </c>
      <c r="JJ22">
        <v>18</v>
      </c>
      <c r="JK22">
        <v>489.162</v>
      </c>
      <c r="JL22">
        <v>452.701</v>
      </c>
      <c r="JM22">
        <v>32.4088</v>
      </c>
      <c r="JN22">
        <v>29.4784</v>
      </c>
      <c r="JO22">
        <v>30.0001</v>
      </c>
      <c r="JP22">
        <v>29.2424</v>
      </c>
      <c r="JQ22">
        <v>29.1592</v>
      </c>
      <c r="JR22">
        <v>20.534</v>
      </c>
      <c r="JS22">
        <v>24.7738</v>
      </c>
      <c r="JT22">
        <v>94.5564</v>
      </c>
      <c r="JU22">
        <v>32.3824</v>
      </c>
      <c r="JV22">
        <v>420</v>
      </c>
      <c r="JW22">
        <v>25.4831</v>
      </c>
      <c r="JX22">
        <v>100.796</v>
      </c>
      <c r="JY22">
        <v>100.404</v>
      </c>
    </row>
    <row r="23" spans="1:285">
      <c r="A23">
        <v>7</v>
      </c>
      <c r="B23">
        <v>1758502900.5</v>
      </c>
      <c r="C23">
        <v>12</v>
      </c>
      <c r="D23" t="s">
        <v>440</v>
      </c>
      <c r="E23" t="s">
        <v>441</v>
      </c>
      <c r="F23">
        <v>5</v>
      </c>
      <c r="G23" t="s">
        <v>419</v>
      </c>
      <c r="H23" t="s">
        <v>420</v>
      </c>
      <c r="I23" t="s">
        <v>421</v>
      </c>
      <c r="J23">
        <v>1758502897.5</v>
      </c>
      <c r="K23">
        <f>(L23)/1000</f>
        <v>0</v>
      </c>
      <c r="L23">
        <f>1000*DL23*AJ23*(DH23-DI23)/(100*DA23*(1000-AJ23*DH23))</f>
        <v>0</v>
      </c>
      <c r="M23">
        <f>DL23*AJ23*(DG23-DF23*(1000-AJ23*DI23)/(1000-AJ23*DH23))/(100*DA23)</f>
        <v>0</v>
      </c>
      <c r="N23">
        <f>DF23 - IF(AJ23&gt;1, M23*DA23*100.0/(AL23), 0)</f>
        <v>0</v>
      </c>
      <c r="O23">
        <f>((U23-K23/2)*N23-M23)/(U23+K23/2)</f>
        <v>0</v>
      </c>
      <c r="P23">
        <f>O23*(DM23+DN23)/1000.0</f>
        <v>0</v>
      </c>
      <c r="Q23">
        <f>(DF23 - IF(AJ23&gt;1, M23*DA23*100.0/(AL23), 0))*(DM23+DN23)/1000.0</f>
        <v>0</v>
      </c>
      <c r="R23">
        <f>2.0/((1/T23-1/S23)+SIGN(T23)*SQRT((1/T23-1/S23)*(1/T23-1/S23) + 4*DB23/((DB23+1)*(DB23+1))*(2*1/T23*1/S23-1/S23*1/S23)))</f>
        <v>0</v>
      </c>
      <c r="S23">
        <f>IF(LEFT(DC23,1)&lt;&gt;"0",IF(LEFT(DC23,1)="1",3.0,DD23),$D$5+$E$5*(DT23*DM23/($K$5*1000))+$F$5*(DT23*DM23/($K$5*1000))*MAX(MIN(DA23,$J$5),$I$5)*MAX(MIN(DA23,$J$5),$I$5)+$G$5*MAX(MIN(DA23,$J$5),$I$5)*(DT23*DM23/($K$5*1000))+$H$5*(DT23*DM23/($K$5*1000))*(DT23*DM23/($K$5*1000)))</f>
        <v>0</v>
      </c>
      <c r="T23">
        <f>K23*(1000-(1000*0.61365*exp(17.502*X23/(240.97+X23))/(DM23+DN23)+DH23)/2)/(1000*0.61365*exp(17.502*X23/(240.97+X23))/(DM23+DN23)-DH23)</f>
        <v>0</v>
      </c>
      <c r="U23">
        <f>1/((DB23+1)/(R23/1.6)+1/(S23/1.37)) + DB23/((DB23+1)/(R23/1.6) + DB23/(S23/1.37))</f>
        <v>0</v>
      </c>
      <c r="V23">
        <f>(CW23*CZ23)</f>
        <v>0</v>
      </c>
      <c r="W23">
        <f>(DO23+(V23+2*0.95*5.67E-8*(((DO23+$B$7)+273)^4-(DO23+273)^4)-44100*K23)/(1.84*29.3*S23+8*0.95*5.67E-8*(DO23+273)^3))</f>
        <v>0</v>
      </c>
      <c r="X23">
        <f>($C$7*DP23+$D$7*DQ23+$E$7*W23)</f>
        <v>0</v>
      </c>
      <c r="Y23">
        <f>0.61365*exp(17.502*X23/(240.97+X23))</f>
        <v>0</v>
      </c>
      <c r="Z23">
        <f>(AA23/AB23*100)</f>
        <v>0</v>
      </c>
      <c r="AA23">
        <f>DH23*(DM23+DN23)/1000</f>
        <v>0</v>
      </c>
      <c r="AB23">
        <f>0.61365*exp(17.502*DO23/(240.97+DO23))</f>
        <v>0</v>
      </c>
      <c r="AC23">
        <f>(Y23-DH23*(DM23+DN23)/1000)</f>
        <v>0</v>
      </c>
      <c r="AD23">
        <f>(-K23*44100)</f>
        <v>0</v>
      </c>
      <c r="AE23">
        <f>2*29.3*S23*0.92*(DO23-X23)</f>
        <v>0</v>
      </c>
      <c r="AF23">
        <f>2*0.95*5.67E-8*(((DO23+$B$7)+273)^4-(X23+273)^4)</f>
        <v>0</v>
      </c>
      <c r="AG23">
        <f>V23+AF23+AD23+AE23</f>
        <v>0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MAX(0,($B$13+$C$13*DT23)/(1+$D$13*DT23)*DM23/(DO23+273)*$E$13)</f>
        <v>0</v>
      </c>
      <c r="AM23" t="s">
        <v>422</v>
      </c>
      <c r="AN23" t="s">
        <v>422</v>
      </c>
      <c r="AO23">
        <v>0</v>
      </c>
      <c r="AP23">
        <v>0</v>
      </c>
      <c r="AQ23">
        <f>1-AO23/AP23</f>
        <v>0</v>
      </c>
      <c r="AR23">
        <v>0</v>
      </c>
      <c r="AS23" t="s">
        <v>422</v>
      </c>
      <c r="AT23" t="s">
        <v>422</v>
      </c>
      <c r="AU23">
        <v>0</v>
      </c>
      <c r="AV23">
        <v>0</v>
      </c>
      <c r="AW23">
        <f>1-AU23/AV23</f>
        <v>0</v>
      </c>
      <c r="AX23">
        <v>0.5</v>
      </c>
      <c r="AY23">
        <f>CX23</f>
        <v>0</v>
      </c>
      <c r="AZ23">
        <f>M23</f>
        <v>0</v>
      </c>
      <c r="BA23">
        <f>AW23*AX23*AY23</f>
        <v>0</v>
      </c>
      <c r="BB23">
        <f>(AZ23-AR23)/AY23</f>
        <v>0</v>
      </c>
      <c r="BC23">
        <f>(AP23-AV23)/AV23</f>
        <v>0</v>
      </c>
      <c r="BD23">
        <f>AO23/(AQ23+AO23/AV23)</f>
        <v>0</v>
      </c>
      <c r="BE23" t="s">
        <v>422</v>
      </c>
      <c r="BF23">
        <v>0</v>
      </c>
      <c r="BG23">
        <f>IF(BF23&lt;&gt;0, BF23, BD23)</f>
        <v>0</v>
      </c>
      <c r="BH23">
        <f>1-BG23/AV23</f>
        <v>0</v>
      </c>
      <c r="BI23">
        <f>(AV23-AU23)/(AV23-BG23)</f>
        <v>0</v>
      </c>
      <c r="BJ23">
        <f>(AP23-AV23)/(AP23-BG23)</f>
        <v>0</v>
      </c>
      <c r="BK23">
        <f>(AV23-AU23)/(AV23-AO23)</f>
        <v>0</v>
      </c>
      <c r="BL23">
        <f>(AP23-AV23)/(AP23-AO23)</f>
        <v>0</v>
      </c>
      <c r="BM23">
        <f>(BI23*BG23/AU23)</f>
        <v>0</v>
      </c>
      <c r="BN23">
        <f>(1-BM23)</f>
        <v>0</v>
      </c>
      <c r="CW23">
        <f>$B$11*DU23+$C$11*DV23+$F$11*EG23*(1-EJ23)</f>
        <v>0</v>
      </c>
      <c r="CX23">
        <f>CW23*CY23</f>
        <v>0</v>
      </c>
      <c r="CY23">
        <f>($B$11*$D$9+$C$11*$D$9+$F$11*((ET23+EL23)/MAX(ET23+EL23+EU23, 0.1)*$I$9+EU23/MAX(ET23+EL23+EU23, 0.1)*$J$9))/($B$11+$C$11+$F$11)</f>
        <v>0</v>
      </c>
      <c r="CZ23">
        <f>($B$11*$K$9+$C$11*$K$9+$F$11*((ET23+EL23)/MAX(ET23+EL23+EU23, 0.1)*$P$9+EU23/MAX(ET23+EL23+EU23, 0.1)*$Q$9))/($B$11+$C$11+$F$11)</f>
        <v>0</v>
      </c>
      <c r="DA23">
        <v>5.66</v>
      </c>
      <c r="DB23">
        <v>0.5</v>
      </c>
      <c r="DC23" t="s">
        <v>423</v>
      </c>
      <c r="DD23">
        <v>2</v>
      </c>
      <c r="DE23">
        <v>1758502897.5</v>
      </c>
      <c r="DF23">
        <v>420.8684444444445</v>
      </c>
      <c r="DG23">
        <v>420.0062222222222</v>
      </c>
      <c r="DH23">
        <v>25.74072222222222</v>
      </c>
      <c r="DI23">
        <v>25.48844444444445</v>
      </c>
      <c r="DJ23">
        <v>419.6302222222223</v>
      </c>
      <c r="DK23">
        <v>25.52593333333333</v>
      </c>
      <c r="DL23">
        <v>500.0182222222222</v>
      </c>
      <c r="DM23">
        <v>89.96284444444444</v>
      </c>
      <c r="DN23">
        <v>0.05643257777777778</v>
      </c>
      <c r="DO23">
        <v>31.39208888888889</v>
      </c>
      <c r="DP23">
        <v>30.71926666666667</v>
      </c>
      <c r="DQ23">
        <v>999.9000000000001</v>
      </c>
      <c r="DR23">
        <v>0</v>
      </c>
      <c r="DS23">
        <v>0</v>
      </c>
      <c r="DT23">
        <v>10004.71333333333</v>
      </c>
      <c r="DU23">
        <v>0</v>
      </c>
      <c r="DV23">
        <v>0.843113</v>
      </c>
      <c r="DW23">
        <v>0.8621385555555555</v>
      </c>
      <c r="DX23">
        <v>431.9883333333333</v>
      </c>
      <c r="DY23">
        <v>430.9915555555556</v>
      </c>
      <c r="DZ23">
        <v>0.2522946666666667</v>
      </c>
      <c r="EA23">
        <v>420.0062222222222</v>
      </c>
      <c r="EB23">
        <v>25.48844444444445</v>
      </c>
      <c r="EC23">
        <v>2.31571</v>
      </c>
      <c r="ED23">
        <v>2.293012222222222</v>
      </c>
      <c r="EE23">
        <v>19.78608888888889</v>
      </c>
      <c r="EF23">
        <v>19.62738888888889</v>
      </c>
      <c r="EG23">
        <v>0.00500097</v>
      </c>
      <c r="EH23">
        <v>0</v>
      </c>
      <c r="EI23">
        <v>0</v>
      </c>
      <c r="EJ23">
        <v>0</v>
      </c>
      <c r="EK23">
        <v>695.5555555555555</v>
      </c>
      <c r="EL23">
        <v>0.00500097</v>
      </c>
      <c r="EM23">
        <v>-9.888888888888889</v>
      </c>
      <c r="EN23">
        <v>-2.233333333333333</v>
      </c>
      <c r="EO23">
        <v>35.92322222222222</v>
      </c>
      <c r="EP23">
        <v>41.17322222222222</v>
      </c>
      <c r="EQ23">
        <v>38.125</v>
      </c>
      <c r="ER23">
        <v>41.92333333333333</v>
      </c>
      <c r="ES23">
        <v>38.715</v>
      </c>
      <c r="ET23">
        <v>0</v>
      </c>
      <c r="EU23">
        <v>0</v>
      </c>
      <c r="EV23">
        <v>0</v>
      </c>
      <c r="EW23">
        <v>1758502901.5</v>
      </c>
      <c r="EX23">
        <v>0</v>
      </c>
      <c r="EY23">
        <v>690.9807692307693</v>
      </c>
      <c r="EZ23">
        <v>29.22051297098164</v>
      </c>
      <c r="FA23">
        <v>-29.24444523497676</v>
      </c>
      <c r="FB23">
        <v>-7.353846153846154</v>
      </c>
      <c r="FC23">
        <v>15</v>
      </c>
      <c r="FD23">
        <v>0</v>
      </c>
      <c r="FE23" t="s">
        <v>424</v>
      </c>
      <c r="FF23">
        <v>1747247426.5</v>
      </c>
      <c r="FG23">
        <v>1747247420.5</v>
      </c>
      <c r="FH23">
        <v>0</v>
      </c>
      <c r="FI23">
        <v>1.027</v>
      </c>
      <c r="FJ23">
        <v>0.031</v>
      </c>
      <c r="FK23">
        <v>0.02</v>
      </c>
      <c r="FL23">
        <v>0.05</v>
      </c>
      <c r="FM23">
        <v>420</v>
      </c>
      <c r="FN23">
        <v>16</v>
      </c>
      <c r="FO23">
        <v>0.01</v>
      </c>
      <c r="FP23">
        <v>0.1</v>
      </c>
      <c r="FQ23">
        <v>0.8647825121951219</v>
      </c>
      <c r="FR23">
        <v>-0.03875609059233518</v>
      </c>
      <c r="FS23">
        <v>0.05197335092052838</v>
      </c>
      <c r="FT23">
        <v>1</v>
      </c>
      <c r="FU23">
        <v>690.4911764705881</v>
      </c>
      <c r="FV23">
        <v>6.11306345522284</v>
      </c>
      <c r="FW23">
        <v>7.445818710053032</v>
      </c>
      <c r="FX23">
        <v>-1</v>
      </c>
      <c r="FY23">
        <v>0.2276355609756098</v>
      </c>
      <c r="FZ23">
        <v>0.2273079930313588</v>
      </c>
      <c r="GA23">
        <v>0.02328573432545236</v>
      </c>
      <c r="GB23">
        <v>0</v>
      </c>
      <c r="GC23">
        <v>1</v>
      </c>
      <c r="GD23">
        <v>2</v>
      </c>
      <c r="GE23" t="s">
        <v>425</v>
      </c>
      <c r="GF23">
        <v>3.13686</v>
      </c>
      <c r="GG23">
        <v>2.71687</v>
      </c>
      <c r="GH23">
        <v>0.0932683</v>
      </c>
      <c r="GI23">
        <v>0.0924595</v>
      </c>
      <c r="GJ23">
        <v>0.110681</v>
      </c>
      <c r="GK23">
        <v>0.108657</v>
      </c>
      <c r="GL23">
        <v>28761.8</v>
      </c>
      <c r="GM23">
        <v>28861.7</v>
      </c>
      <c r="GN23">
        <v>29492.3</v>
      </c>
      <c r="GO23">
        <v>29392.7</v>
      </c>
      <c r="GP23">
        <v>34651.7</v>
      </c>
      <c r="GQ23">
        <v>34689.6</v>
      </c>
      <c r="GR23">
        <v>41501.5</v>
      </c>
      <c r="GS23">
        <v>41751</v>
      </c>
      <c r="GT23">
        <v>1.91383</v>
      </c>
      <c r="GU23">
        <v>1.8726</v>
      </c>
      <c r="GV23">
        <v>0.07031859999999999</v>
      </c>
      <c r="GW23">
        <v>0</v>
      </c>
      <c r="GX23">
        <v>29.5714</v>
      </c>
      <c r="GY23">
        <v>999.9</v>
      </c>
      <c r="GZ23">
        <v>60.4</v>
      </c>
      <c r="HA23">
        <v>30.8</v>
      </c>
      <c r="HB23">
        <v>29.9471</v>
      </c>
      <c r="HC23">
        <v>62.8602</v>
      </c>
      <c r="HD23">
        <v>24.8237</v>
      </c>
      <c r="HE23">
        <v>1</v>
      </c>
      <c r="HF23">
        <v>0.149964</v>
      </c>
      <c r="HG23">
        <v>-1.68112</v>
      </c>
      <c r="HH23">
        <v>20.3501</v>
      </c>
      <c r="HI23">
        <v>5.22508</v>
      </c>
      <c r="HJ23">
        <v>12.0159</v>
      </c>
      <c r="HK23">
        <v>4.99105</v>
      </c>
      <c r="HL23">
        <v>3.28933</v>
      </c>
      <c r="HM23">
        <v>9999</v>
      </c>
      <c r="HN23">
        <v>9999</v>
      </c>
      <c r="HO23">
        <v>9999</v>
      </c>
      <c r="HP23">
        <v>999.9</v>
      </c>
      <c r="HQ23">
        <v>1.86752</v>
      </c>
      <c r="HR23">
        <v>1.86663</v>
      </c>
      <c r="HS23">
        <v>1.866</v>
      </c>
      <c r="HT23">
        <v>1.86596</v>
      </c>
      <c r="HU23">
        <v>1.86782</v>
      </c>
      <c r="HV23">
        <v>1.87027</v>
      </c>
      <c r="HW23">
        <v>1.86891</v>
      </c>
      <c r="HX23">
        <v>1.87036</v>
      </c>
      <c r="HY23">
        <v>0</v>
      </c>
      <c r="HZ23">
        <v>0</v>
      </c>
      <c r="IA23">
        <v>0</v>
      </c>
      <c r="IB23">
        <v>0</v>
      </c>
      <c r="IC23" t="s">
        <v>426</v>
      </c>
      <c r="ID23" t="s">
        <v>427</v>
      </c>
      <c r="IE23" t="s">
        <v>428</v>
      </c>
      <c r="IF23" t="s">
        <v>428</v>
      </c>
      <c r="IG23" t="s">
        <v>428</v>
      </c>
      <c r="IH23" t="s">
        <v>428</v>
      </c>
      <c r="II23">
        <v>0</v>
      </c>
      <c r="IJ23">
        <v>100</v>
      </c>
      <c r="IK23">
        <v>100</v>
      </c>
      <c r="IL23">
        <v>1.238</v>
      </c>
      <c r="IM23">
        <v>0.2148</v>
      </c>
      <c r="IN23">
        <v>0.6902030508192664</v>
      </c>
      <c r="IO23">
        <v>0.001474763808417899</v>
      </c>
      <c r="IP23">
        <v>-3.85604142745729E-07</v>
      </c>
      <c r="IQ23">
        <v>-4.042155114862324E-11</v>
      </c>
      <c r="IR23">
        <v>-0.0599630414126953</v>
      </c>
      <c r="IS23">
        <v>-0.0008759303265835833</v>
      </c>
      <c r="IT23">
        <v>0.0007542316531097033</v>
      </c>
      <c r="IU23">
        <v>-1.168394518909615E-05</v>
      </c>
      <c r="IV23">
        <v>4</v>
      </c>
      <c r="IW23">
        <v>2283</v>
      </c>
      <c r="IX23">
        <v>1</v>
      </c>
      <c r="IY23">
        <v>28</v>
      </c>
      <c r="IZ23">
        <v>187591.2</v>
      </c>
      <c r="JA23">
        <v>187591.3</v>
      </c>
      <c r="JB23">
        <v>1.02539</v>
      </c>
      <c r="JC23">
        <v>2.26685</v>
      </c>
      <c r="JD23">
        <v>1.39648</v>
      </c>
      <c r="JE23">
        <v>2.36206</v>
      </c>
      <c r="JF23">
        <v>1.49536</v>
      </c>
      <c r="JG23">
        <v>2.70752</v>
      </c>
      <c r="JH23">
        <v>35.8244</v>
      </c>
      <c r="JI23">
        <v>24.1225</v>
      </c>
      <c r="JJ23">
        <v>18</v>
      </c>
      <c r="JK23">
        <v>489.061</v>
      </c>
      <c r="JL23">
        <v>452.756</v>
      </c>
      <c r="JM23">
        <v>32.3998</v>
      </c>
      <c r="JN23">
        <v>29.4794</v>
      </c>
      <c r="JO23">
        <v>30.0001</v>
      </c>
      <c r="JP23">
        <v>29.2436</v>
      </c>
      <c r="JQ23">
        <v>29.1602</v>
      </c>
      <c r="JR23">
        <v>20.5346</v>
      </c>
      <c r="JS23">
        <v>24.7738</v>
      </c>
      <c r="JT23">
        <v>94.9311</v>
      </c>
      <c r="JU23">
        <v>32.3631</v>
      </c>
      <c r="JV23">
        <v>420</v>
      </c>
      <c r="JW23">
        <v>25.4846</v>
      </c>
      <c r="JX23">
        <v>100.796</v>
      </c>
      <c r="JY23">
        <v>100.405</v>
      </c>
    </row>
    <row r="24" spans="1:285">
      <c r="A24">
        <v>8</v>
      </c>
      <c r="B24">
        <v>1758502902.5</v>
      </c>
      <c r="C24">
        <v>14</v>
      </c>
      <c r="D24" t="s">
        <v>442</v>
      </c>
      <c r="E24" t="s">
        <v>443</v>
      </c>
      <c r="F24">
        <v>5</v>
      </c>
      <c r="G24" t="s">
        <v>419</v>
      </c>
      <c r="H24" t="s">
        <v>420</v>
      </c>
      <c r="I24" t="s">
        <v>421</v>
      </c>
      <c r="J24">
        <v>1758502899.5</v>
      </c>
      <c r="K24">
        <f>(L24)/1000</f>
        <v>0</v>
      </c>
      <c r="L24">
        <f>1000*DL24*AJ24*(DH24-DI24)/(100*DA24*(1000-AJ24*DH24))</f>
        <v>0</v>
      </c>
      <c r="M24">
        <f>DL24*AJ24*(DG24-DF24*(1000-AJ24*DI24)/(1000-AJ24*DH24))/(100*DA24)</f>
        <v>0</v>
      </c>
      <c r="N24">
        <f>DF24 - IF(AJ24&gt;1, M24*DA24*100.0/(AL24), 0)</f>
        <v>0</v>
      </c>
      <c r="O24">
        <f>((U24-K24/2)*N24-M24)/(U24+K24/2)</f>
        <v>0</v>
      </c>
      <c r="P24">
        <f>O24*(DM24+DN24)/1000.0</f>
        <v>0</v>
      </c>
      <c r="Q24">
        <f>(DF24 - IF(AJ24&gt;1, M24*DA24*100.0/(AL24), 0))*(DM24+DN24)/1000.0</f>
        <v>0</v>
      </c>
      <c r="R24">
        <f>2.0/((1/T24-1/S24)+SIGN(T24)*SQRT((1/T24-1/S24)*(1/T24-1/S24) + 4*DB24/((DB24+1)*(DB24+1))*(2*1/T24*1/S24-1/S24*1/S24)))</f>
        <v>0</v>
      </c>
      <c r="S24">
        <f>IF(LEFT(DC24,1)&lt;&gt;"0",IF(LEFT(DC24,1)="1",3.0,DD24),$D$5+$E$5*(DT24*DM24/($K$5*1000))+$F$5*(DT24*DM24/($K$5*1000))*MAX(MIN(DA24,$J$5),$I$5)*MAX(MIN(DA24,$J$5),$I$5)+$G$5*MAX(MIN(DA24,$J$5),$I$5)*(DT24*DM24/($K$5*1000))+$H$5*(DT24*DM24/($K$5*1000))*(DT24*DM24/($K$5*1000)))</f>
        <v>0</v>
      </c>
      <c r="T24">
        <f>K24*(1000-(1000*0.61365*exp(17.502*X24/(240.97+X24))/(DM24+DN24)+DH24)/2)/(1000*0.61365*exp(17.502*X24/(240.97+X24))/(DM24+DN24)-DH24)</f>
        <v>0</v>
      </c>
      <c r="U24">
        <f>1/((DB24+1)/(R24/1.6)+1/(S24/1.37)) + DB24/((DB24+1)/(R24/1.6) + DB24/(S24/1.37))</f>
        <v>0</v>
      </c>
      <c r="V24">
        <f>(CW24*CZ24)</f>
        <v>0</v>
      </c>
      <c r="W24">
        <f>(DO24+(V24+2*0.95*5.67E-8*(((DO24+$B$7)+273)^4-(DO24+273)^4)-44100*K24)/(1.84*29.3*S24+8*0.95*5.67E-8*(DO24+273)^3))</f>
        <v>0</v>
      </c>
      <c r="X24">
        <f>($C$7*DP24+$D$7*DQ24+$E$7*W24)</f>
        <v>0</v>
      </c>
      <c r="Y24">
        <f>0.61365*exp(17.502*X24/(240.97+X24))</f>
        <v>0</v>
      </c>
      <c r="Z24">
        <f>(AA24/AB24*100)</f>
        <v>0</v>
      </c>
      <c r="AA24">
        <f>DH24*(DM24+DN24)/1000</f>
        <v>0</v>
      </c>
      <c r="AB24">
        <f>0.61365*exp(17.502*DO24/(240.97+DO24))</f>
        <v>0</v>
      </c>
      <c r="AC24">
        <f>(Y24-DH24*(DM24+DN24)/1000)</f>
        <v>0</v>
      </c>
      <c r="AD24">
        <f>(-K24*44100)</f>
        <v>0</v>
      </c>
      <c r="AE24">
        <f>2*29.3*S24*0.92*(DO24-X24)</f>
        <v>0</v>
      </c>
      <c r="AF24">
        <f>2*0.95*5.67E-8*(((DO24+$B$7)+273)^4-(X24+273)^4)</f>
        <v>0</v>
      </c>
      <c r="AG24">
        <f>V24+AF24+AD24+AE24</f>
        <v>0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MAX(0,($B$13+$C$13*DT24)/(1+$D$13*DT24)*DM24/(DO24+273)*$E$13)</f>
        <v>0</v>
      </c>
      <c r="AM24" t="s">
        <v>422</v>
      </c>
      <c r="AN24" t="s">
        <v>422</v>
      </c>
      <c r="AO24">
        <v>0</v>
      </c>
      <c r="AP24">
        <v>0</v>
      </c>
      <c r="AQ24">
        <f>1-AO24/AP24</f>
        <v>0</v>
      </c>
      <c r="AR24">
        <v>0</v>
      </c>
      <c r="AS24" t="s">
        <v>422</v>
      </c>
      <c r="AT24" t="s">
        <v>422</v>
      </c>
      <c r="AU24">
        <v>0</v>
      </c>
      <c r="AV24">
        <v>0</v>
      </c>
      <c r="AW24">
        <f>1-AU24/AV24</f>
        <v>0</v>
      </c>
      <c r="AX24">
        <v>0.5</v>
      </c>
      <c r="AY24">
        <f>CX24</f>
        <v>0</v>
      </c>
      <c r="AZ24">
        <f>M24</f>
        <v>0</v>
      </c>
      <c r="BA24">
        <f>AW24*AX24*AY24</f>
        <v>0</v>
      </c>
      <c r="BB24">
        <f>(AZ24-AR24)/AY24</f>
        <v>0</v>
      </c>
      <c r="BC24">
        <f>(AP24-AV24)/AV24</f>
        <v>0</v>
      </c>
      <c r="BD24">
        <f>AO24/(AQ24+AO24/AV24)</f>
        <v>0</v>
      </c>
      <c r="BE24" t="s">
        <v>422</v>
      </c>
      <c r="BF24">
        <v>0</v>
      </c>
      <c r="BG24">
        <f>IF(BF24&lt;&gt;0, BF24, BD24)</f>
        <v>0</v>
      </c>
      <c r="BH24">
        <f>1-BG24/AV24</f>
        <v>0</v>
      </c>
      <c r="BI24">
        <f>(AV24-AU24)/(AV24-BG24)</f>
        <v>0</v>
      </c>
      <c r="BJ24">
        <f>(AP24-AV24)/(AP24-BG24)</f>
        <v>0</v>
      </c>
      <c r="BK24">
        <f>(AV24-AU24)/(AV24-AO24)</f>
        <v>0</v>
      </c>
      <c r="BL24">
        <f>(AP24-AV24)/(AP24-AO24)</f>
        <v>0</v>
      </c>
      <c r="BM24">
        <f>(BI24*BG24/AU24)</f>
        <v>0</v>
      </c>
      <c r="BN24">
        <f>(1-BM24)</f>
        <v>0</v>
      </c>
      <c r="CW24">
        <f>$B$11*DU24+$C$11*DV24+$F$11*EG24*(1-EJ24)</f>
        <v>0</v>
      </c>
      <c r="CX24">
        <f>CW24*CY24</f>
        <v>0</v>
      </c>
      <c r="CY24">
        <f>($B$11*$D$9+$C$11*$D$9+$F$11*((ET24+EL24)/MAX(ET24+EL24+EU24, 0.1)*$I$9+EU24/MAX(ET24+EL24+EU24, 0.1)*$J$9))/($B$11+$C$11+$F$11)</f>
        <v>0</v>
      </c>
      <c r="CZ24">
        <f>($B$11*$K$9+$C$11*$K$9+$F$11*((ET24+EL24)/MAX(ET24+EL24+EU24, 0.1)*$P$9+EU24/MAX(ET24+EL24+EU24, 0.1)*$Q$9))/($B$11+$C$11+$F$11)</f>
        <v>0</v>
      </c>
      <c r="DA24">
        <v>5.66</v>
      </c>
      <c r="DB24">
        <v>0.5</v>
      </c>
      <c r="DC24" t="s">
        <v>423</v>
      </c>
      <c r="DD24">
        <v>2</v>
      </c>
      <c r="DE24">
        <v>1758502899.5</v>
      </c>
      <c r="DF24">
        <v>420.8533333333334</v>
      </c>
      <c r="DG24">
        <v>419.9954444444444</v>
      </c>
      <c r="DH24">
        <v>25.74072222222222</v>
      </c>
      <c r="DI24">
        <v>25.48593333333334</v>
      </c>
      <c r="DJ24">
        <v>419.615</v>
      </c>
      <c r="DK24">
        <v>25.52594444444444</v>
      </c>
      <c r="DL24">
        <v>500.0262222222222</v>
      </c>
      <c r="DM24">
        <v>89.96238888888888</v>
      </c>
      <c r="DN24">
        <v>0.05650774444444445</v>
      </c>
      <c r="DO24">
        <v>31.39376666666667</v>
      </c>
      <c r="DP24">
        <v>30.71886666666667</v>
      </c>
      <c r="DQ24">
        <v>999.9000000000001</v>
      </c>
      <c r="DR24">
        <v>0</v>
      </c>
      <c r="DS24">
        <v>0</v>
      </c>
      <c r="DT24">
        <v>10004.29111111111</v>
      </c>
      <c r="DU24">
        <v>0</v>
      </c>
      <c r="DV24">
        <v>0.843113</v>
      </c>
      <c r="DW24">
        <v>0.857716888888889</v>
      </c>
      <c r="DX24">
        <v>431.9726666666667</v>
      </c>
      <c r="DY24">
        <v>430.9793333333334</v>
      </c>
      <c r="DZ24">
        <v>0.2548014444444444</v>
      </c>
      <c r="EA24">
        <v>419.9954444444444</v>
      </c>
      <c r="EB24">
        <v>25.48593333333334</v>
      </c>
      <c r="EC24">
        <v>2.315698888888889</v>
      </c>
      <c r="ED24">
        <v>2.292775555555556</v>
      </c>
      <c r="EE24">
        <v>19.786</v>
      </c>
      <c r="EF24">
        <v>19.62573333333333</v>
      </c>
      <c r="EG24">
        <v>0.00500097</v>
      </c>
      <c r="EH24">
        <v>0</v>
      </c>
      <c r="EI24">
        <v>0</v>
      </c>
      <c r="EJ24">
        <v>0</v>
      </c>
      <c r="EK24">
        <v>690.3222222222222</v>
      </c>
      <c r="EL24">
        <v>0.00500097</v>
      </c>
      <c r="EM24">
        <v>-6.911111111111111</v>
      </c>
      <c r="EN24">
        <v>-1.755555555555556</v>
      </c>
      <c r="EO24">
        <v>35.937</v>
      </c>
      <c r="EP24">
        <v>41.194</v>
      </c>
      <c r="EQ24">
        <v>38.14566666666667</v>
      </c>
      <c r="ER24">
        <v>41.965</v>
      </c>
      <c r="ES24">
        <v>38.736</v>
      </c>
      <c r="ET24">
        <v>0</v>
      </c>
      <c r="EU24">
        <v>0</v>
      </c>
      <c r="EV24">
        <v>0</v>
      </c>
      <c r="EW24">
        <v>1758502903.3</v>
      </c>
      <c r="EX24">
        <v>0</v>
      </c>
      <c r="EY24">
        <v>690.86</v>
      </c>
      <c r="EZ24">
        <v>4.661539033931906</v>
      </c>
      <c r="FA24">
        <v>0.1384606848571772</v>
      </c>
      <c r="FB24">
        <v>-8.088000000000001</v>
      </c>
      <c r="FC24">
        <v>15</v>
      </c>
      <c r="FD24">
        <v>0</v>
      </c>
      <c r="FE24" t="s">
        <v>424</v>
      </c>
      <c r="FF24">
        <v>1747247426.5</v>
      </c>
      <c r="FG24">
        <v>1747247420.5</v>
      </c>
      <c r="FH24">
        <v>0</v>
      </c>
      <c r="FI24">
        <v>1.027</v>
      </c>
      <c r="FJ24">
        <v>0.031</v>
      </c>
      <c r="FK24">
        <v>0.02</v>
      </c>
      <c r="FL24">
        <v>0.05</v>
      </c>
      <c r="FM24">
        <v>420</v>
      </c>
      <c r="FN24">
        <v>16</v>
      </c>
      <c r="FO24">
        <v>0.01</v>
      </c>
      <c r="FP24">
        <v>0.1</v>
      </c>
      <c r="FQ24">
        <v>0.86990815</v>
      </c>
      <c r="FR24">
        <v>-0.2194673696060062</v>
      </c>
      <c r="FS24">
        <v>0.04846277440600673</v>
      </c>
      <c r="FT24">
        <v>0</v>
      </c>
      <c r="FU24">
        <v>690.3676470588236</v>
      </c>
      <c r="FV24">
        <v>17.37662365690629</v>
      </c>
      <c r="FW24">
        <v>8.433327463743279</v>
      </c>
      <c r="FX24">
        <v>-1</v>
      </c>
      <c r="FY24">
        <v>0.237598025</v>
      </c>
      <c r="FZ24">
        <v>0.1690999587242024</v>
      </c>
      <c r="GA24">
        <v>0.01694175629839997</v>
      </c>
      <c r="GB24">
        <v>0</v>
      </c>
      <c r="GC24">
        <v>0</v>
      </c>
      <c r="GD24">
        <v>2</v>
      </c>
      <c r="GE24" t="s">
        <v>433</v>
      </c>
      <c r="GF24">
        <v>3.13678</v>
      </c>
      <c r="GG24">
        <v>2.71686</v>
      </c>
      <c r="GH24">
        <v>0.0932726</v>
      </c>
      <c r="GI24">
        <v>0.0924603</v>
      </c>
      <c r="GJ24">
        <v>0.110674</v>
      </c>
      <c r="GK24">
        <v>0.10865</v>
      </c>
      <c r="GL24">
        <v>28761.8</v>
      </c>
      <c r="GM24">
        <v>28861.6</v>
      </c>
      <c r="GN24">
        <v>29492.4</v>
      </c>
      <c r="GO24">
        <v>29392.6</v>
      </c>
      <c r="GP24">
        <v>34652.1</v>
      </c>
      <c r="GQ24">
        <v>34689.8</v>
      </c>
      <c r="GR24">
        <v>41501.7</v>
      </c>
      <c r="GS24">
        <v>41750.9</v>
      </c>
      <c r="GT24">
        <v>1.91372</v>
      </c>
      <c r="GU24">
        <v>1.87272</v>
      </c>
      <c r="GV24">
        <v>0.0706092</v>
      </c>
      <c r="GW24">
        <v>0</v>
      </c>
      <c r="GX24">
        <v>29.5714</v>
      </c>
      <c r="GY24">
        <v>999.9</v>
      </c>
      <c r="GZ24">
        <v>60.4</v>
      </c>
      <c r="HA24">
        <v>30.8</v>
      </c>
      <c r="HB24">
        <v>29.9429</v>
      </c>
      <c r="HC24">
        <v>62.8102</v>
      </c>
      <c r="HD24">
        <v>24.7396</v>
      </c>
      <c r="HE24">
        <v>1</v>
      </c>
      <c r="HF24">
        <v>0.14987</v>
      </c>
      <c r="HG24">
        <v>-1.64455</v>
      </c>
      <c r="HH24">
        <v>20.3504</v>
      </c>
      <c r="HI24">
        <v>5.22463</v>
      </c>
      <c r="HJ24">
        <v>12.0159</v>
      </c>
      <c r="HK24">
        <v>4.99095</v>
      </c>
      <c r="HL24">
        <v>3.28935</v>
      </c>
      <c r="HM24">
        <v>9999</v>
      </c>
      <c r="HN24">
        <v>9999</v>
      </c>
      <c r="HO24">
        <v>9999</v>
      </c>
      <c r="HP24">
        <v>999.9</v>
      </c>
      <c r="HQ24">
        <v>1.86752</v>
      </c>
      <c r="HR24">
        <v>1.86662</v>
      </c>
      <c r="HS24">
        <v>1.866</v>
      </c>
      <c r="HT24">
        <v>1.86594</v>
      </c>
      <c r="HU24">
        <v>1.86782</v>
      </c>
      <c r="HV24">
        <v>1.87027</v>
      </c>
      <c r="HW24">
        <v>1.8689</v>
      </c>
      <c r="HX24">
        <v>1.87036</v>
      </c>
      <c r="HY24">
        <v>0</v>
      </c>
      <c r="HZ24">
        <v>0</v>
      </c>
      <c r="IA24">
        <v>0</v>
      </c>
      <c r="IB24">
        <v>0</v>
      </c>
      <c r="IC24" t="s">
        <v>426</v>
      </c>
      <c r="ID24" t="s">
        <v>427</v>
      </c>
      <c r="IE24" t="s">
        <v>428</v>
      </c>
      <c r="IF24" t="s">
        <v>428</v>
      </c>
      <c r="IG24" t="s">
        <v>428</v>
      </c>
      <c r="IH24" t="s">
        <v>428</v>
      </c>
      <c r="II24">
        <v>0</v>
      </c>
      <c r="IJ24">
        <v>100</v>
      </c>
      <c r="IK24">
        <v>100</v>
      </c>
      <c r="IL24">
        <v>1.238</v>
      </c>
      <c r="IM24">
        <v>0.2148</v>
      </c>
      <c r="IN24">
        <v>0.6902030508192664</v>
      </c>
      <c r="IO24">
        <v>0.001474763808417899</v>
      </c>
      <c r="IP24">
        <v>-3.85604142745729E-07</v>
      </c>
      <c r="IQ24">
        <v>-4.042155114862324E-11</v>
      </c>
      <c r="IR24">
        <v>-0.0599630414126953</v>
      </c>
      <c r="IS24">
        <v>-0.0008759303265835833</v>
      </c>
      <c r="IT24">
        <v>0.0007542316531097033</v>
      </c>
      <c r="IU24">
        <v>-1.168394518909615E-05</v>
      </c>
      <c r="IV24">
        <v>4</v>
      </c>
      <c r="IW24">
        <v>2283</v>
      </c>
      <c r="IX24">
        <v>1</v>
      </c>
      <c r="IY24">
        <v>28</v>
      </c>
      <c r="IZ24">
        <v>187591.3</v>
      </c>
      <c r="JA24">
        <v>187591.4</v>
      </c>
      <c r="JB24">
        <v>1.02539</v>
      </c>
      <c r="JC24">
        <v>2.28394</v>
      </c>
      <c r="JD24">
        <v>1.39648</v>
      </c>
      <c r="JE24">
        <v>2.35596</v>
      </c>
      <c r="JF24">
        <v>1.49536</v>
      </c>
      <c r="JG24">
        <v>2.56348</v>
      </c>
      <c r="JH24">
        <v>35.8244</v>
      </c>
      <c r="JI24">
        <v>24.1138</v>
      </c>
      <c r="JJ24">
        <v>18</v>
      </c>
      <c r="JK24">
        <v>489.007</v>
      </c>
      <c r="JL24">
        <v>452.841</v>
      </c>
      <c r="JM24">
        <v>32.3889</v>
      </c>
      <c r="JN24">
        <v>29.4807</v>
      </c>
      <c r="JO24">
        <v>30.0001</v>
      </c>
      <c r="JP24">
        <v>29.2448</v>
      </c>
      <c r="JQ24">
        <v>29.161</v>
      </c>
      <c r="JR24">
        <v>20.5316</v>
      </c>
      <c r="JS24">
        <v>24.7738</v>
      </c>
      <c r="JT24">
        <v>94.9311</v>
      </c>
      <c r="JU24">
        <v>32.3631</v>
      </c>
      <c r="JV24">
        <v>420</v>
      </c>
      <c r="JW24">
        <v>25.4846</v>
      </c>
      <c r="JX24">
        <v>100.797</v>
      </c>
      <c r="JY24">
        <v>100.404</v>
      </c>
    </row>
    <row r="25" spans="1:285">
      <c r="A25">
        <v>9</v>
      </c>
      <c r="B25">
        <v>1758502904.5</v>
      </c>
      <c r="C25">
        <v>16</v>
      </c>
      <c r="D25" t="s">
        <v>444</v>
      </c>
      <c r="E25" t="s">
        <v>445</v>
      </c>
      <c r="F25">
        <v>5</v>
      </c>
      <c r="G25" t="s">
        <v>419</v>
      </c>
      <c r="H25" t="s">
        <v>420</v>
      </c>
      <c r="I25" t="s">
        <v>421</v>
      </c>
      <c r="J25">
        <v>1758502901.5</v>
      </c>
      <c r="K25">
        <f>(L25)/1000</f>
        <v>0</v>
      </c>
      <c r="L25">
        <f>1000*DL25*AJ25*(DH25-DI25)/(100*DA25*(1000-AJ25*DH25))</f>
        <v>0</v>
      </c>
      <c r="M25">
        <f>DL25*AJ25*(DG25-DF25*(1000-AJ25*DI25)/(1000-AJ25*DH25))/(100*DA25)</f>
        <v>0</v>
      </c>
      <c r="N25">
        <f>DF25 - IF(AJ25&gt;1, M25*DA25*100.0/(AL25), 0)</f>
        <v>0</v>
      </c>
      <c r="O25">
        <f>((U25-K25/2)*N25-M25)/(U25+K25/2)</f>
        <v>0</v>
      </c>
      <c r="P25">
        <f>O25*(DM25+DN25)/1000.0</f>
        <v>0</v>
      </c>
      <c r="Q25">
        <f>(DF25 - IF(AJ25&gt;1, M25*DA25*100.0/(AL25), 0))*(DM25+DN25)/1000.0</f>
        <v>0</v>
      </c>
      <c r="R25">
        <f>2.0/((1/T25-1/S25)+SIGN(T25)*SQRT((1/T25-1/S25)*(1/T25-1/S25) + 4*DB25/((DB25+1)*(DB25+1))*(2*1/T25*1/S25-1/S25*1/S25)))</f>
        <v>0</v>
      </c>
      <c r="S25">
        <f>IF(LEFT(DC25,1)&lt;&gt;"0",IF(LEFT(DC25,1)="1",3.0,DD25),$D$5+$E$5*(DT25*DM25/($K$5*1000))+$F$5*(DT25*DM25/($K$5*1000))*MAX(MIN(DA25,$J$5),$I$5)*MAX(MIN(DA25,$J$5),$I$5)+$G$5*MAX(MIN(DA25,$J$5),$I$5)*(DT25*DM25/($K$5*1000))+$H$5*(DT25*DM25/($K$5*1000))*(DT25*DM25/($K$5*1000)))</f>
        <v>0</v>
      </c>
      <c r="T25">
        <f>K25*(1000-(1000*0.61365*exp(17.502*X25/(240.97+X25))/(DM25+DN25)+DH25)/2)/(1000*0.61365*exp(17.502*X25/(240.97+X25))/(DM25+DN25)-DH25)</f>
        <v>0</v>
      </c>
      <c r="U25">
        <f>1/((DB25+1)/(R25/1.6)+1/(S25/1.37)) + DB25/((DB25+1)/(R25/1.6) + DB25/(S25/1.37))</f>
        <v>0</v>
      </c>
      <c r="V25">
        <f>(CW25*CZ25)</f>
        <v>0</v>
      </c>
      <c r="W25">
        <f>(DO25+(V25+2*0.95*5.67E-8*(((DO25+$B$7)+273)^4-(DO25+273)^4)-44100*K25)/(1.84*29.3*S25+8*0.95*5.67E-8*(DO25+273)^3))</f>
        <v>0</v>
      </c>
      <c r="X25">
        <f>($C$7*DP25+$D$7*DQ25+$E$7*W25)</f>
        <v>0</v>
      </c>
      <c r="Y25">
        <f>0.61365*exp(17.502*X25/(240.97+X25))</f>
        <v>0</v>
      </c>
      <c r="Z25">
        <f>(AA25/AB25*100)</f>
        <v>0</v>
      </c>
      <c r="AA25">
        <f>DH25*(DM25+DN25)/1000</f>
        <v>0</v>
      </c>
      <c r="AB25">
        <f>0.61365*exp(17.502*DO25/(240.97+DO25))</f>
        <v>0</v>
      </c>
      <c r="AC25">
        <f>(Y25-DH25*(DM25+DN25)/1000)</f>
        <v>0</v>
      </c>
      <c r="AD25">
        <f>(-K25*44100)</f>
        <v>0</v>
      </c>
      <c r="AE25">
        <f>2*29.3*S25*0.92*(DO25-X25)</f>
        <v>0</v>
      </c>
      <c r="AF25">
        <f>2*0.95*5.67E-8*(((DO25+$B$7)+273)^4-(X25+273)^4)</f>
        <v>0</v>
      </c>
      <c r="AG25">
        <f>V25+AF25+AD25+AE25</f>
        <v>0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MAX(0,($B$13+$C$13*DT25)/(1+$D$13*DT25)*DM25/(DO25+273)*$E$13)</f>
        <v>0</v>
      </c>
      <c r="AM25" t="s">
        <v>422</v>
      </c>
      <c r="AN25" t="s">
        <v>422</v>
      </c>
      <c r="AO25">
        <v>0</v>
      </c>
      <c r="AP25">
        <v>0</v>
      </c>
      <c r="AQ25">
        <f>1-AO25/AP25</f>
        <v>0</v>
      </c>
      <c r="AR25">
        <v>0</v>
      </c>
      <c r="AS25" t="s">
        <v>422</v>
      </c>
      <c r="AT25" t="s">
        <v>422</v>
      </c>
      <c r="AU25">
        <v>0</v>
      </c>
      <c r="AV25">
        <v>0</v>
      </c>
      <c r="AW25">
        <f>1-AU25/AV25</f>
        <v>0</v>
      </c>
      <c r="AX25">
        <v>0.5</v>
      </c>
      <c r="AY25">
        <f>CX25</f>
        <v>0</v>
      </c>
      <c r="AZ25">
        <f>M25</f>
        <v>0</v>
      </c>
      <c r="BA25">
        <f>AW25*AX25*AY25</f>
        <v>0</v>
      </c>
      <c r="BB25">
        <f>(AZ25-AR25)/AY25</f>
        <v>0</v>
      </c>
      <c r="BC25">
        <f>(AP25-AV25)/AV25</f>
        <v>0</v>
      </c>
      <c r="BD25">
        <f>AO25/(AQ25+AO25/AV25)</f>
        <v>0</v>
      </c>
      <c r="BE25" t="s">
        <v>422</v>
      </c>
      <c r="BF25">
        <v>0</v>
      </c>
      <c r="BG25">
        <f>IF(BF25&lt;&gt;0, BF25, BD25)</f>
        <v>0</v>
      </c>
      <c r="BH25">
        <f>1-BG25/AV25</f>
        <v>0</v>
      </c>
      <c r="BI25">
        <f>(AV25-AU25)/(AV25-BG25)</f>
        <v>0</v>
      </c>
      <c r="BJ25">
        <f>(AP25-AV25)/(AP25-BG25)</f>
        <v>0</v>
      </c>
      <c r="BK25">
        <f>(AV25-AU25)/(AV25-AO25)</f>
        <v>0</v>
      </c>
      <c r="BL25">
        <f>(AP25-AV25)/(AP25-AO25)</f>
        <v>0</v>
      </c>
      <c r="BM25">
        <f>(BI25*BG25/AU25)</f>
        <v>0</v>
      </c>
      <c r="BN25">
        <f>(1-BM25)</f>
        <v>0</v>
      </c>
      <c r="CW25">
        <f>$B$11*DU25+$C$11*DV25+$F$11*EG25*(1-EJ25)</f>
        <v>0</v>
      </c>
      <c r="CX25">
        <f>CW25*CY25</f>
        <v>0</v>
      </c>
      <c r="CY25">
        <f>($B$11*$D$9+$C$11*$D$9+$F$11*((ET25+EL25)/MAX(ET25+EL25+EU25, 0.1)*$I$9+EU25/MAX(ET25+EL25+EU25, 0.1)*$J$9))/($B$11+$C$11+$F$11)</f>
        <v>0</v>
      </c>
      <c r="CZ25">
        <f>($B$11*$K$9+$C$11*$K$9+$F$11*((ET25+EL25)/MAX(ET25+EL25+EU25, 0.1)*$P$9+EU25/MAX(ET25+EL25+EU25, 0.1)*$Q$9))/($B$11+$C$11+$F$11)</f>
        <v>0</v>
      </c>
      <c r="DA25">
        <v>5.66</v>
      </c>
      <c r="DB25">
        <v>0.5</v>
      </c>
      <c r="DC25" t="s">
        <v>423</v>
      </c>
      <c r="DD25">
        <v>2</v>
      </c>
      <c r="DE25">
        <v>1758502901.5</v>
      </c>
      <c r="DF25">
        <v>420.8528888888889</v>
      </c>
      <c r="DG25">
        <v>419.9863333333333</v>
      </c>
      <c r="DH25">
        <v>25.73985555555556</v>
      </c>
      <c r="DI25">
        <v>25.48373333333333</v>
      </c>
      <c r="DJ25">
        <v>419.6145555555556</v>
      </c>
      <c r="DK25">
        <v>25.52508888888888</v>
      </c>
      <c r="DL25">
        <v>500.0105555555556</v>
      </c>
      <c r="DM25">
        <v>89.96173333333334</v>
      </c>
      <c r="DN25">
        <v>0.05667011111111112</v>
      </c>
      <c r="DO25">
        <v>31.39524444444445</v>
      </c>
      <c r="DP25">
        <v>30.71918888888889</v>
      </c>
      <c r="DQ25">
        <v>999.9000000000001</v>
      </c>
      <c r="DR25">
        <v>0</v>
      </c>
      <c r="DS25">
        <v>0</v>
      </c>
      <c r="DT25">
        <v>9995.89111111111</v>
      </c>
      <c r="DU25">
        <v>0</v>
      </c>
      <c r="DV25">
        <v>0.843113</v>
      </c>
      <c r="DW25">
        <v>0.8664111111111111</v>
      </c>
      <c r="DX25">
        <v>431.9717777777778</v>
      </c>
      <c r="DY25">
        <v>430.9691111111111</v>
      </c>
      <c r="DZ25">
        <v>0.2561428888888889</v>
      </c>
      <c r="EA25">
        <v>419.9863333333333</v>
      </c>
      <c r="EB25">
        <v>25.48373333333333</v>
      </c>
      <c r="EC25">
        <v>2.315604444444444</v>
      </c>
      <c r="ED25">
        <v>2.29256</v>
      </c>
      <c r="EE25">
        <v>19.78535555555555</v>
      </c>
      <c r="EF25">
        <v>19.62422222222222</v>
      </c>
      <c r="EG25">
        <v>0.00500097</v>
      </c>
      <c r="EH25">
        <v>0</v>
      </c>
      <c r="EI25">
        <v>0</v>
      </c>
      <c r="EJ25">
        <v>0</v>
      </c>
      <c r="EK25">
        <v>690.9444444444445</v>
      </c>
      <c r="EL25">
        <v>0.00500097</v>
      </c>
      <c r="EM25">
        <v>-12.14444444444444</v>
      </c>
      <c r="EN25">
        <v>-2.577777777777778</v>
      </c>
      <c r="EO25">
        <v>35.958</v>
      </c>
      <c r="EP25">
        <v>41.215</v>
      </c>
      <c r="EQ25">
        <v>38.16633333333333</v>
      </c>
      <c r="ER25">
        <v>41.99288888888889</v>
      </c>
      <c r="ES25">
        <v>38.75</v>
      </c>
      <c r="ET25">
        <v>0</v>
      </c>
      <c r="EU25">
        <v>0</v>
      </c>
      <c r="EV25">
        <v>0</v>
      </c>
      <c r="EW25">
        <v>1758502905.1</v>
      </c>
      <c r="EX25">
        <v>0</v>
      </c>
      <c r="EY25">
        <v>691.876923076923</v>
      </c>
      <c r="EZ25">
        <v>6.58461605872729</v>
      </c>
      <c r="FA25">
        <v>-13.18632557401005</v>
      </c>
      <c r="FB25">
        <v>-9.426923076923078</v>
      </c>
      <c r="FC25">
        <v>15</v>
      </c>
      <c r="FD25">
        <v>0</v>
      </c>
      <c r="FE25" t="s">
        <v>424</v>
      </c>
      <c r="FF25">
        <v>1747247426.5</v>
      </c>
      <c r="FG25">
        <v>1747247420.5</v>
      </c>
      <c r="FH25">
        <v>0</v>
      </c>
      <c r="FI25">
        <v>1.027</v>
      </c>
      <c r="FJ25">
        <v>0.031</v>
      </c>
      <c r="FK25">
        <v>0.02</v>
      </c>
      <c r="FL25">
        <v>0.05</v>
      </c>
      <c r="FM25">
        <v>420</v>
      </c>
      <c r="FN25">
        <v>16</v>
      </c>
      <c r="FO25">
        <v>0.01</v>
      </c>
      <c r="FP25">
        <v>0.1</v>
      </c>
      <c r="FQ25">
        <v>0.8712054146341462</v>
      </c>
      <c r="FR25">
        <v>-0.2021358188153325</v>
      </c>
      <c r="FS25">
        <v>0.04804521976779163</v>
      </c>
      <c r="FT25">
        <v>0</v>
      </c>
      <c r="FU25">
        <v>690.9147058823528</v>
      </c>
      <c r="FV25">
        <v>18.93506524632817</v>
      </c>
      <c r="FW25">
        <v>8.949601777303746</v>
      </c>
      <c r="FX25">
        <v>-1</v>
      </c>
      <c r="FY25">
        <v>0.2407654878048781</v>
      </c>
      <c r="FZ25">
        <v>0.1466638536585366</v>
      </c>
      <c r="GA25">
        <v>0.0151928602649514</v>
      </c>
      <c r="GB25">
        <v>0</v>
      </c>
      <c r="GC25">
        <v>0</v>
      </c>
      <c r="GD25">
        <v>2</v>
      </c>
      <c r="GE25" t="s">
        <v>433</v>
      </c>
      <c r="GF25">
        <v>3.13689</v>
      </c>
      <c r="GG25">
        <v>2.71707</v>
      </c>
      <c r="GH25">
        <v>0.0932775</v>
      </c>
      <c r="GI25">
        <v>0.09245780000000001</v>
      </c>
      <c r="GJ25">
        <v>0.110669</v>
      </c>
      <c r="GK25">
        <v>0.108646</v>
      </c>
      <c r="GL25">
        <v>28761.6</v>
      </c>
      <c r="GM25">
        <v>28861.4</v>
      </c>
      <c r="GN25">
        <v>29492.4</v>
      </c>
      <c r="GO25">
        <v>29392.4</v>
      </c>
      <c r="GP25">
        <v>34652.2</v>
      </c>
      <c r="GQ25">
        <v>34689.7</v>
      </c>
      <c r="GR25">
        <v>41501.6</v>
      </c>
      <c r="GS25">
        <v>41750.6</v>
      </c>
      <c r="GT25">
        <v>1.91383</v>
      </c>
      <c r="GU25">
        <v>1.8727</v>
      </c>
      <c r="GV25">
        <v>0.0708252</v>
      </c>
      <c r="GW25">
        <v>0</v>
      </c>
      <c r="GX25">
        <v>29.5714</v>
      </c>
      <c r="GY25">
        <v>999.9</v>
      </c>
      <c r="GZ25">
        <v>60.4</v>
      </c>
      <c r="HA25">
        <v>30.8</v>
      </c>
      <c r="HB25">
        <v>29.9483</v>
      </c>
      <c r="HC25">
        <v>62.9402</v>
      </c>
      <c r="HD25">
        <v>24.6755</v>
      </c>
      <c r="HE25">
        <v>1</v>
      </c>
      <c r="HF25">
        <v>0.149959</v>
      </c>
      <c r="HG25">
        <v>-1.64206</v>
      </c>
      <c r="HH25">
        <v>20.3499</v>
      </c>
      <c r="HI25">
        <v>5.22508</v>
      </c>
      <c r="HJ25">
        <v>12.0159</v>
      </c>
      <c r="HK25">
        <v>4.9912</v>
      </c>
      <c r="HL25">
        <v>3.28938</v>
      </c>
      <c r="HM25">
        <v>9999</v>
      </c>
      <c r="HN25">
        <v>9999</v>
      </c>
      <c r="HO25">
        <v>9999</v>
      </c>
      <c r="HP25">
        <v>999.9</v>
      </c>
      <c r="HQ25">
        <v>1.86752</v>
      </c>
      <c r="HR25">
        <v>1.86661</v>
      </c>
      <c r="HS25">
        <v>1.866</v>
      </c>
      <c r="HT25">
        <v>1.86594</v>
      </c>
      <c r="HU25">
        <v>1.86782</v>
      </c>
      <c r="HV25">
        <v>1.87027</v>
      </c>
      <c r="HW25">
        <v>1.8689</v>
      </c>
      <c r="HX25">
        <v>1.87037</v>
      </c>
      <c r="HY25">
        <v>0</v>
      </c>
      <c r="HZ25">
        <v>0</v>
      </c>
      <c r="IA25">
        <v>0</v>
      </c>
      <c r="IB25">
        <v>0</v>
      </c>
      <c r="IC25" t="s">
        <v>426</v>
      </c>
      <c r="ID25" t="s">
        <v>427</v>
      </c>
      <c r="IE25" t="s">
        <v>428</v>
      </c>
      <c r="IF25" t="s">
        <v>428</v>
      </c>
      <c r="IG25" t="s">
        <v>428</v>
      </c>
      <c r="IH25" t="s">
        <v>428</v>
      </c>
      <c r="II25">
        <v>0</v>
      </c>
      <c r="IJ25">
        <v>100</v>
      </c>
      <c r="IK25">
        <v>100</v>
      </c>
      <c r="IL25">
        <v>1.238</v>
      </c>
      <c r="IM25">
        <v>0.2148</v>
      </c>
      <c r="IN25">
        <v>0.6902030508192664</v>
      </c>
      <c r="IO25">
        <v>0.001474763808417899</v>
      </c>
      <c r="IP25">
        <v>-3.85604142745729E-07</v>
      </c>
      <c r="IQ25">
        <v>-4.042155114862324E-11</v>
      </c>
      <c r="IR25">
        <v>-0.0599630414126953</v>
      </c>
      <c r="IS25">
        <v>-0.0008759303265835833</v>
      </c>
      <c r="IT25">
        <v>0.0007542316531097033</v>
      </c>
      <c r="IU25">
        <v>-1.168394518909615E-05</v>
      </c>
      <c r="IV25">
        <v>4</v>
      </c>
      <c r="IW25">
        <v>2283</v>
      </c>
      <c r="IX25">
        <v>1</v>
      </c>
      <c r="IY25">
        <v>28</v>
      </c>
      <c r="IZ25">
        <v>187591.3</v>
      </c>
      <c r="JA25">
        <v>187591.4</v>
      </c>
      <c r="JB25">
        <v>1.02539</v>
      </c>
      <c r="JC25">
        <v>2.28271</v>
      </c>
      <c r="JD25">
        <v>1.39648</v>
      </c>
      <c r="JE25">
        <v>2.36084</v>
      </c>
      <c r="JF25">
        <v>1.49536</v>
      </c>
      <c r="JG25">
        <v>2.60986</v>
      </c>
      <c r="JH25">
        <v>35.8244</v>
      </c>
      <c r="JI25">
        <v>24.105</v>
      </c>
      <c r="JJ25">
        <v>18</v>
      </c>
      <c r="JK25">
        <v>489.081</v>
      </c>
      <c r="JL25">
        <v>452.834</v>
      </c>
      <c r="JM25">
        <v>32.3768</v>
      </c>
      <c r="JN25">
        <v>29.482</v>
      </c>
      <c r="JO25">
        <v>30.0001</v>
      </c>
      <c r="JP25">
        <v>29.2461</v>
      </c>
      <c r="JQ25">
        <v>29.1623</v>
      </c>
      <c r="JR25">
        <v>20.5333</v>
      </c>
      <c r="JS25">
        <v>24.7738</v>
      </c>
      <c r="JT25">
        <v>94.9311</v>
      </c>
      <c r="JU25">
        <v>32.3443</v>
      </c>
      <c r="JV25">
        <v>420</v>
      </c>
      <c r="JW25">
        <v>25.4846</v>
      </c>
      <c r="JX25">
        <v>100.797</v>
      </c>
      <c r="JY25">
        <v>100.404</v>
      </c>
    </row>
    <row r="26" spans="1:285">
      <c r="A26">
        <v>10</v>
      </c>
      <c r="B26">
        <v>1758502906.5</v>
      </c>
      <c r="C26">
        <v>18</v>
      </c>
      <c r="D26" t="s">
        <v>446</v>
      </c>
      <c r="E26" t="s">
        <v>447</v>
      </c>
      <c r="F26">
        <v>5</v>
      </c>
      <c r="G26" t="s">
        <v>419</v>
      </c>
      <c r="H26" t="s">
        <v>420</v>
      </c>
      <c r="I26" t="s">
        <v>421</v>
      </c>
      <c r="J26">
        <v>1758502903.5</v>
      </c>
      <c r="K26">
        <f>(L26)/1000</f>
        <v>0</v>
      </c>
      <c r="L26">
        <f>1000*DL26*AJ26*(DH26-DI26)/(100*DA26*(1000-AJ26*DH26))</f>
        <v>0</v>
      </c>
      <c r="M26">
        <f>DL26*AJ26*(DG26-DF26*(1000-AJ26*DI26)/(1000-AJ26*DH26))/(100*DA26)</f>
        <v>0</v>
      </c>
      <c r="N26">
        <f>DF26 - IF(AJ26&gt;1, M26*DA26*100.0/(AL26), 0)</f>
        <v>0</v>
      </c>
      <c r="O26">
        <f>((U26-K26/2)*N26-M26)/(U26+K26/2)</f>
        <v>0</v>
      </c>
      <c r="P26">
        <f>O26*(DM26+DN26)/1000.0</f>
        <v>0</v>
      </c>
      <c r="Q26">
        <f>(DF26 - IF(AJ26&gt;1, M26*DA26*100.0/(AL26), 0))*(DM26+DN26)/1000.0</f>
        <v>0</v>
      </c>
      <c r="R26">
        <f>2.0/((1/T26-1/S26)+SIGN(T26)*SQRT((1/T26-1/S26)*(1/T26-1/S26) + 4*DB26/((DB26+1)*(DB26+1))*(2*1/T26*1/S26-1/S26*1/S26)))</f>
        <v>0</v>
      </c>
      <c r="S26">
        <f>IF(LEFT(DC26,1)&lt;&gt;"0",IF(LEFT(DC26,1)="1",3.0,DD26),$D$5+$E$5*(DT26*DM26/($K$5*1000))+$F$5*(DT26*DM26/($K$5*1000))*MAX(MIN(DA26,$J$5),$I$5)*MAX(MIN(DA26,$J$5),$I$5)+$G$5*MAX(MIN(DA26,$J$5),$I$5)*(DT26*DM26/($K$5*1000))+$H$5*(DT26*DM26/($K$5*1000))*(DT26*DM26/($K$5*1000)))</f>
        <v>0</v>
      </c>
      <c r="T26">
        <f>K26*(1000-(1000*0.61365*exp(17.502*X26/(240.97+X26))/(DM26+DN26)+DH26)/2)/(1000*0.61365*exp(17.502*X26/(240.97+X26))/(DM26+DN26)-DH26)</f>
        <v>0</v>
      </c>
      <c r="U26">
        <f>1/((DB26+1)/(R26/1.6)+1/(S26/1.37)) + DB26/((DB26+1)/(R26/1.6) + DB26/(S26/1.37))</f>
        <v>0</v>
      </c>
      <c r="V26">
        <f>(CW26*CZ26)</f>
        <v>0</v>
      </c>
      <c r="W26">
        <f>(DO26+(V26+2*0.95*5.67E-8*(((DO26+$B$7)+273)^4-(DO26+273)^4)-44100*K26)/(1.84*29.3*S26+8*0.95*5.67E-8*(DO26+273)^3))</f>
        <v>0</v>
      </c>
      <c r="X26">
        <f>($C$7*DP26+$D$7*DQ26+$E$7*W26)</f>
        <v>0</v>
      </c>
      <c r="Y26">
        <f>0.61365*exp(17.502*X26/(240.97+X26))</f>
        <v>0</v>
      </c>
      <c r="Z26">
        <f>(AA26/AB26*100)</f>
        <v>0</v>
      </c>
      <c r="AA26">
        <f>DH26*(DM26+DN26)/1000</f>
        <v>0</v>
      </c>
      <c r="AB26">
        <f>0.61365*exp(17.502*DO26/(240.97+DO26))</f>
        <v>0</v>
      </c>
      <c r="AC26">
        <f>(Y26-DH26*(DM26+DN26)/1000)</f>
        <v>0</v>
      </c>
      <c r="AD26">
        <f>(-K26*44100)</f>
        <v>0</v>
      </c>
      <c r="AE26">
        <f>2*29.3*S26*0.92*(DO26-X26)</f>
        <v>0</v>
      </c>
      <c r="AF26">
        <f>2*0.95*5.67E-8*(((DO26+$B$7)+273)^4-(X26+273)^4)</f>
        <v>0</v>
      </c>
      <c r="AG26">
        <f>V26+AF26+AD26+AE26</f>
        <v>0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MAX(0,($B$13+$C$13*DT26)/(1+$D$13*DT26)*DM26/(DO26+273)*$E$13)</f>
        <v>0</v>
      </c>
      <c r="AM26" t="s">
        <v>422</v>
      </c>
      <c r="AN26" t="s">
        <v>422</v>
      </c>
      <c r="AO26">
        <v>0</v>
      </c>
      <c r="AP26">
        <v>0</v>
      </c>
      <c r="AQ26">
        <f>1-AO26/AP26</f>
        <v>0</v>
      </c>
      <c r="AR26">
        <v>0</v>
      </c>
      <c r="AS26" t="s">
        <v>422</v>
      </c>
      <c r="AT26" t="s">
        <v>422</v>
      </c>
      <c r="AU26">
        <v>0</v>
      </c>
      <c r="AV26">
        <v>0</v>
      </c>
      <c r="AW26">
        <f>1-AU26/AV26</f>
        <v>0</v>
      </c>
      <c r="AX26">
        <v>0.5</v>
      </c>
      <c r="AY26">
        <f>CX26</f>
        <v>0</v>
      </c>
      <c r="AZ26">
        <f>M26</f>
        <v>0</v>
      </c>
      <c r="BA26">
        <f>AW26*AX26*AY26</f>
        <v>0</v>
      </c>
      <c r="BB26">
        <f>(AZ26-AR26)/AY26</f>
        <v>0</v>
      </c>
      <c r="BC26">
        <f>(AP26-AV26)/AV26</f>
        <v>0</v>
      </c>
      <c r="BD26">
        <f>AO26/(AQ26+AO26/AV26)</f>
        <v>0</v>
      </c>
      <c r="BE26" t="s">
        <v>422</v>
      </c>
      <c r="BF26">
        <v>0</v>
      </c>
      <c r="BG26">
        <f>IF(BF26&lt;&gt;0, BF26, BD26)</f>
        <v>0</v>
      </c>
      <c r="BH26">
        <f>1-BG26/AV26</f>
        <v>0</v>
      </c>
      <c r="BI26">
        <f>(AV26-AU26)/(AV26-BG26)</f>
        <v>0</v>
      </c>
      <c r="BJ26">
        <f>(AP26-AV26)/(AP26-BG26)</f>
        <v>0</v>
      </c>
      <c r="BK26">
        <f>(AV26-AU26)/(AV26-AO26)</f>
        <v>0</v>
      </c>
      <c r="BL26">
        <f>(AP26-AV26)/(AP26-AO26)</f>
        <v>0</v>
      </c>
      <c r="BM26">
        <f>(BI26*BG26/AU26)</f>
        <v>0</v>
      </c>
      <c r="BN26">
        <f>(1-BM26)</f>
        <v>0</v>
      </c>
      <c r="CW26">
        <f>$B$11*DU26+$C$11*DV26+$F$11*EG26*(1-EJ26)</f>
        <v>0</v>
      </c>
      <c r="CX26">
        <f>CW26*CY26</f>
        <v>0</v>
      </c>
      <c r="CY26">
        <f>($B$11*$D$9+$C$11*$D$9+$F$11*((ET26+EL26)/MAX(ET26+EL26+EU26, 0.1)*$I$9+EU26/MAX(ET26+EL26+EU26, 0.1)*$J$9))/($B$11+$C$11+$F$11)</f>
        <v>0</v>
      </c>
      <c r="CZ26">
        <f>($B$11*$K$9+$C$11*$K$9+$F$11*((ET26+EL26)/MAX(ET26+EL26+EU26, 0.1)*$P$9+EU26/MAX(ET26+EL26+EU26, 0.1)*$Q$9))/($B$11+$C$11+$F$11)</f>
        <v>0</v>
      </c>
      <c r="DA26">
        <v>5.66</v>
      </c>
      <c r="DB26">
        <v>0.5</v>
      </c>
      <c r="DC26" t="s">
        <v>423</v>
      </c>
      <c r="DD26">
        <v>2</v>
      </c>
      <c r="DE26">
        <v>1758502903.5</v>
      </c>
      <c r="DF26">
        <v>420.8662222222222</v>
      </c>
      <c r="DG26">
        <v>419.9773333333333</v>
      </c>
      <c r="DH26">
        <v>25.73885555555556</v>
      </c>
      <c r="DI26">
        <v>25.48195555555556</v>
      </c>
      <c r="DJ26">
        <v>419.628</v>
      </c>
      <c r="DK26">
        <v>25.5241</v>
      </c>
      <c r="DL26">
        <v>499.9784444444445</v>
      </c>
      <c r="DM26">
        <v>89.96146666666668</v>
      </c>
      <c r="DN26">
        <v>0.05675915555555557</v>
      </c>
      <c r="DO26">
        <v>31.3965</v>
      </c>
      <c r="DP26">
        <v>30.71911111111111</v>
      </c>
      <c r="DQ26">
        <v>999.9000000000001</v>
      </c>
      <c r="DR26">
        <v>0</v>
      </c>
      <c r="DS26">
        <v>0</v>
      </c>
      <c r="DT26">
        <v>9994.288888888888</v>
      </c>
      <c r="DU26">
        <v>0</v>
      </c>
      <c r="DV26">
        <v>0.843113</v>
      </c>
      <c r="DW26">
        <v>0.888916111111111</v>
      </c>
      <c r="DX26">
        <v>431.9851111111111</v>
      </c>
      <c r="DY26">
        <v>430.9590000000001</v>
      </c>
      <c r="DZ26">
        <v>0.2569092222222222</v>
      </c>
      <c r="EA26">
        <v>419.9773333333333</v>
      </c>
      <c r="EB26">
        <v>25.48195555555556</v>
      </c>
      <c r="EC26">
        <v>2.315506666666666</v>
      </c>
      <c r="ED26">
        <v>2.292394444444445</v>
      </c>
      <c r="EE26">
        <v>19.78468888888889</v>
      </c>
      <c r="EF26">
        <v>19.62305555555556</v>
      </c>
      <c r="EG26">
        <v>0.00500097</v>
      </c>
      <c r="EH26">
        <v>0</v>
      </c>
      <c r="EI26">
        <v>0</v>
      </c>
      <c r="EJ26">
        <v>0</v>
      </c>
      <c r="EK26">
        <v>688.7666666666667</v>
      </c>
      <c r="EL26">
        <v>0.00500097</v>
      </c>
      <c r="EM26">
        <v>-9.488888888888889</v>
      </c>
      <c r="EN26">
        <v>-2.677777777777778</v>
      </c>
      <c r="EO26">
        <v>35.979</v>
      </c>
      <c r="EP26">
        <v>41.236</v>
      </c>
      <c r="EQ26">
        <v>38.187</v>
      </c>
      <c r="ER26">
        <v>42.02066666666666</v>
      </c>
      <c r="ES26">
        <v>38.75</v>
      </c>
      <c r="ET26">
        <v>0</v>
      </c>
      <c r="EU26">
        <v>0</v>
      </c>
      <c r="EV26">
        <v>0</v>
      </c>
      <c r="EW26">
        <v>1758502907.5</v>
      </c>
      <c r="EX26">
        <v>0</v>
      </c>
      <c r="EY26">
        <v>691.0307692307692</v>
      </c>
      <c r="EZ26">
        <v>-22.50256342628921</v>
      </c>
      <c r="FA26">
        <v>6.967520504683733</v>
      </c>
      <c r="FB26">
        <v>-9.199999999999999</v>
      </c>
      <c r="FC26">
        <v>15</v>
      </c>
      <c r="FD26">
        <v>0</v>
      </c>
      <c r="FE26" t="s">
        <v>424</v>
      </c>
      <c r="FF26">
        <v>1747247426.5</v>
      </c>
      <c r="FG26">
        <v>1747247420.5</v>
      </c>
      <c r="FH26">
        <v>0</v>
      </c>
      <c r="FI26">
        <v>1.027</v>
      </c>
      <c r="FJ26">
        <v>0.031</v>
      </c>
      <c r="FK26">
        <v>0.02</v>
      </c>
      <c r="FL26">
        <v>0.05</v>
      </c>
      <c r="FM26">
        <v>420</v>
      </c>
      <c r="FN26">
        <v>16</v>
      </c>
      <c r="FO26">
        <v>0.01</v>
      </c>
      <c r="FP26">
        <v>0.1</v>
      </c>
      <c r="FQ26">
        <v>0.8647918749999999</v>
      </c>
      <c r="FR26">
        <v>0.09364299061913564</v>
      </c>
      <c r="FS26">
        <v>0.03786580696168214</v>
      </c>
      <c r="FT26">
        <v>1</v>
      </c>
      <c r="FU26">
        <v>690.7205882352941</v>
      </c>
      <c r="FV26">
        <v>4.160428112963974</v>
      </c>
      <c r="FW26">
        <v>8.936665367421641</v>
      </c>
      <c r="FX26">
        <v>-1</v>
      </c>
      <c r="FY26">
        <v>0.247103475</v>
      </c>
      <c r="FZ26">
        <v>0.09959634146341399</v>
      </c>
      <c r="GA26">
        <v>0.01011146849618665</v>
      </c>
      <c r="GB26">
        <v>1</v>
      </c>
      <c r="GC26">
        <v>2</v>
      </c>
      <c r="GD26">
        <v>2</v>
      </c>
      <c r="GE26" t="s">
        <v>448</v>
      </c>
      <c r="GF26">
        <v>3.13692</v>
      </c>
      <c r="GG26">
        <v>2.71705</v>
      </c>
      <c r="GH26">
        <v>0.0932717</v>
      </c>
      <c r="GI26">
        <v>0.09245349999999999</v>
      </c>
      <c r="GJ26">
        <v>0.110669</v>
      </c>
      <c r="GK26">
        <v>0.10864</v>
      </c>
      <c r="GL26">
        <v>28761.7</v>
      </c>
      <c r="GM26">
        <v>28861.3</v>
      </c>
      <c r="GN26">
        <v>29492.4</v>
      </c>
      <c r="GO26">
        <v>29392.1</v>
      </c>
      <c r="GP26">
        <v>34652.1</v>
      </c>
      <c r="GQ26">
        <v>34689.7</v>
      </c>
      <c r="GR26">
        <v>41501.5</v>
      </c>
      <c r="GS26">
        <v>41750.3</v>
      </c>
      <c r="GT26">
        <v>1.91398</v>
      </c>
      <c r="GU26">
        <v>1.87248</v>
      </c>
      <c r="GV26">
        <v>0.07014720000000001</v>
      </c>
      <c r="GW26">
        <v>0</v>
      </c>
      <c r="GX26">
        <v>29.5714</v>
      </c>
      <c r="GY26">
        <v>999.9</v>
      </c>
      <c r="GZ26">
        <v>60.4</v>
      </c>
      <c r="HA26">
        <v>30.8</v>
      </c>
      <c r="HB26">
        <v>29.9447</v>
      </c>
      <c r="HC26">
        <v>62.6502</v>
      </c>
      <c r="HD26">
        <v>24.7155</v>
      </c>
      <c r="HE26">
        <v>1</v>
      </c>
      <c r="HF26">
        <v>0.149896</v>
      </c>
      <c r="HG26">
        <v>-1.61922</v>
      </c>
      <c r="HH26">
        <v>20.3491</v>
      </c>
      <c r="HI26">
        <v>5.22508</v>
      </c>
      <c r="HJ26">
        <v>12.0159</v>
      </c>
      <c r="HK26">
        <v>4.9911</v>
      </c>
      <c r="HL26">
        <v>3.28935</v>
      </c>
      <c r="HM26">
        <v>9999</v>
      </c>
      <c r="HN26">
        <v>9999</v>
      </c>
      <c r="HO26">
        <v>9999</v>
      </c>
      <c r="HP26">
        <v>999.9</v>
      </c>
      <c r="HQ26">
        <v>1.86752</v>
      </c>
      <c r="HR26">
        <v>1.86661</v>
      </c>
      <c r="HS26">
        <v>1.866</v>
      </c>
      <c r="HT26">
        <v>1.86594</v>
      </c>
      <c r="HU26">
        <v>1.86783</v>
      </c>
      <c r="HV26">
        <v>1.87027</v>
      </c>
      <c r="HW26">
        <v>1.8689</v>
      </c>
      <c r="HX26">
        <v>1.87035</v>
      </c>
      <c r="HY26">
        <v>0</v>
      </c>
      <c r="HZ26">
        <v>0</v>
      </c>
      <c r="IA26">
        <v>0</v>
      </c>
      <c r="IB26">
        <v>0</v>
      </c>
      <c r="IC26" t="s">
        <v>426</v>
      </c>
      <c r="ID26" t="s">
        <v>427</v>
      </c>
      <c r="IE26" t="s">
        <v>428</v>
      </c>
      <c r="IF26" t="s">
        <v>428</v>
      </c>
      <c r="IG26" t="s">
        <v>428</v>
      </c>
      <c r="IH26" t="s">
        <v>428</v>
      </c>
      <c r="II26">
        <v>0</v>
      </c>
      <c r="IJ26">
        <v>100</v>
      </c>
      <c r="IK26">
        <v>100</v>
      </c>
      <c r="IL26">
        <v>1.238</v>
      </c>
      <c r="IM26">
        <v>0.2147</v>
      </c>
      <c r="IN26">
        <v>0.6902030508192664</v>
      </c>
      <c r="IO26">
        <v>0.001474763808417899</v>
      </c>
      <c r="IP26">
        <v>-3.85604142745729E-07</v>
      </c>
      <c r="IQ26">
        <v>-4.042155114862324E-11</v>
      </c>
      <c r="IR26">
        <v>-0.0599630414126953</v>
      </c>
      <c r="IS26">
        <v>-0.0008759303265835833</v>
      </c>
      <c r="IT26">
        <v>0.0007542316531097033</v>
      </c>
      <c r="IU26">
        <v>-1.168394518909615E-05</v>
      </c>
      <c r="IV26">
        <v>4</v>
      </c>
      <c r="IW26">
        <v>2283</v>
      </c>
      <c r="IX26">
        <v>1</v>
      </c>
      <c r="IY26">
        <v>28</v>
      </c>
      <c r="IZ26">
        <v>187591.3</v>
      </c>
      <c r="JA26">
        <v>187591.4</v>
      </c>
      <c r="JB26">
        <v>1.02539</v>
      </c>
      <c r="JC26">
        <v>2.28271</v>
      </c>
      <c r="JD26">
        <v>1.39648</v>
      </c>
      <c r="JE26">
        <v>2.36206</v>
      </c>
      <c r="JF26">
        <v>1.49536</v>
      </c>
      <c r="JG26">
        <v>2.58179</v>
      </c>
      <c r="JH26">
        <v>35.8244</v>
      </c>
      <c r="JI26">
        <v>24.105</v>
      </c>
      <c r="JJ26">
        <v>18</v>
      </c>
      <c r="JK26">
        <v>489.183</v>
      </c>
      <c r="JL26">
        <v>452.703</v>
      </c>
      <c r="JM26">
        <v>32.3664</v>
      </c>
      <c r="JN26">
        <v>29.4832</v>
      </c>
      <c r="JO26">
        <v>30</v>
      </c>
      <c r="JP26">
        <v>29.247</v>
      </c>
      <c r="JQ26">
        <v>29.1635</v>
      </c>
      <c r="JR26">
        <v>20.5341</v>
      </c>
      <c r="JS26">
        <v>24.7738</v>
      </c>
      <c r="JT26">
        <v>94.9311</v>
      </c>
      <c r="JU26">
        <v>32.3443</v>
      </c>
      <c r="JV26">
        <v>420</v>
      </c>
      <c r="JW26">
        <v>25.4846</v>
      </c>
      <c r="JX26">
        <v>100.796</v>
      </c>
      <c r="JY26">
        <v>100.403</v>
      </c>
    </row>
    <row r="27" spans="1:285">
      <c r="A27">
        <v>11</v>
      </c>
      <c r="B27">
        <v>1758502908.5</v>
      </c>
      <c r="C27">
        <v>20</v>
      </c>
      <c r="D27" t="s">
        <v>449</v>
      </c>
      <c r="E27" t="s">
        <v>450</v>
      </c>
      <c r="F27">
        <v>5</v>
      </c>
      <c r="G27" t="s">
        <v>419</v>
      </c>
      <c r="H27" t="s">
        <v>420</v>
      </c>
      <c r="I27" t="s">
        <v>421</v>
      </c>
      <c r="J27">
        <v>1758502905.5</v>
      </c>
      <c r="K27">
        <f>(L27)/1000</f>
        <v>0</v>
      </c>
      <c r="L27">
        <f>1000*DL27*AJ27*(DH27-DI27)/(100*DA27*(1000-AJ27*DH27))</f>
        <v>0</v>
      </c>
      <c r="M27">
        <f>DL27*AJ27*(DG27-DF27*(1000-AJ27*DI27)/(1000-AJ27*DH27))/(100*DA27)</f>
        <v>0</v>
      </c>
      <c r="N27">
        <f>DF27 - IF(AJ27&gt;1, M27*DA27*100.0/(AL27), 0)</f>
        <v>0</v>
      </c>
      <c r="O27">
        <f>((U27-K27/2)*N27-M27)/(U27+K27/2)</f>
        <v>0</v>
      </c>
      <c r="P27">
        <f>O27*(DM27+DN27)/1000.0</f>
        <v>0</v>
      </c>
      <c r="Q27">
        <f>(DF27 - IF(AJ27&gt;1, M27*DA27*100.0/(AL27), 0))*(DM27+DN27)/1000.0</f>
        <v>0</v>
      </c>
      <c r="R27">
        <f>2.0/((1/T27-1/S27)+SIGN(T27)*SQRT((1/T27-1/S27)*(1/T27-1/S27) + 4*DB27/((DB27+1)*(DB27+1))*(2*1/T27*1/S27-1/S27*1/S27)))</f>
        <v>0</v>
      </c>
      <c r="S27">
        <f>IF(LEFT(DC27,1)&lt;&gt;"0",IF(LEFT(DC27,1)="1",3.0,DD27),$D$5+$E$5*(DT27*DM27/($K$5*1000))+$F$5*(DT27*DM27/($K$5*1000))*MAX(MIN(DA27,$J$5),$I$5)*MAX(MIN(DA27,$J$5),$I$5)+$G$5*MAX(MIN(DA27,$J$5),$I$5)*(DT27*DM27/($K$5*1000))+$H$5*(DT27*DM27/($K$5*1000))*(DT27*DM27/($K$5*1000)))</f>
        <v>0</v>
      </c>
      <c r="T27">
        <f>K27*(1000-(1000*0.61365*exp(17.502*X27/(240.97+X27))/(DM27+DN27)+DH27)/2)/(1000*0.61365*exp(17.502*X27/(240.97+X27))/(DM27+DN27)-DH27)</f>
        <v>0</v>
      </c>
      <c r="U27">
        <f>1/((DB27+1)/(R27/1.6)+1/(S27/1.37)) + DB27/((DB27+1)/(R27/1.6) + DB27/(S27/1.37))</f>
        <v>0</v>
      </c>
      <c r="V27">
        <f>(CW27*CZ27)</f>
        <v>0</v>
      </c>
      <c r="W27">
        <f>(DO27+(V27+2*0.95*5.67E-8*(((DO27+$B$7)+273)^4-(DO27+273)^4)-44100*K27)/(1.84*29.3*S27+8*0.95*5.67E-8*(DO27+273)^3))</f>
        <v>0</v>
      </c>
      <c r="X27">
        <f>($C$7*DP27+$D$7*DQ27+$E$7*W27)</f>
        <v>0</v>
      </c>
      <c r="Y27">
        <f>0.61365*exp(17.502*X27/(240.97+X27))</f>
        <v>0</v>
      </c>
      <c r="Z27">
        <f>(AA27/AB27*100)</f>
        <v>0</v>
      </c>
      <c r="AA27">
        <f>DH27*(DM27+DN27)/1000</f>
        <v>0</v>
      </c>
      <c r="AB27">
        <f>0.61365*exp(17.502*DO27/(240.97+DO27))</f>
        <v>0</v>
      </c>
      <c r="AC27">
        <f>(Y27-DH27*(DM27+DN27)/1000)</f>
        <v>0</v>
      </c>
      <c r="AD27">
        <f>(-K27*44100)</f>
        <v>0</v>
      </c>
      <c r="AE27">
        <f>2*29.3*S27*0.92*(DO27-X27)</f>
        <v>0</v>
      </c>
      <c r="AF27">
        <f>2*0.95*5.67E-8*(((DO27+$B$7)+273)^4-(X27+273)^4)</f>
        <v>0</v>
      </c>
      <c r="AG27">
        <f>V27+AF27+AD27+AE27</f>
        <v>0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MAX(0,($B$13+$C$13*DT27)/(1+$D$13*DT27)*DM27/(DO27+273)*$E$13)</f>
        <v>0</v>
      </c>
      <c r="AM27" t="s">
        <v>422</v>
      </c>
      <c r="AN27" t="s">
        <v>422</v>
      </c>
      <c r="AO27">
        <v>0</v>
      </c>
      <c r="AP27">
        <v>0</v>
      </c>
      <c r="AQ27">
        <f>1-AO27/AP27</f>
        <v>0</v>
      </c>
      <c r="AR27">
        <v>0</v>
      </c>
      <c r="AS27" t="s">
        <v>422</v>
      </c>
      <c r="AT27" t="s">
        <v>422</v>
      </c>
      <c r="AU27">
        <v>0</v>
      </c>
      <c r="AV27">
        <v>0</v>
      </c>
      <c r="AW27">
        <f>1-AU27/AV27</f>
        <v>0</v>
      </c>
      <c r="AX27">
        <v>0.5</v>
      </c>
      <c r="AY27">
        <f>CX27</f>
        <v>0</v>
      </c>
      <c r="AZ27">
        <f>M27</f>
        <v>0</v>
      </c>
      <c r="BA27">
        <f>AW27*AX27*AY27</f>
        <v>0</v>
      </c>
      <c r="BB27">
        <f>(AZ27-AR27)/AY27</f>
        <v>0</v>
      </c>
      <c r="BC27">
        <f>(AP27-AV27)/AV27</f>
        <v>0</v>
      </c>
      <c r="BD27">
        <f>AO27/(AQ27+AO27/AV27)</f>
        <v>0</v>
      </c>
      <c r="BE27" t="s">
        <v>422</v>
      </c>
      <c r="BF27">
        <v>0</v>
      </c>
      <c r="BG27">
        <f>IF(BF27&lt;&gt;0, BF27, BD27)</f>
        <v>0</v>
      </c>
      <c r="BH27">
        <f>1-BG27/AV27</f>
        <v>0</v>
      </c>
      <c r="BI27">
        <f>(AV27-AU27)/(AV27-BG27)</f>
        <v>0</v>
      </c>
      <c r="BJ27">
        <f>(AP27-AV27)/(AP27-BG27)</f>
        <v>0</v>
      </c>
      <c r="BK27">
        <f>(AV27-AU27)/(AV27-AO27)</f>
        <v>0</v>
      </c>
      <c r="BL27">
        <f>(AP27-AV27)/(AP27-AO27)</f>
        <v>0</v>
      </c>
      <c r="BM27">
        <f>(BI27*BG27/AU27)</f>
        <v>0</v>
      </c>
      <c r="BN27">
        <f>(1-BM27)</f>
        <v>0</v>
      </c>
      <c r="CW27">
        <f>$B$11*DU27+$C$11*DV27+$F$11*EG27*(1-EJ27)</f>
        <v>0</v>
      </c>
      <c r="CX27">
        <f>CW27*CY27</f>
        <v>0</v>
      </c>
      <c r="CY27">
        <f>($B$11*$D$9+$C$11*$D$9+$F$11*((ET27+EL27)/MAX(ET27+EL27+EU27, 0.1)*$I$9+EU27/MAX(ET27+EL27+EU27, 0.1)*$J$9))/($B$11+$C$11+$F$11)</f>
        <v>0</v>
      </c>
      <c r="CZ27">
        <f>($B$11*$K$9+$C$11*$K$9+$F$11*((ET27+EL27)/MAX(ET27+EL27+EU27, 0.1)*$P$9+EU27/MAX(ET27+EL27+EU27, 0.1)*$Q$9))/($B$11+$C$11+$F$11)</f>
        <v>0</v>
      </c>
      <c r="DA27">
        <v>5.66</v>
      </c>
      <c r="DB27">
        <v>0.5</v>
      </c>
      <c r="DC27" t="s">
        <v>423</v>
      </c>
      <c r="DD27">
        <v>2</v>
      </c>
      <c r="DE27">
        <v>1758502905.5</v>
      </c>
      <c r="DF27">
        <v>420.8682222222222</v>
      </c>
      <c r="DG27">
        <v>419.9762222222222</v>
      </c>
      <c r="DH27">
        <v>25.73743333333333</v>
      </c>
      <c r="DI27">
        <v>25.47978888888889</v>
      </c>
      <c r="DJ27">
        <v>419.6301111111111</v>
      </c>
      <c r="DK27">
        <v>25.5227</v>
      </c>
      <c r="DL27">
        <v>499.9832222222223</v>
      </c>
      <c r="DM27">
        <v>89.96201111111111</v>
      </c>
      <c r="DN27">
        <v>0.05673174444444445</v>
      </c>
      <c r="DO27">
        <v>31.39764444444445</v>
      </c>
      <c r="DP27">
        <v>30.71693333333333</v>
      </c>
      <c r="DQ27">
        <v>999.9000000000001</v>
      </c>
      <c r="DR27">
        <v>0</v>
      </c>
      <c r="DS27">
        <v>0</v>
      </c>
      <c r="DT27">
        <v>9997.344444444443</v>
      </c>
      <c r="DU27">
        <v>0</v>
      </c>
      <c r="DV27">
        <v>0.843113</v>
      </c>
      <c r="DW27">
        <v>0.892249222222222</v>
      </c>
      <c r="DX27">
        <v>431.9866666666667</v>
      </c>
      <c r="DY27">
        <v>430.9568888888889</v>
      </c>
      <c r="DZ27">
        <v>0.257652</v>
      </c>
      <c r="EA27">
        <v>419.9762222222222</v>
      </c>
      <c r="EB27">
        <v>25.47978888888889</v>
      </c>
      <c r="EC27">
        <v>2.315392222222223</v>
      </c>
      <c r="ED27">
        <v>2.292213333333333</v>
      </c>
      <c r="EE27">
        <v>19.7839</v>
      </c>
      <c r="EF27">
        <v>19.62178888888889</v>
      </c>
      <c r="EG27">
        <v>0.00500097</v>
      </c>
      <c r="EH27">
        <v>0</v>
      </c>
      <c r="EI27">
        <v>0</v>
      </c>
      <c r="EJ27">
        <v>0</v>
      </c>
      <c r="EK27">
        <v>690.8555555555556</v>
      </c>
      <c r="EL27">
        <v>0.00500097</v>
      </c>
      <c r="EM27">
        <v>-6.411111111111111</v>
      </c>
      <c r="EN27">
        <v>-1.9</v>
      </c>
      <c r="EO27">
        <v>36</v>
      </c>
      <c r="EP27">
        <v>41.22900000000001</v>
      </c>
      <c r="EQ27">
        <v>38.187</v>
      </c>
      <c r="ER27">
        <v>41.99277777777777</v>
      </c>
      <c r="ES27">
        <v>38.72900000000001</v>
      </c>
      <c r="ET27">
        <v>0</v>
      </c>
      <c r="EU27">
        <v>0</v>
      </c>
      <c r="EV27">
        <v>0</v>
      </c>
      <c r="EW27">
        <v>1758502909.3</v>
      </c>
      <c r="EX27">
        <v>0</v>
      </c>
      <c r="EY27">
        <v>691.22</v>
      </c>
      <c r="EZ27">
        <v>-20.55384578323927</v>
      </c>
      <c r="FA27">
        <v>14.53076823714684</v>
      </c>
      <c r="FB27">
        <v>-8.44</v>
      </c>
      <c r="FC27">
        <v>15</v>
      </c>
      <c r="FD27">
        <v>0</v>
      </c>
      <c r="FE27" t="s">
        <v>424</v>
      </c>
      <c r="FF27">
        <v>1747247426.5</v>
      </c>
      <c r="FG27">
        <v>1747247420.5</v>
      </c>
      <c r="FH27">
        <v>0</v>
      </c>
      <c r="FI27">
        <v>1.027</v>
      </c>
      <c r="FJ27">
        <v>0.031</v>
      </c>
      <c r="FK27">
        <v>0.02</v>
      </c>
      <c r="FL27">
        <v>0.05</v>
      </c>
      <c r="FM27">
        <v>420</v>
      </c>
      <c r="FN27">
        <v>16</v>
      </c>
      <c r="FO27">
        <v>0.01</v>
      </c>
      <c r="FP27">
        <v>0.1</v>
      </c>
      <c r="FQ27">
        <v>0.8610646341463416</v>
      </c>
      <c r="FR27">
        <v>0.1831429756097569</v>
      </c>
      <c r="FS27">
        <v>0.0313183858684118</v>
      </c>
      <c r="FT27">
        <v>0</v>
      </c>
      <c r="FU27">
        <v>690.2676470588234</v>
      </c>
      <c r="FV27">
        <v>2.198625231715734</v>
      </c>
      <c r="FW27">
        <v>9.082391515462126</v>
      </c>
      <c r="FX27">
        <v>-1</v>
      </c>
      <c r="FY27">
        <v>0.2490832682926829</v>
      </c>
      <c r="FZ27">
        <v>0.08514413937282261</v>
      </c>
      <c r="GA27">
        <v>0.008872709108723169</v>
      </c>
      <c r="GB27">
        <v>1</v>
      </c>
      <c r="GC27">
        <v>1</v>
      </c>
      <c r="GD27">
        <v>2</v>
      </c>
      <c r="GE27" t="s">
        <v>425</v>
      </c>
      <c r="GF27">
        <v>3.13693</v>
      </c>
      <c r="GG27">
        <v>2.7169</v>
      </c>
      <c r="GH27">
        <v>0.0932704</v>
      </c>
      <c r="GI27">
        <v>0.0924533</v>
      </c>
      <c r="GJ27">
        <v>0.110663</v>
      </c>
      <c r="GK27">
        <v>0.10863</v>
      </c>
      <c r="GL27">
        <v>28761.4</v>
      </c>
      <c r="GM27">
        <v>28861.2</v>
      </c>
      <c r="GN27">
        <v>29492</v>
      </c>
      <c r="GO27">
        <v>29392</v>
      </c>
      <c r="GP27">
        <v>34651.9</v>
      </c>
      <c r="GQ27">
        <v>34689.9</v>
      </c>
      <c r="GR27">
        <v>41500.9</v>
      </c>
      <c r="GS27">
        <v>41750</v>
      </c>
      <c r="GT27">
        <v>1.91395</v>
      </c>
      <c r="GU27">
        <v>1.87252</v>
      </c>
      <c r="GV27">
        <v>0.07004290000000001</v>
      </c>
      <c r="GW27">
        <v>0</v>
      </c>
      <c r="GX27">
        <v>29.5714</v>
      </c>
      <c r="GY27">
        <v>999.9</v>
      </c>
      <c r="GZ27">
        <v>60.4</v>
      </c>
      <c r="HA27">
        <v>30.8</v>
      </c>
      <c r="HB27">
        <v>29.944</v>
      </c>
      <c r="HC27">
        <v>62.7802</v>
      </c>
      <c r="HD27">
        <v>24.6114</v>
      </c>
      <c r="HE27">
        <v>1</v>
      </c>
      <c r="HF27">
        <v>0.149842</v>
      </c>
      <c r="HG27">
        <v>-1.61804</v>
      </c>
      <c r="HH27">
        <v>20.3485</v>
      </c>
      <c r="HI27">
        <v>5.22508</v>
      </c>
      <c r="HJ27">
        <v>12.0159</v>
      </c>
      <c r="HK27">
        <v>4.9908</v>
      </c>
      <c r="HL27">
        <v>3.28938</v>
      </c>
      <c r="HM27">
        <v>9999</v>
      </c>
      <c r="HN27">
        <v>9999</v>
      </c>
      <c r="HO27">
        <v>9999</v>
      </c>
      <c r="HP27">
        <v>999.9</v>
      </c>
      <c r="HQ27">
        <v>1.86752</v>
      </c>
      <c r="HR27">
        <v>1.86661</v>
      </c>
      <c r="HS27">
        <v>1.866</v>
      </c>
      <c r="HT27">
        <v>1.86594</v>
      </c>
      <c r="HU27">
        <v>1.86783</v>
      </c>
      <c r="HV27">
        <v>1.87027</v>
      </c>
      <c r="HW27">
        <v>1.8689</v>
      </c>
      <c r="HX27">
        <v>1.87036</v>
      </c>
      <c r="HY27">
        <v>0</v>
      </c>
      <c r="HZ27">
        <v>0</v>
      </c>
      <c r="IA27">
        <v>0</v>
      </c>
      <c r="IB27">
        <v>0</v>
      </c>
      <c r="IC27" t="s">
        <v>426</v>
      </c>
      <c r="ID27" t="s">
        <v>427</v>
      </c>
      <c r="IE27" t="s">
        <v>428</v>
      </c>
      <c r="IF27" t="s">
        <v>428</v>
      </c>
      <c r="IG27" t="s">
        <v>428</v>
      </c>
      <c r="IH27" t="s">
        <v>428</v>
      </c>
      <c r="II27">
        <v>0</v>
      </c>
      <c r="IJ27">
        <v>100</v>
      </c>
      <c r="IK27">
        <v>100</v>
      </c>
      <c r="IL27">
        <v>1.238</v>
      </c>
      <c r="IM27">
        <v>0.2147</v>
      </c>
      <c r="IN27">
        <v>0.6902030508192664</v>
      </c>
      <c r="IO27">
        <v>0.001474763808417899</v>
      </c>
      <c r="IP27">
        <v>-3.85604142745729E-07</v>
      </c>
      <c r="IQ27">
        <v>-4.042155114862324E-11</v>
      </c>
      <c r="IR27">
        <v>-0.0599630414126953</v>
      </c>
      <c r="IS27">
        <v>-0.0008759303265835833</v>
      </c>
      <c r="IT27">
        <v>0.0007542316531097033</v>
      </c>
      <c r="IU27">
        <v>-1.168394518909615E-05</v>
      </c>
      <c r="IV27">
        <v>4</v>
      </c>
      <c r="IW27">
        <v>2283</v>
      </c>
      <c r="IX27">
        <v>1</v>
      </c>
      <c r="IY27">
        <v>28</v>
      </c>
      <c r="IZ27">
        <v>187591.4</v>
      </c>
      <c r="JA27">
        <v>187591.5</v>
      </c>
      <c r="JB27">
        <v>1.02539</v>
      </c>
      <c r="JC27">
        <v>2.27417</v>
      </c>
      <c r="JD27">
        <v>1.39648</v>
      </c>
      <c r="JE27">
        <v>2.36084</v>
      </c>
      <c r="JF27">
        <v>1.49536</v>
      </c>
      <c r="JG27">
        <v>2.71118</v>
      </c>
      <c r="JH27">
        <v>35.8244</v>
      </c>
      <c r="JI27">
        <v>24.1138</v>
      </c>
      <c r="JJ27">
        <v>18</v>
      </c>
      <c r="JK27">
        <v>489.175</v>
      </c>
      <c r="JL27">
        <v>452.743</v>
      </c>
      <c r="JM27">
        <v>32.3542</v>
      </c>
      <c r="JN27">
        <v>29.4839</v>
      </c>
      <c r="JO27">
        <v>30.0002</v>
      </c>
      <c r="JP27">
        <v>29.248</v>
      </c>
      <c r="JQ27">
        <v>29.1648</v>
      </c>
      <c r="JR27">
        <v>20.5358</v>
      </c>
      <c r="JS27">
        <v>24.7738</v>
      </c>
      <c r="JT27">
        <v>94.9311</v>
      </c>
      <c r="JU27">
        <v>32.3443</v>
      </c>
      <c r="JV27">
        <v>420</v>
      </c>
      <c r="JW27">
        <v>25.4846</v>
      </c>
      <c r="JX27">
        <v>100.795</v>
      </c>
      <c r="JY27">
        <v>100.402</v>
      </c>
    </row>
    <row r="28" spans="1:285">
      <c r="A28">
        <v>12</v>
      </c>
      <c r="B28">
        <v>1758502910.5</v>
      </c>
      <c r="C28">
        <v>22</v>
      </c>
      <c r="D28" t="s">
        <v>451</v>
      </c>
      <c r="E28" t="s">
        <v>452</v>
      </c>
      <c r="F28">
        <v>5</v>
      </c>
      <c r="G28" t="s">
        <v>419</v>
      </c>
      <c r="H28" t="s">
        <v>420</v>
      </c>
      <c r="I28" t="s">
        <v>421</v>
      </c>
      <c r="J28">
        <v>1758502907.5</v>
      </c>
      <c r="K28">
        <f>(L28)/1000</f>
        <v>0</v>
      </c>
      <c r="L28">
        <f>1000*DL28*AJ28*(DH28-DI28)/(100*DA28*(1000-AJ28*DH28))</f>
        <v>0</v>
      </c>
      <c r="M28">
        <f>DL28*AJ28*(DG28-DF28*(1000-AJ28*DI28)/(1000-AJ28*DH28))/(100*DA28)</f>
        <v>0</v>
      </c>
      <c r="N28">
        <f>DF28 - IF(AJ28&gt;1, M28*DA28*100.0/(AL28), 0)</f>
        <v>0</v>
      </c>
      <c r="O28">
        <f>((U28-K28/2)*N28-M28)/(U28+K28/2)</f>
        <v>0</v>
      </c>
      <c r="P28">
        <f>O28*(DM28+DN28)/1000.0</f>
        <v>0</v>
      </c>
      <c r="Q28">
        <f>(DF28 - IF(AJ28&gt;1, M28*DA28*100.0/(AL28), 0))*(DM28+DN28)/1000.0</f>
        <v>0</v>
      </c>
      <c r="R28">
        <f>2.0/((1/T28-1/S28)+SIGN(T28)*SQRT((1/T28-1/S28)*(1/T28-1/S28) + 4*DB28/((DB28+1)*(DB28+1))*(2*1/T28*1/S28-1/S28*1/S28)))</f>
        <v>0</v>
      </c>
      <c r="S28">
        <f>IF(LEFT(DC28,1)&lt;&gt;"0",IF(LEFT(DC28,1)="1",3.0,DD28),$D$5+$E$5*(DT28*DM28/($K$5*1000))+$F$5*(DT28*DM28/($K$5*1000))*MAX(MIN(DA28,$J$5),$I$5)*MAX(MIN(DA28,$J$5),$I$5)+$G$5*MAX(MIN(DA28,$J$5),$I$5)*(DT28*DM28/($K$5*1000))+$H$5*(DT28*DM28/($K$5*1000))*(DT28*DM28/($K$5*1000)))</f>
        <v>0</v>
      </c>
      <c r="T28">
        <f>K28*(1000-(1000*0.61365*exp(17.502*X28/(240.97+X28))/(DM28+DN28)+DH28)/2)/(1000*0.61365*exp(17.502*X28/(240.97+X28))/(DM28+DN28)-DH28)</f>
        <v>0</v>
      </c>
      <c r="U28">
        <f>1/((DB28+1)/(R28/1.6)+1/(S28/1.37)) + DB28/((DB28+1)/(R28/1.6) + DB28/(S28/1.37))</f>
        <v>0</v>
      </c>
      <c r="V28">
        <f>(CW28*CZ28)</f>
        <v>0</v>
      </c>
      <c r="W28">
        <f>(DO28+(V28+2*0.95*5.67E-8*(((DO28+$B$7)+273)^4-(DO28+273)^4)-44100*K28)/(1.84*29.3*S28+8*0.95*5.67E-8*(DO28+273)^3))</f>
        <v>0</v>
      </c>
      <c r="X28">
        <f>($C$7*DP28+$D$7*DQ28+$E$7*W28)</f>
        <v>0</v>
      </c>
      <c r="Y28">
        <f>0.61365*exp(17.502*X28/(240.97+X28))</f>
        <v>0</v>
      </c>
      <c r="Z28">
        <f>(AA28/AB28*100)</f>
        <v>0</v>
      </c>
      <c r="AA28">
        <f>DH28*(DM28+DN28)/1000</f>
        <v>0</v>
      </c>
      <c r="AB28">
        <f>0.61365*exp(17.502*DO28/(240.97+DO28))</f>
        <v>0</v>
      </c>
      <c r="AC28">
        <f>(Y28-DH28*(DM28+DN28)/1000)</f>
        <v>0</v>
      </c>
      <c r="AD28">
        <f>(-K28*44100)</f>
        <v>0</v>
      </c>
      <c r="AE28">
        <f>2*29.3*S28*0.92*(DO28-X28)</f>
        <v>0</v>
      </c>
      <c r="AF28">
        <f>2*0.95*5.67E-8*(((DO28+$B$7)+273)^4-(X28+273)^4)</f>
        <v>0</v>
      </c>
      <c r="AG28">
        <f>V28+AF28+AD28+AE28</f>
        <v>0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MAX(0,($B$13+$C$13*DT28)/(1+$D$13*DT28)*DM28/(DO28+273)*$E$13)</f>
        <v>0</v>
      </c>
      <c r="AM28" t="s">
        <v>422</v>
      </c>
      <c r="AN28" t="s">
        <v>422</v>
      </c>
      <c r="AO28">
        <v>0</v>
      </c>
      <c r="AP28">
        <v>0</v>
      </c>
      <c r="AQ28">
        <f>1-AO28/AP28</f>
        <v>0</v>
      </c>
      <c r="AR28">
        <v>0</v>
      </c>
      <c r="AS28" t="s">
        <v>422</v>
      </c>
      <c r="AT28" t="s">
        <v>422</v>
      </c>
      <c r="AU28">
        <v>0</v>
      </c>
      <c r="AV28">
        <v>0</v>
      </c>
      <c r="AW28">
        <f>1-AU28/AV28</f>
        <v>0</v>
      </c>
      <c r="AX28">
        <v>0.5</v>
      </c>
      <c r="AY28">
        <f>CX28</f>
        <v>0</v>
      </c>
      <c r="AZ28">
        <f>M28</f>
        <v>0</v>
      </c>
      <c r="BA28">
        <f>AW28*AX28*AY28</f>
        <v>0</v>
      </c>
      <c r="BB28">
        <f>(AZ28-AR28)/AY28</f>
        <v>0</v>
      </c>
      <c r="BC28">
        <f>(AP28-AV28)/AV28</f>
        <v>0</v>
      </c>
      <c r="BD28">
        <f>AO28/(AQ28+AO28/AV28)</f>
        <v>0</v>
      </c>
      <c r="BE28" t="s">
        <v>422</v>
      </c>
      <c r="BF28">
        <v>0</v>
      </c>
      <c r="BG28">
        <f>IF(BF28&lt;&gt;0, BF28, BD28)</f>
        <v>0</v>
      </c>
      <c r="BH28">
        <f>1-BG28/AV28</f>
        <v>0</v>
      </c>
      <c r="BI28">
        <f>(AV28-AU28)/(AV28-BG28)</f>
        <v>0</v>
      </c>
      <c r="BJ28">
        <f>(AP28-AV28)/(AP28-BG28)</f>
        <v>0</v>
      </c>
      <c r="BK28">
        <f>(AV28-AU28)/(AV28-AO28)</f>
        <v>0</v>
      </c>
      <c r="BL28">
        <f>(AP28-AV28)/(AP28-AO28)</f>
        <v>0</v>
      </c>
      <c r="BM28">
        <f>(BI28*BG28/AU28)</f>
        <v>0</v>
      </c>
      <c r="BN28">
        <f>(1-BM28)</f>
        <v>0</v>
      </c>
      <c r="CW28">
        <f>$B$11*DU28+$C$11*DV28+$F$11*EG28*(1-EJ28)</f>
        <v>0</v>
      </c>
      <c r="CX28">
        <f>CW28*CY28</f>
        <v>0</v>
      </c>
      <c r="CY28">
        <f>($B$11*$D$9+$C$11*$D$9+$F$11*((ET28+EL28)/MAX(ET28+EL28+EU28, 0.1)*$I$9+EU28/MAX(ET28+EL28+EU28, 0.1)*$J$9))/($B$11+$C$11+$F$11)</f>
        <v>0</v>
      </c>
      <c r="CZ28">
        <f>($B$11*$K$9+$C$11*$K$9+$F$11*((ET28+EL28)/MAX(ET28+EL28+EU28, 0.1)*$P$9+EU28/MAX(ET28+EL28+EU28, 0.1)*$Q$9))/($B$11+$C$11+$F$11)</f>
        <v>0</v>
      </c>
      <c r="DA28">
        <v>5.66</v>
      </c>
      <c r="DB28">
        <v>0.5</v>
      </c>
      <c r="DC28" t="s">
        <v>423</v>
      </c>
      <c r="DD28">
        <v>2</v>
      </c>
      <c r="DE28">
        <v>1758502907.5</v>
      </c>
      <c r="DF28">
        <v>420.8541111111111</v>
      </c>
      <c r="DG28">
        <v>419.9588888888889</v>
      </c>
      <c r="DH28">
        <v>25.73588888888889</v>
      </c>
      <c r="DI28">
        <v>25.47722222222222</v>
      </c>
      <c r="DJ28">
        <v>419.6161111111111</v>
      </c>
      <c r="DK28">
        <v>25.52117777777778</v>
      </c>
      <c r="DL28">
        <v>500.005</v>
      </c>
      <c r="DM28">
        <v>89.96291111111111</v>
      </c>
      <c r="DN28">
        <v>0.0566924111111111</v>
      </c>
      <c r="DO28">
        <v>31.39856666666667</v>
      </c>
      <c r="DP28">
        <v>30.71586666666667</v>
      </c>
      <c r="DQ28">
        <v>999.9000000000001</v>
      </c>
      <c r="DR28">
        <v>0</v>
      </c>
      <c r="DS28">
        <v>0</v>
      </c>
      <c r="DT28">
        <v>9999.566666666668</v>
      </c>
      <c r="DU28">
        <v>0</v>
      </c>
      <c r="DV28">
        <v>0.843113</v>
      </c>
      <c r="DW28">
        <v>0.8954942222222222</v>
      </c>
      <c r="DX28">
        <v>431.9714444444444</v>
      </c>
      <c r="DY28">
        <v>430.9377777777777</v>
      </c>
      <c r="DZ28">
        <v>0.2586605555555556</v>
      </c>
      <c r="EA28">
        <v>419.9588888888889</v>
      </c>
      <c r="EB28">
        <v>25.47722222222222</v>
      </c>
      <c r="EC28">
        <v>2.315275555555556</v>
      </c>
      <c r="ED28">
        <v>2.292006666666667</v>
      </c>
      <c r="EE28">
        <v>19.78307777777778</v>
      </c>
      <c r="EF28">
        <v>19.62033333333333</v>
      </c>
      <c r="EG28">
        <v>0.00500097</v>
      </c>
      <c r="EH28">
        <v>0</v>
      </c>
      <c r="EI28">
        <v>0</v>
      </c>
      <c r="EJ28">
        <v>0</v>
      </c>
      <c r="EK28">
        <v>688.2666666666668</v>
      </c>
      <c r="EL28">
        <v>0.00500097</v>
      </c>
      <c r="EM28">
        <v>-2.9</v>
      </c>
      <c r="EN28">
        <v>-1.588888888888889</v>
      </c>
      <c r="EO28">
        <v>36</v>
      </c>
      <c r="EP28">
        <v>41.18033333333334</v>
      </c>
      <c r="EQ28">
        <v>38.18011111111111</v>
      </c>
      <c r="ER28">
        <v>41.91633333333333</v>
      </c>
      <c r="ES28">
        <v>38.68733333333333</v>
      </c>
      <c r="ET28">
        <v>0</v>
      </c>
      <c r="EU28">
        <v>0</v>
      </c>
      <c r="EV28">
        <v>0</v>
      </c>
      <c r="EW28">
        <v>1758502911.1</v>
      </c>
      <c r="EX28">
        <v>0</v>
      </c>
      <c r="EY28">
        <v>691.126923076923</v>
      </c>
      <c r="EZ28">
        <v>-31.23076862132035</v>
      </c>
      <c r="FA28">
        <v>17.20341771719568</v>
      </c>
      <c r="FB28">
        <v>-8.146153846153847</v>
      </c>
      <c r="FC28">
        <v>15</v>
      </c>
      <c r="FD28">
        <v>0</v>
      </c>
      <c r="FE28" t="s">
        <v>424</v>
      </c>
      <c r="FF28">
        <v>1747247426.5</v>
      </c>
      <c r="FG28">
        <v>1747247420.5</v>
      </c>
      <c r="FH28">
        <v>0</v>
      </c>
      <c r="FI28">
        <v>1.027</v>
      </c>
      <c r="FJ28">
        <v>0.031</v>
      </c>
      <c r="FK28">
        <v>0.02</v>
      </c>
      <c r="FL28">
        <v>0.05</v>
      </c>
      <c r="FM28">
        <v>420</v>
      </c>
      <c r="FN28">
        <v>16</v>
      </c>
      <c r="FO28">
        <v>0.01</v>
      </c>
      <c r="FP28">
        <v>0.1</v>
      </c>
      <c r="FQ28">
        <v>0.8679458999999999</v>
      </c>
      <c r="FR28">
        <v>0.2178412682926839</v>
      </c>
      <c r="FS28">
        <v>0.02840210015368582</v>
      </c>
      <c r="FT28">
        <v>0</v>
      </c>
      <c r="FU28">
        <v>690.9088235294117</v>
      </c>
      <c r="FV28">
        <v>-11.27119896248881</v>
      </c>
      <c r="FW28">
        <v>9.576637247429716</v>
      </c>
      <c r="FX28">
        <v>-1</v>
      </c>
      <c r="FY28">
        <v>0.252746375</v>
      </c>
      <c r="FZ28">
        <v>0.06302212007504597</v>
      </c>
      <c r="GA28">
        <v>0.006557318109133869</v>
      </c>
      <c r="GB28">
        <v>1</v>
      </c>
      <c r="GC28">
        <v>1</v>
      </c>
      <c r="GD28">
        <v>2</v>
      </c>
      <c r="GE28" t="s">
        <v>425</v>
      </c>
      <c r="GF28">
        <v>3.13691</v>
      </c>
      <c r="GG28">
        <v>2.71688</v>
      </c>
      <c r="GH28">
        <v>0.0932751</v>
      </c>
      <c r="GI28">
        <v>0.09244769999999999</v>
      </c>
      <c r="GJ28">
        <v>0.110659</v>
      </c>
      <c r="GK28">
        <v>0.108626</v>
      </c>
      <c r="GL28">
        <v>28761.1</v>
      </c>
      <c r="GM28">
        <v>28861.5</v>
      </c>
      <c r="GN28">
        <v>29491.8</v>
      </c>
      <c r="GO28">
        <v>29392.1</v>
      </c>
      <c r="GP28">
        <v>34651.8</v>
      </c>
      <c r="GQ28">
        <v>34690.2</v>
      </c>
      <c r="GR28">
        <v>41500.6</v>
      </c>
      <c r="GS28">
        <v>41750.2</v>
      </c>
      <c r="GT28">
        <v>1.9139</v>
      </c>
      <c r="GU28">
        <v>1.87262</v>
      </c>
      <c r="GV28">
        <v>0.07099660000000001</v>
      </c>
      <c r="GW28">
        <v>0</v>
      </c>
      <c r="GX28">
        <v>29.5714</v>
      </c>
      <c r="GY28">
        <v>999.9</v>
      </c>
      <c r="GZ28">
        <v>60.4</v>
      </c>
      <c r="HA28">
        <v>30.8</v>
      </c>
      <c r="HB28">
        <v>29.9439</v>
      </c>
      <c r="HC28">
        <v>62.6702</v>
      </c>
      <c r="HD28">
        <v>24.6394</v>
      </c>
      <c r="HE28">
        <v>1</v>
      </c>
      <c r="HF28">
        <v>0.150119</v>
      </c>
      <c r="HG28">
        <v>-1.62603</v>
      </c>
      <c r="HH28">
        <v>20.3483</v>
      </c>
      <c r="HI28">
        <v>5.22568</v>
      </c>
      <c r="HJ28">
        <v>12.0159</v>
      </c>
      <c r="HK28">
        <v>4.9909</v>
      </c>
      <c r="HL28">
        <v>3.28935</v>
      </c>
      <c r="HM28">
        <v>9999</v>
      </c>
      <c r="HN28">
        <v>9999</v>
      </c>
      <c r="HO28">
        <v>9999</v>
      </c>
      <c r="HP28">
        <v>999.9</v>
      </c>
      <c r="HQ28">
        <v>1.86752</v>
      </c>
      <c r="HR28">
        <v>1.86661</v>
      </c>
      <c r="HS28">
        <v>1.866</v>
      </c>
      <c r="HT28">
        <v>1.86595</v>
      </c>
      <c r="HU28">
        <v>1.86783</v>
      </c>
      <c r="HV28">
        <v>1.87027</v>
      </c>
      <c r="HW28">
        <v>1.8689</v>
      </c>
      <c r="HX28">
        <v>1.87039</v>
      </c>
      <c r="HY28">
        <v>0</v>
      </c>
      <c r="HZ28">
        <v>0</v>
      </c>
      <c r="IA28">
        <v>0</v>
      </c>
      <c r="IB28">
        <v>0</v>
      </c>
      <c r="IC28" t="s">
        <v>426</v>
      </c>
      <c r="ID28" t="s">
        <v>427</v>
      </c>
      <c r="IE28" t="s">
        <v>428</v>
      </c>
      <c r="IF28" t="s">
        <v>428</v>
      </c>
      <c r="IG28" t="s">
        <v>428</v>
      </c>
      <c r="IH28" t="s">
        <v>428</v>
      </c>
      <c r="II28">
        <v>0</v>
      </c>
      <c r="IJ28">
        <v>100</v>
      </c>
      <c r="IK28">
        <v>100</v>
      </c>
      <c r="IL28">
        <v>1.239</v>
      </c>
      <c r="IM28">
        <v>0.2147</v>
      </c>
      <c r="IN28">
        <v>0.6902030508192664</v>
      </c>
      <c r="IO28">
        <v>0.001474763808417899</v>
      </c>
      <c r="IP28">
        <v>-3.85604142745729E-07</v>
      </c>
      <c r="IQ28">
        <v>-4.042155114862324E-11</v>
      </c>
      <c r="IR28">
        <v>-0.0599630414126953</v>
      </c>
      <c r="IS28">
        <v>-0.0008759303265835833</v>
      </c>
      <c r="IT28">
        <v>0.0007542316531097033</v>
      </c>
      <c r="IU28">
        <v>-1.168394518909615E-05</v>
      </c>
      <c r="IV28">
        <v>4</v>
      </c>
      <c r="IW28">
        <v>2283</v>
      </c>
      <c r="IX28">
        <v>1</v>
      </c>
      <c r="IY28">
        <v>28</v>
      </c>
      <c r="IZ28">
        <v>187591.4</v>
      </c>
      <c r="JA28">
        <v>187591.5</v>
      </c>
      <c r="JB28">
        <v>1.02539</v>
      </c>
      <c r="JC28">
        <v>2.26929</v>
      </c>
      <c r="JD28">
        <v>1.39648</v>
      </c>
      <c r="JE28">
        <v>2.36206</v>
      </c>
      <c r="JF28">
        <v>1.49536</v>
      </c>
      <c r="JG28">
        <v>2.73926</v>
      </c>
      <c r="JH28">
        <v>35.8244</v>
      </c>
      <c r="JI28">
        <v>24.1138</v>
      </c>
      <c r="JJ28">
        <v>18</v>
      </c>
      <c r="JK28">
        <v>489.153</v>
      </c>
      <c r="JL28">
        <v>452.816</v>
      </c>
      <c r="JM28">
        <v>32.3442</v>
      </c>
      <c r="JN28">
        <v>29.4852</v>
      </c>
      <c r="JO28">
        <v>30.0002</v>
      </c>
      <c r="JP28">
        <v>29.2492</v>
      </c>
      <c r="JQ28">
        <v>29.166</v>
      </c>
      <c r="JR28">
        <v>20.5368</v>
      </c>
      <c r="JS28">
        <v>24.7738</v>
      </c>
      <c r="JT28">
        <v>94.9311</v>
      </c>
      <c r="JU28">
        <v>32.3293</v>
      </c>
      <c r="JV28">
        <v>420</v>
      </c>
      <c r="JW28">
        <v>25.4846</v>
      </c>
      <c r="JX28">
        <v>100.794</v>
      </c>
      <c r="JY28">
        <v>100.403</v>
      </c>
    </row>
    <row r="29" spans="1:285">
      <c r="A29">
        <v>13</v>
      </c>
      <c r="B29">
        <v>1758502912.5</v>
      </c>
      <c r="C29">
        <v>24</v>
      </c>
      <c r="D29" t="s">
        <v>453</v>
      </c>
      <c r="E29" t="s">
        <v>454</v>
      </c>
      <c r="F29">
        <v>5</v>
      </c>
      <c r="G29" t="s">
        <v>419</v>
      </c>
      <c r="H29" t="s">
        <v>420</v>
      </c>
      <c r="I29" t="s">
        <v>421</v>
      </c>
      <c r="J29">
        <v>1758502909.5</v>
      </c>
      <c r="K29">
        <f>(L29)/1000</f>
        <v>0</v>
      </c>
      <c r="L29">
        <f>1000*DL29*AJ29*(DH29-DI29)/(100*DA29*(1000-AJ29*DH29))</f>
        <v>0</v>
      </c>
      <c r="M29">
        <f>DL29*AJ29*(DG29-DF29*(1000-AJ29*DI29)/(1000-AJ29*DH29))/(100*DA29)</f>
        <v>0</v>
      </c>
      <c r="N29">
        <f>DF29 - IF(AJ29&gt;1, M29*DA29*100.0/(AL29), 0)</f>
        <v>0</v>
      </c>
      <c r="O29">
        <f>((U29-K29/2)*N29-M29)/(U29+K29/2)</f>
        <v>0</v>
      </c>
      <c r="P29">
        <f>O29*(DM29+DN29)/1000.0</f>
        <v>0</v>
      </c>
      <c r="Q29">
        <f>(DF29 - IF(AJ29&gt;1, M29*DA29*100.0/(AL29), 0))*(DM29+DN29)/1000.0</f>
        <v>0</v>
      </c>
      <c r="R29">
        <f>2.0/((1/T29-1/S29)+SIGN(T29)*SQRT((1/T29-1/S29)*(1/T29-1/S29) + 4*DB29/((DB29+1)*(DB29+1))*(2*1/T29*1/S29-1/S29*1/S29)))</f>
        <v>0</v>
      </c>
      <c r="S29">
        <f>IF(LEFT(DC29,1)&lt;&gt;"0",IF(LEFT(DC29,1)="1",3.0,DD29),$D$5+$E$5*(DT29*DM29/($K$5*1000))+$F$5*(DT29*DM29/($K$5*1000))*MAX(MIN(DA29,$J$5),$I$5)*MAX(MIN(DA29,$J$5),$I$5)+$G$5*MAX(MIN(DA29,$J$5),$I$5)*(DT29*DM29/($K$5*1000))+$H$5*(DT29*DM29/($K$5*1000))*(DT29*DM29/($K$5*1000)))</f>
        <v>0</v>
      </c>
      <c r="T29">
        <f>K29*(1000-(1000*0.61365*exp(17.502*X29/(240.97+X29))/(DM29+DN29)+DH29)/2)/(1000*0.61365*exp(17.502*X29/(240.97+X29))/(DM29+DN29)-DH29)</f>
        <v>0</v>
      </c>
      <c r="U29">
        <f>1/((DB29+1)/(R29/1.6)+1/(S29/1.37)) + DB29/((DB29+1)/(R29/1.6) + DB29/(S29/1.37))</f>
        <v>0</v>
      </c>
      <c r="V29">
        <f>(CW29*CZ29)</f>
        <v>0</v>
      </c>
      <c r="W29">
        <f>(DO29+(V29+2*0.95*5.67E-8*(((DO29+$B$7)+273)^4-(DO29+273)^4)-44100*K29)/(1.84*29.3*S29+8*0.95*5.67E-8*(DO29+273)^3))</f>
        <v>0</v>
      </c>
      <c r="X29">
        <f>($C$7*DP29+$D$7*DQ29+$E$7*W29)</f>
        <v>0</v>
      </c>
      <c r="Y29">
        <f>0.61365*exp(17.502*X29/(240.97+X29))</f>
        <v>0</v>
      </c>
      <c r="Z29">
        <f>(AA29/AB29*100)</f>
        <v>0</v>
      </c>
      <c r="AA29">
        <f>DH29*(DM29+DN29)/1000</f>
        <v>0</v>
      </c>
      <c r="AB29">
        <f>0.61365*exp(17.502*DO29/(240.97+DO29))</f>
        <v>0</v>
      </c>
      <c r="AC29">
        <f>(Y29-DH29*(DM29+DN29)/1000)</f>
        <v>0</v>
      </c>
      <c r="AD29">
        <f>(-K29*44100)</f>
        <v>0</v>
      </c>
      <c r="AE29">
        <f>2*29.3*S29*0.92*(DO29-X29)</f>
        <v>0</v>
      </c>
      <c r="AF29">
        <f>2*0.95*5.67E-8*(((DO29+$B$7)+273)^4-(X29+273)^4)</f>
        <v>0</v>
      </c>
      <c r="AG29">
        <f>V29+AF29+AD29+AE29</f>
        <v>0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MAX(0,($B$13+$C$13*DT29)/(1+$D$13*DT29)*DM29/(DO29+273)*$E$13)</f>
        <v>0</v>
      </c>
      <c r="AM29" t="s">
        <v>422</v>
      </c>
      <c r="AN29" t="s">
        <v>422</v>
      </c>
      <c r="AO29">
        <v>0</v>
      </c>
      <c r="AP29">
        <v>0</v>
      </c>
      <c r="AQ29">
        <f>1-AO29/AP29</f>
        <v>0</v>
      </c>
      <c r="AR29">
        <v>0</v>
      </c>
      <c r="AS29" t="s">
        <v>422</v>
      </c>
      <c r="AT29" t="s">
        <v>422</v>
      </c>
      <c r="AU29">
        <v>0</v>
      </c>
      <c r="AV29">
        <v>0</v>
      </c>
      <c r="AW29">
        <f>1-AU29/AV29</f>
        <v>0</v>
      </c>
      <c r="AX29">
        <v>0.5</v>
      </c>
      <c r="AY29">
        <f>CX29</f>
        <v>0</v>
      </c>
      <c r="AZ29">
        <f>M29</f>
        <v>0</v>
      </c>
      <c r="BA29">
        <f>AW29*AX29*AY29</f>
        <v>0</v>
      </c>
      <c r="BB29">
        <f>(AZ29-AR29)/AY29</f>
        <v>0</v>
      </c>
      <c r="BC29">
        <f>(AP29-AV29)/AV29</f>
        <v>0</v>
      </c>
      <c r="BD29">
        <f>AO29/(AQ29+AO29/AV29)</f>
        <v>0</v>
      </c>
      <c r="BE29" t="s">
        <v>422</v>
      </c>
      <c r="BF29">
        <v>0</v>
      </c>
      <c r="BG29">
        <f>IF(BF29&lt;&gt;0, BF29, BD29)</f>
        <v>0</v>
      </c>
      <c r="BH29">
        <f>1-BG29/AV29</f>
        <v>0</v>
      </c>
      <c r="BI29">
        <f>(AV29-AU29)/(AV29-BG29)</f>
        <v>0</v>
      </c>
      <c r="BJ29">
        <f>(AP29-AV29)/(AP29-BG29)</f>
        <v>0</v>
      </c>
      <c r="BK29">
        <f>(AV29-AU29)/(AV29-AO29)</f>
        <v>0</v>
      </c>
      <c r="BL29">
        <f>(AP29-AV29)/(AP29-AO29)</f>
        <v>0</v>
      </c>
      <c r="BM29">
        <f>(BI29*BG29/AU29)</f>
        <v>0</v>
      </c>
      <c r="BN29">
        <f>(1-BM29)</f>
        <v>0</v>
      </c>
      <c r="CW29">
        <f>$B$11*DU29+$C$11*DV29+$F$11*EG29*(1-EJ29)</f>
        <v>0</v>
      </c>
      <c r="CX29">
        <f>CW29*CY29</f>
        <v>0</v>
      </c>
      <c r="CY29">
        <f>($B$11*$D$9+$C$11*$D$9+$F$11*((ET29+EL29)/MAX(ET29+EL29+EU29, 0.1)*$I$9+EU29/MAX(ET29+EL29+EU29, 0.1)*$J$9))/($B$11+$C$11+$F$11)</f>
        <v>0</v>
      </c>
      <c r="CZ29">
        <f>($B$11*$K$9+$C$11*$K$9+$F$11*((ET29+EL29)/MAX(ET29+EL29+EU29, 0.1)*$P$9+EU29/MAX(ET29+EL29+EU29, 0.1)*$Q$9))/($B$11+$C$11+$F$11)</f>
        <v>0</v>
      </c>
      <c r="DA29">
        <v>5.66</v>
      </c>
      <c r="DB29">
        <v>0.5</v>
      </c>
      <c r="DC29" t="s">
        <v>423</v>
      </c>
      <c r="DD29">
        <v>2</v>
      </c>
      <c r="DE29">
        <v>1758502909.5</v>
      </c>
      <c r="DF29">
        <v>420.8566666666667</v>
      </c>
      <c r="DG29">
        <v>419.9471111111111</v>
      </c>
      <c r="DH29">
        <v>25.73444444444445</v>
      </c>
      <c r="DI29">
        <v>25.47514444444444</v>
      </c>
      <c r="DJ29">
        <v>419.6186666666667</v>
      </c>
      <c r="DK29">
        <v>25.51975555555556</v>
      </c>
      <c r="DL29">
        <v>500.0231111111111</v>
      </c>
      <c r="DM29">
        <v>89.96318888888888</v>
      </c>
      <c r="DN29">
        <v>0.05663548888888888</v>
      </c>
      <c r="DO29">
        <v>31.39946666666667</v>
      </c>
      <c r="DP29">
        <v>30.71971111111111</v>
      </c>
      <c r="DQ29">
        <v>999.9000000000001</v>
      </c>
      <c r="DR29">
        <v>0</v>
      </c>
      <c r="DS29">
        <v>0</v>
      </c>
      <c r="DT29">
        <v>10002.35555555556</v>
      </c>
      <c r="DU29">
        <v>0</v>
      </c>
      <c r="DV29">
        <v>0.843113</v>
      </c>
      <c r="DW29">
        <v>0.9097493333333334</v>
      </c>
      <c r="DX29">
        <v>431.9733333333334</v>
      </c>
      <c r="DY29">
        <v>430.9248888888889</v>
      </c>
      <c r="DZ29">
        <v>0.2592955555555556</v>
      </c>
      <c r="EA29">
        <v>419.9471111111111</v>
      </c>
      <c r="EB29">
        <v>25.47514444444444</v>
      </c>
      <c r="EC29">
        <v>2.315153333333333</v>
      </c>
      <c r="ED29">
        <v>2.291827777777778</v>
      </c>
      <c r="EE29">
        <v>19.78221111111111</v>
      </c>
      <c r="EF29">
        <v>19.61907777777778</v>
      </c>
      <c r="EG29">
        <v>0.00500097</v>
      </c>
      <c r="EH29">
        <v>0</v>
      </c>
      <c r="EI29">
        <v>0</v>
      </c>
      <c r="EJ29">
        <v>0</v>
      </c>
      <c r="EK29">
        <v>688.0777777777778</v>
      </c>
      <c r="EL29">
        <v>0.00500097</v>
      </c>
      <c r="EM29">
        <v>-5.666666666666667</v>
      </c>
      <c r="EN29">
        <v>-2.288888888888889</v>
      </c>
      <c r="EO29">
        <v>36</v>
      </c>
      <c r="EP29">
        <v>41.11077777777777</v>
      </c>
      <c r="EQ29">
        <v>38.15944444444445</v>
      </c>
      <c r="ER29">
        <v>41.79133333333333</v>
      </c>
      <c r="ES29">
        <v>38.63866666666667</v>
      </c>
      <c r="ET29">
        <v>0</v>
      </c>
      <c r="EU29">
        <v>0</v>
      </c>
      <c r="EV29">
        <v>0</v>
      </c>
      <c r="EW29">
        <v>1758502913.5</v>
      </c>
      <c r="EX29">
        <v>0</v>
      </c>
      <c r="EY29">
        <v>689.8807692307693</v>
      </c>
      <c r="EZ29">
        <v>-8.885469420653418</v>
      </c>
      <c r="FA29">
        <v>-3.111112173164388</v>
      </c>
      <c r="FB29">
        <v>-8.33076923076923</v>
      </c>
      <c r="FC29">
        <v>15</v>
      </c>
      <c r="FD29">
        <v>0</v>
      </c>
      <c r="FE29" t="s">
        <v>424</v>
      </c>
      <c r="FF29">
        <v>1747247426.5</v>
      </c>
      <c r="FG29">
        <v>1747247420.5</v>
      </c>
      <c r="FH29">
        <v>0</v>
      </c>
      <c r="FI29">
        <v>1.027</v>
      </c>
      <c r="FJ29">
        <v>0.031</v>
      </c>
      <c r="FK29">
        <v>0.02</v>
      </c>
      <c r="FL29">
        <v>0.05</v>
      </c>
      <c r="FM29">
        <v>420</v>
      </c>
      <c r="FN29">
        <v>16</v>
      </c>
      <c r="FO29">
        <v>0.01</v>
      </c>
      <c r="FP29">
        <v>0.1</v>
      </c>
      <c r="FQ29">
        <v>0.8772293170731708</v>
      </c>
      <c r="FR29">
        <v>0.275629212543557</v>
      </c>
      <c r="FS29">
        <v>0.03575675892269268</v>
      </c>
      <c r="FT29">
        <v>0</v>
      </c>
      <c r="FU29">
        <v>690.5970588235294</v>
      </c>
      <c r="FV29">
        <v>-17.86554587948345</v>
      </c>
      <c r="FW29">
        <v>9.611711156161586</v>
      </c>
      <c r="FX29">
        <v>-1</v>
      </c>
      <c r="FY29">
        <v>0.253971</v>
      </c>
      <c r="FZ29">
        <v>0.05265313588850146</v>
      </c>
      <c r="GA29">
        <v>0.005684947862128722</v>
      </c>
      <c r="GB29">
        <v>1</v>
      </c>
      <c r="GC29">
        <v>1</v>
      </c>
      <c r="GD29">
        <v>2</v>
      </c>
      <c r="GE29" t="s">
        <v>425</v>
      </c>
      <c r="GF29">
        <v>3.13691</v>
      </c>
      <c r="GG29">
        <v>2.71681</v>
      </c>
      <c r="GH29">
        <v>0.0932771</v>
      </c>
      <c r="GI29">
        <v>0.09245879999999999</v>
      </c>
      <c r="GJ29">
        <v>0.110653</v>
      </c>
      <c r="GK29">
        <v>0.108623</v>
      </c>
      <c r="GL29">
        <v>28761.3</v>
      </c>
      <c r="GM29">
        <v>28861.1</v>
      </c>
      <c r="GN29">
        <v>29492.1</v>
      </c>
      <c r="GO29">
        <v>29392.1</v>
      </c>
      <c r="GP29">
        <v>34652.3</v>
      </c>
      <c r="GQ29">
        <v>34690.4</v>
      </c>
      <c r="GR29">
        <v>41500.9</v>
      </c>
      <c r="GS29">
        <v>41750.3</v>
      </c>
      <c r="GT29">
        <v>1.9141</v>
      </c>
      <c r="GU29">
        <v>1.8728</v>
      </c>
      <c r="GV29">
        <v>0.07130209999999999</v>
      </c>
      <c r="GW29">
        <v>0</v>
      </c>
      <c r="GX29">
        <v>29.5714</v>
      </c>
      <c r="GY29">
        <v>999.9</v>
      </c>
      <c r="GZ29">
        <v>60.4</v>
      </c>
      <c r="HA29">
        <v>30.8</v>
      </c>
      <c r="HB29">
        <v>29.9445</v>
      </c>
      <c r="HC29">
        <v>62.8602</v>
      </c>
      <c r="HD29">
        <v>24.7796</v>
      </c>
      <c r="HE29">
        <v>1</v>
      </c>
      <c r="HF29">
        <v>0.150208</v>
      </c>
      <c r="HG29">
        <v>-1.61953</v>
      </c>
      <c r="HH29">
        <v>20.3485</v>
      </c>
      <c r="HI29">
        <v>5.22568</v>
      </c>
      <c r="HJ29">
        <v>12.0159</v>
      </c>
      <c r="HK29">
        <v>4.99105</v>
      </c>
      <c r="HL29">
        <v>3.28928</v>
      </c>
      <c r="HM29">
        <v>9999</v>
      </c>
      <c r="HN29">
        <v>9999</v>
      </c>
      <c r="HO29">
        <v>9999</v>
      </c>
      <c r="HP29">
        <v>999.9</v>
      </c>
      <c r="HQ29">
        <v>1.86752</v>
      </c>
      <c r="HR29">
        <v>1.86662</v>
      </c>
      <c r="HS29">
        <v>1.866</v>
      </c>
      <c r="HT29">
        <v>1.86596</v>
      </c>
      <c r="HU29">
        <v>1.86783</v>
      </c>
      <c r="HV29">
        <v>1.87027</v>
      </c>
      <c r="HW29">
        <v>1.8689</v>
      </c>
      <c r="HX29">
        <v>1.87039</v>
      </c>
      <c r="HY29">
        <v>0</v>
      </c>
      <c r="HZ29">
        <v>0</v>
      </c>
      <c r="IA29">
        <v>0</v>
      </c>
      <c r="IB29">
        <v>0</v>
      </c>
      <c r="IC29" t="s">
        <v>426</v>
      </c>
      <c r="ID29" t="s">
        <v>427</v>
      </c>
      <c r="IE29" t="s">
        <v>428</v>
      </c>
      <c r="IF29" t="s">
        <v>428</v>
      </c>
      <c r="IG29" t="s">
        <v>428</v>
      </c>
      <c r="IH29" t="s">
        <v>428</v>
      </c>
      <c r="II29">
        <v>0</v>
      </c>
      <c r="IJ29">
        <v>100</v>
      </c>
      <c r="IK29">
        <v>100</v>
      </c>
      <c r="IL29">
        <v>1.238</v>
      </c>
      <c r="IM29">
        <v>0.2147</v>
      </c>
      <c r="IN29">
        <v>0.6902030508192664</v>
      </c>
      <c r="IO29">
        <v>0.001474763808417899</v>
      </c>
      <c r="IP29">
        <v>-3.85604142745729E-07</v>
      </c>
      <c r="IQ29">
        <v>-4.042155114862324E-11</v>
      </c>
      <c r="IR29">
        <v>-0.0599630414126953</v>
      </c>
      <c r="IS29">
        <v>-0.0008759303265835833</v>
      </c>
      <c r="IT29">
        <v>0.0007542316531097033</v>
      </c>
      <c r="IU29">
        <v>-1.168394518909615E-05</v>
      </c>
      <c r="IV29">
        <v>4</v>
      </c>
      <c r="IW29">
        <v>2283</v>
      </c>
      <c r="IX29">
        <v>1</v>
      </c>
      <c r="IY29">
        <v>28</v>
      </c>
      <c r="IZ29">
        <v>187591.4</v>
      </c>
      <c r="JA29">
        <v>187591.5</v>
      </c>
      <c r="JB29">
        <v>1.02539</v>
      </c>
      <c r="JC29">
        <v>2.26685</v>
      </c>
      <c r="JD29">
        <v>1.39771</v>
      </c>
      <c r="JE29">
        <v>2.35718</v>
      </c>
      <c r="JF29">
        <v>1.49536</v>
      </c>
      <c r="JG29">
        <v>2.72461</v>
      </c>
      <c r="JH29">
        <v>35.8244</v>
      </c>
      <c r="JI29">
        <v>24.1225</v>
      </c>
      <c r="JJ29">
        <v>18</v>
      </c>
      <c r="JK29">
        <v>489.29</v>
      </c>
      <c r="JL29">
        <v>452.935</v>
      </c>
      <c r="JM29">
        <v>32.336</v>
      </c>
      <c r="JN29">
        <v>29.4861</v>
      </c>
      <c r="JO29">
        <v>30.0002</v>
      </c>
      <c r="JP29">
        <v>29.2505</v>
      </c>
      <c r="JQ29">
        <v>29.1672</v>
      </c>
      <c r="JR29">
        <v>20.5344</v>
      </c>
      <c r="JS29">
        <v>24.7738</v>
      </c>
      <c r="JT29">
        <v>94.9311</v>
      </c>
      <c r="JU29">
        <v>32.3293</v>
      </c>
      <c r="JV29">
        <v>420</v>
      </c>
      <c r="JW29">
        <v>25.4846</v>
      </c>
      <c r="JX29">
        <v>100.795</v>
      </c>
      <c r="JY29">
        <v>100.403</v>
      </c>
    </row>
    <row r="30" spans="1:285">
      <c r="A30">
        <v>14</v>
      </c>
      <c r="B30">
        <v>1758502914.5</v>
      </c>
      <c r="C30">
        <v>26</v>
      </c>
      <c r="D30" t="s">
        <v>455</v>
      </c>
      <c r="E30" t="s">
        <v>456</v>
      </c>
      <c r="F30">
        <v>5</v>
      </c>
      <c r="G30" t="s">
        <v>419</v>
      </c>
      <c r="H30" t="s">
        <v>420</v>
      </c>
      <c r="I30" t="s">
        <v>421</v>
      </c>
      <c r="J30">
        <v>1758502911.5</v>
      </c>
      <c r="K30">
        <f>(L30)/1000</f>
        <v>0</v>
      </c>
      <c r="L30">
        <f>1000*DL30*AJ30*(DH30-DI30)/(100*DA30*(1000-AJ30*DH30))</f>
        <v>0</v>
      </c>
      <c r="M30">
        <f>DL30*AJ30*(DG30-DF30*(1000-AJ30*DI30)/(1000-AJ30*DH30))/(100*DA30)</f>
        <v>0</v>
      </c>
      <c r="N30">
        <f>DF30 - IF(AJ30&gt;1, M30*DA30*100.0/(AL30), 0)</f>
        <v>0</v>
      </c>
      <c r="O30">
        <f>((U30-K30/2)*N30-M30)/(U30+K30/2)</f>
        <v>0</v>
      </c>
      <c r="P30">
        <f>O30*(DM30+DN30)/1000.0</f>
        <v>0</v>
      </c>
      <c r="Q30">
        <f>(DF30 - IF(AJ30&gt;1, M30*DA30*100.0/(AL30), 0))*(DM30+DN30)/1000.0</f>
        <v>0</v>
      </c>
      <c r="R30">
        <f>2.0/((1/T30-1/S30)+SIGN(T30)*SQRT((1/T30-1/S30)*(1/T30-1/S30) + 4*DB30/((DB30+1)*(DB30+1))*(2*1/T30*1/S30-1/S30*1/S30)))</f>
        <v>0</v>
      </c>
      <c r="S30">
        <f>IF(LEFT(DC30,1)&lt;&gt;"0",IF(LEFT(DC30,1)="1",3.0,DD30),$D$5+$E$5*(DT30*DM30/($K$5*1000))+$F$5*(DT30*DM30/($K$5*1000))*MAX(MIN(DA30,$J$5),$I$5)*MAX(MIN(DA30,$J$5),$I$5)+$G$5*MAX(MIN(DA30,$J$5),$I$5)*(DT30*DM30/($K$5*1000))+$H$5*(DT30*DM30/($K$5*1000))*(DT30*DM30/($K$5*1000)))</f>
        <v>0</v>
      </c>
      <c r="T30">
        <f>K30*(1000-(1000*0.61365*exp(17.502*X30/(240.97+X30))/(DM30+DN30)+DH30)/2)/(1000*0.61365*exp(17.502*X30/(240.97+X30))/(DM30+DN30)-DH30)</f>
        <v>0</v>
      </c>
      <c r="U30">
        <f>1/((DB30+1)/(R30/1.6)+1/(S30/1.37)) + DB30/((DB30+1)/(R30/1.6) + DB30/(S30/1.37))</f>
        <v>0</v>
      </c>
      <c r="V30">
        <f>(CW30*CZ30)</f>
        <v>0</v>
      </c>
      <c r="W30">
        <f>(DO30+(V30+2*0.95*5.67E-8*(((DO30+$B$7)+273)^4-(DO30+273)^4)-44100*K30)/(1.84*29.3*S30+8*0.95*5.67E-8*(DO30+273)^3))</f>
        <v>0</v>
      </c>
      <c r="X30">
        <f>($C$7*DP30+$D$7*DQ30+$E$7*W30)</f>
        <v>0</v>
      </c>
      <c r="Y30">
        <f>0.61365*exp(17.502*X30/(240.97+X30))</f>
        <v>0</v>
      </c>
      <c r="Z30">
        <f>(AA30/AB30*100)</f>
        <v>0</v>
      </c>
      <c r="AA30">
        <f>DH30*(DM30+DN30)/1000</f>
        <v>0</v>
      </c>
      <c r="AB30">
        <f>0.61365*exp(17.502*DO30/(240.97+DO30))</f>
        <v>0</v>
      </c>
      <c r="AC30">
        <f>(Y30-DH30*(DM30+DN30)/1000)</f>
        <v>0</v>
      </c>
      <c r="AD30">
        <f>(-K30*44100)</f>
        <v>0</v>
      </c>
      <c r="AE30">
        <f>2*29.3*S30*0.92*(DO30-X30)</f>
        <v>0</v>
      </c>
      <c r="AF30">
        <f>2*0.95*5.67E-8*(((DO30+$B$7)+273)^4-(X30+273)^4)</f>
        <v>0</v>
      </c>
      <c r="AG30">
        <f>V30+AF30+AD30+AE30</f>
        <v>0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MAX(0,($B$13+$C$13*DT30)/(1+$D$13*DT30)*DM30/(DO30+273)*$E$13)</f>
        <v>0</v>
      </c>
      <c r="AM30" t="s">
        <v>422</v>
      </c>
      <c r="AN30" t="s">
        <v>422</v>
      </c>
      <c r="AO30">
        <v>0</v>
      </c>
      <c r="AP30">
        <v>0</v>
      </c>
      <c r="AQ30">
        <f>1-AO30/AP30</f>
        <v>0</v>
      </c>
      <c r="AR30">
        <v>0</v>
      </c>
      <c r="AS30" t="s">
        <v>422</v>
      </c>
      <c r="AT30" t="s">
        <v>422</v>
      </c>
      <c r="AU30">
        <v>0</v>
      </c>
      <c r="AV30">
        <v>0</v>
      </c>
      <c r="AW30">
        <f>1-AU30/AV30</f>
        <v>0</v>
      </c>
      <c r="AX30">
        <v>0.5</v>
      </c>
      <c r="AY30">
        <f>CX30</f>
        <v>0</v>
      </c>
      <c r="AZ30">
        <f>M30</f>
        <v>0</v>
      </c>
      <c r="BA30">
        <f>AW30*AX30*AY30</f>
        <v>0</v>
      </c>
      <c r="BB30">
        <f>(AZ30-AR30)/AY30</f>
        <v>0</v>
      </c>
      <c r="BC30">
        <f>(AP30-AV30)/AV30</f>
        <v>0</v>
      </c>
      <c r="BD30">
        <f>AO30/(AQ30+AO30/AV30)</f>
        <v>0</v>
      </c>
      <c r="BE30" t="s">
        <v>422</v>
      </c>
      <c r="BF30">
        <v>0</v>
      </c>
      <c r="BG30">
        <f>IF(BF30&lt;&gt;0, BF30, BD30)</f>
        <v>0</v>
      </c>
      <c r="BH30">
        <f>1-BG30/AV30</f>
        <v>0</v>
      </c>
      <c r="BI30">
        <f>(AV30-AU30)/(AV30-BG30)</f>
        <v>0</v>
      </c>
      <c r="BJ30">
        <f>(AP30-AV30)/(AP30-BG30)</f>
        <v>0</v>
      </c>
      <c r="BK30">
        <f>(AV30-AU30)/(AV30-AO30)</f>
        <v>0</v>
      </c>
      <c r="BL30">
        <f>(AP30-AV30)/(AP30-AO30)</f>
        <v>0</v>
      </c>
      <c r="BM30">
        <f>(BI30*BG30/AU30)</f>
        <v>0</v>
      </c>
      <c r="BN30">
        <f>(1-BM30)</f>
        <v>0</v>
      </c>
      <c r="CW30">
        <f>$B$11*DU30+$C$11*DV30+$F$11*EG30*(1-EJ30)</f>
        <v>0</v>
      </c>
      <c r="CX30">
        <f>CW30*CY30</f>
        <v>0</v>
      </c>
      <c r="CY30">
        <f>($B$11*$D$9+$C$11*$D$9+$F$11*((ET30+EL30)/MAX(ET30+EL30+EU30, 0.1)*$I$9+EU30/MAX(ET30+EL30+EU30, 0.1)*$J$9))/($B$11+$C$11+$F$11)</f>
        <v>0</v>
      </c>
      <c r="CZ30">
        <f>($B$11*$K$9+$C$11*$K$9+$F$11*((ET30+EL30)/MAX(ET30+EL30+EU30, 0.1)*$P$9+EU30/MAX(ET30+EL30+EU30, 0.1)*$Q$9))/($B$11+$C$11+$F$11)</f>
        <v>0</v>
      </c>
      <c r="DA30">
        <v>5.66</v>
      </c>
      <c r="DB30">
        <v>0.5</v>
      </c>
      <c r="DC30" t="s">
        <v>423</v>
      </c>
      <c r="DD30">
        <v>2</v>
      </c>
      <c r="DE30">
        <v>1758502911.5</v>
      </c>
      <c r="DF30">
        <v>420.8742222222222</v>
      </c>
      <c r="DG30">
        <v>419.9505555555555</v>
      </c>
      <c r="DH30">
        <v>25.73284444444444</v>
      </c>
      <c r="DI30">
        <v>25.47343333333334</v>
      </c>
      <c r="DJ30">
        <v>419.6361111111111</v>
      </c>
      <c r="DK30">
        <v>25.51816666666667</v>
      </c>
      <c r="DL30">
        <v>500.0035555555556</v>
      </c>
      <c r="DM30">
        <v>89.96308888888889</v>
      </c>
      <c r="DN30">
        <v>0.05657072222222222</v>
      </c>
      <c r="DO30">
        <v>31.40015555555556</v>
      </c>
      <c r="DP30">
        <v>30.72665555555555</v>
      </c>
      <c r="DQ30">
        <v>999.9000000000001</v>
      </c>
      <c r="DR30">
        <v>0</v>
      </c>
      <c r="DS30">
        <v>0</v>
      </c>
      <c r="DT30">
        <v>10003.33333333333</v>
      </c>
      <c r="DU30">
        <v>0</v>
      </c>
      <c r="DV30">
        <v>0.843113</v>
      </c>
      <c r="DW30">
        <v>0.9237467777777779</v>
      </c>
      <c r="DX30">
        <v>431.9905555555555</v>
      </c>
      <c r="DY30">
        <v>430.9276666666667</v>
      </c>
      <c r="DZ30">
        <v>0.2594093333333334</v>
      </c>
      <c r="EA30">
        <v>419.9505555555555</v>
      </c>
      <c r="EB30">
        <v>25.47343333333334</v>
      </c>
      <c r="EC30">
        <v>2.315006666666667</v>
      </c>
      <c r="ED30">
        <v>2.29167</v>
      </c>
      <c r="EE30">
        <v>19.78118888888889</v>
      </c>
      <c r="EF30">
        <v>19.61796666666667</v>
      </c>
      <c r="EG30">
        <v>0.00500097</v>
      </c>
      <c r="EH30">
        <v>0</v>
      </c>
      <c r="EI30">
        <v>0</v>
      </c>
      <c r="EJ30">
        <v>0</v>
      </c>
      <c r="EK30">
        <v>688.3222222222222</v>
      </c>
      <c r="EL30">
        <v>0.00500097</v>
      </c>
      <c r="EM30">
        <v>-8.233333333333333</v>
      </c>
      <c r="EN30">
        <v>-2.822222222222222</v>
      </c>
      <c r="EO30">
        <v>36</v>
      </c>
      <c r="EP30">
        <v>41.02744444444444</v>
      </c>
      <c r="EQ30">
        <v>38.13877777777778</v>
      </c>
      <c r="ER30">
        <v>41.68722222222222</v>
      </c>
      <c r="ES30">
        <v>38.597</v>
      </c>
      <c r="ET30">
        <v>0</v>
      </c>
      <c r="EU30">
        <v>0</v>
      </c>
      <c r="EV30">
        <v>0</v>
      </c>
      <c r="EW30">
        <v>1758502915.3</v>
      </c>
      <c r="EX30">
        <v>0</v>
      </c>
      <c r="EY30">
        <v>689.864</v>
      </c>
      <c r="EZ30">
        <v>-11.02307615653898</v>
      </c>
      <c r="FA30">
        <v>19.02307602632678</v>
      </c>
      <c r="FB30">
        <v>-8.808</v>
      </c>
      <c r="FC30">
        <v>15</v>
      </c>
      <c r="FD30">
        <v>0</v>
      </c>
      <c r="FE30" t="s">
        <v>424</v>
      </c>
      <c r="FF30">
        <v>1747247426.5</v>
      </c>
      <c r="FG30">
        <v>1747247420.5</v>
      </c>
      <c r="FH30">
        <v>0</v>
      </c>
      <c r="FI30">
        <v>1.027</v>
      </c>
      <c r="FJ30">
        <v>0.031</v>
      </c>
      <c r="FK30">
        <v>0.02</v>
      </c>
      <c r="FL30">
        <v>0.05</v>
      </c>
      <c r="FM30">
        <v>420</v>
      </c>
      <c r="FN30">
        <v>16</v>
      </c>
      <c r="FO30">
        <v>0.01</v>
      </c>
      <c r="FP30">
        <v>0.1</v>
      </c>
      <c r="FQ30">
        <v>0.8874649250000001</v>
      </c>
      <c r="FR30">
        <v>0.2359861350844272</v>
      </c>
      <c r="FS30">
        <v>0.03366001237402291</v>
      </c>
      <c r="FT30">
        <v>0</v>
      </c>
      <c r="FU30">
        <v>690.6852941176471</v>
      </c>
      <c r="FV30">
        <v>-14.63559947757724</v>
      </c>
      <c r="FW30">
        <v>8.904035184148459</v>
      </c>
      <c r="FX30">
        <v>-1</v>
      </c>
      <c r="FY30">
        <v>0.2563089749999999</v>
      </c>
      <c r="FZ30">
        <v>0.03173501313320833</v>
      </c>
      <c r="GA30">
        <v>0.003380406059096301</v>
      </c>
      <c r="GB30">
        <v>1</v>
      </c>
      <c r="GC30">
        <v>1</v>
      </c>
      <c r="GD30">
        <v>2</v>
      </c>
      <c r="GE30" t="s">
        <v>425</v>
      </c>
      <c r="GF30">
        <v>3.1368</v>
      </c>
      <c r="GG30">
        <v>2.71697</v>
      </c>
      <c r="GH30">
        <v>0.0932771</v>
      </c>
      <c r="GI30">
        <v>0.0924567</v>
      </c>
      <c r="GJ30">
        <v>0.110647</v>
      </c>
      <c r="GK30">
        <v>0.108613</v>
      </c>
      <c r="GL30">
        <v>28761.5</v>
      </c>
      <c r="GM30">
        <v>28861.2</v>
      </c>
      <c r="GN30">
        <v>29492.3</v>
      </c>
      <c r="GO30">
        <v>29392.1</v>
      </c>
      <c r="GP30">
        <v>34652.9</v>
      </c>
      <c r="GQ30">
        <v>34690.7</v>
      </c>
      <c r="GR30">
        <v>41501.4</v>
      </c>
      <c r="GS30">
        <v>41750.2</v>
      </c>
      <c r="GT30">
        <v>1.91387</v>
      </c>
      <c r="GU30">
        <v>1.87275</v>
      </c>
      <c r="GV30">
        <v>0.0712276</v>
      </c>
      <c r="GW30">
        <v>0</v>
      </c>
      <c r="GX30">
        <v>29.5714</v>
      </c>
      <c r="GY30">
        <v>999.9</v>
      </c>
      <c r="GZ30">
        <v>60.4</v>
      </c>
      <c r="HA30">
        <v>30.8</v>
      </c>
      <c r="HB30">
        <v>29.9447</v>
      </c>
      <c r="HC30">
        <v>62.5702</v>
      </c>
      <c r="HD30">
        <v>24.8037</v>
      </c>
      <c r="HE30">
        <v>1</v>
      </c>
      <c r="HF30">
        <v>0.150203</v>
      </c>
      <c r="HG30">
        <v>-1.62684</v>
      </c>
      <c r="HH30">
        <v>20.3484</v>
      </c>
      <c r="HI30">
        <v>5.22553</v>
      </c>
      <c r="HJ30">
        <v>12.0159</v>
      </c>
      <c r="HK30">
        <v>4.99095</v>
      </c>
      <c r="HL30">
        <v>3.28923</v>
      </c>
      <c r="HM30">
        <v>9999</v>
      </c>
      <c r="HN30">
        <v>9999</v>
      </c>
      <c r="HO30">
        <v>9999</v>
      </c>
      <c r="HP30">
        <v>999.9</v>
      </c>
      <c r="HQ30">
        <v>1.86752</v>
      </c>
      <c r="HR30">
        <v>1.86663</v>
      </c>
      <c r="HS30">
        <v>1.866</v>
      </c>
      <c r="HT30">
        <v>1.86594</v>
      </c>
      <c r="HU30">
        <v>1.86783</v>
      </c>
      <c r="HV30">
        <v>1.87027</v>
      </c>
      <c r="HW30">
        <v>1.8689</v>
      </c>
      <c r="HX30">
        <v>1.87037</v>
      </c>
      <c r="HY30">
        <v>0</v>
      </c>
      <c r="HZ30">
        <v>0</v>
      </c>
      <c r="IA30">
        <v>0</v>
      </c>
      <c r="IB30">
        <v>0</v>
      </c>
      <c r="IC30" t="s">
        <v>426</v>
      </c>
      <c r="ID30" t="s">
        <v>427</v>
      </c>
      <c r="IE30" t="s">
        <v>428</v>
      </c>
      <c r="IF30" t="s">
        <v>428</v>
      </c>
      <c r="IG30" t="s">
        <v>428</v>
      </c>
      <c r="IH30" t="s">
        <v>428</v>
      </c>
      <c r="II30">
        <v>0</v>
      </c>
      <c r="IJ30">
        <v>100</v>
      </c>
      <c r="IK30">
        <v>100</v>
      </c>
      <c r="IL30">
        <v>1.238</v>
      </c>
      <c r="IM30">
        <v>0.2146</v>
      </c>
      <c r="IN30">
        <v>0.6902030508192664</v>
      </c>
      <c r="IO30">
        <v>0.001474763808417899</v>
      </c>
      <c r="IP30">
        <v>-3.85604142745729E-07</v>
      </c>
      <c r="IQ30">
        <v>-4.042155114862324E-11</v>
      </c>
      <c r="IR30">
        <v>-0.0599630414126953</v>
      </c>
      <c r="IS30">
        <v>-0.0008759303265835833</v>
      </c>
      <c r="IT30">
        <v>0.0007542316531097033</v>
      </c>
      <c r="IU30">
        <v>-1.168394518909615E-05</v>
      </c>
      <c r="IV30">
        <v>4</v>
      </c>
      <c r="IW30">
        <v>2283</v>
      </c>
      <c r="IX30">
        <v>1</v>
      </c>
      <c r="IY30">
        <v>28</v>
      </c>
      <c r="IZ30">
        <v>187591.5</v>
      </c>
      <c r="JA30">
        <v>187591.6</v>
      </c>
      <c r="JB30">
        <v>1.02539</v>
      </c>
      <c r="JC30">
        <v>2.27783</v>
      </c>
      <c r="JD30">
        <v>1.39648</v>
      </c>
      <c r="JE30">
        <v>2.35962</v>
      </c>
      <c r="JF30">
        <v>1.49536</v>
      </c>
      <c r="JG30">
        <v>2.62207</v>
      </c>
      <c r="JH30">
        <v>35.8244</v>
      </c>
      <c r="JI30">
        <v>24.1138</v>
      </c>
      <c r="JJ30">
        <v>18</v>
      </c>
      <c r="JK30">
        <v>489.157</v>
      </c>
      <c r="JL30">
        <v>452.908</v>
      </c>
      <c r="JM30">
        <v>32.3279</v>
      </c>
      <c r="JN30">
        <v>29.4864</v>
      </c>
      <c r="JO30">
        <v>30.0001</v>
      </c>
      <c r="JP30">
        <v>29.2517</v>
      </c>
      <c r="JQ30">
        <v>29.1678</v>
      </c>
      <c r="JR30">
        <v>20.5379</v>
      </c>
      <c r="JS30">
        <v>24.7738</v>
      </c>
      <c r="JT30">
        <v>94.9311</v>
      </c>
      <c r="JU30">
        <v>32.3008</v>
      </c>
      <c r="JV30">
        <v>420</v>
      </c>
      <c r="JW30">
        <v>25.4846</v>
      </c>
      <c r="JX30">
        <v>100.796</v>
      </c>
      <c r="JY30">
        <v>100.403</v>
      </c>
    </row>
    <row r="31" spans="1:285">
      <c r="A31">
        <v>15</v>
      </c>
      <c r="B31">
        <v>1758502916.5</v>
      </c>
      <c r="C31">
        <v>28</v>
      </c>
      <c r="D31" t="s">
        <v>457</v>
      </c>
      <c r="E31" t="s">
        <v>458</v>
      </c>
      <c r="F31">
        <v>5</v>
      </c>
      <c r="G31" t="s">
        <v>419</v>
      </c>
      <c r="H31" t="s">
        <v>420</v>
      </c>
      <c r="I31" t="s">
        <v>421</v>
      </c>
      <c r="J31">
        <v>1758502913.5</v>
      </c>
      <c r="K31">
        <f>(L31)/1000</f>
        <v>0</v>
      </c>
      <c r="L31">
        <f>1000*DL31*AJ31*(DH31-DI31)/(100*DA31*(1000-AJ31*DH31))</f>
        <v>0</v>
      </c>
      <c r="M31">
        <f>DL31*AJ31*(DG31-DF31*(1000-AJ31*DI31)/(1000-AJ31*DH31))/(100*DA31)</f>
        <v>0</v>
      </c>
      <c r="N31">
        <f>DF31 - IF(AJ31&gt;1, M31*DA31*100.0/(AL31), 0)</f>
        <v>0</v>
      </c>
      <c r="O31">
        <f>((U31-K31/2)*N31-M31)/(U31+K31/2)</f>
        <v>0</v>
      </c>
      <c r="P31">
        <f>O31*(DM31+DN31)/1000.0</f>
        <v>0</v>
      </c>
      <c r="Q31">
        <f>(DF31 - IF(AJ31&gt;1, M31*DA31*100.0/(AL31), 0))*(DM31+DN31)/1000.0</f>
        <v>0</v>
      </c>
      <c r="R31">
        <f>2.0/((1/T31-1/S31)+SIGN(T31)*SQRT((1/T31-1/S31)*(1/T31-1/S31) + 4*DB31/((DB31+1)*(DB31+1))*(2*1/T31*1/S31-1/S31*1/S31)))</f>
        <v>0</v>
      </c>
      <c r="S31">
        <f>IF(LEFT(DC31,1)&lt;&gt;"0",IF(LEFT(DC31,1)="1",3.0,DD31),$D$5+$E$5*(DT31*DM31/($K$5*1000))+$F$5*(DT31*DM31/($K$5*1000))*MAX(MIN(DA31,$J$5),$I$5)*MAX(MIN(DA31,$J$5),$I$5)+$G$5*MAX(MIN(DA31,$J$5),$I$5)*(DT31*DM31/($K$5*1000))+$H$5*(DT31*DM31/($K$5*1000))*(DT31*DM31/($K$5*1000)))</f>
        <v>0</v>
      </c>
      <c r="T31">
        <f>K31*(1000-(1000*0.61365*exp(17.502*X31/(240.97+X31))/(DM31+DN31)+DH31)/2)/(1000*0.61365*exp(17.502*X31/(240.97+X31))/(DM31+DN31)-DH31)</f>
        <v>0</v>
      </c>
      <c r="U31">
        <f>1/((DB31+1)/(R31/1.6)+1/(S31/1.37)) + DB31/((DB31+1)/(R31/1.6) + DB31/(S31/1.37))</f>
        <v>0</v>
      </c>
      <c r="V31">
        <f>(CW31*CZ31)</f>
        <v>0</v>
      </c>
      <c r="W31">
        <f>(DO31+(V31+2*0.95*5.67E-8*(((DO31+$B$7)+273)^4-(DO31+273)^4)-44100*K31)/(1.84*29.3*S31+8*0.95*5.67E-8*(DO31+273)^3))</f>
        <v>0</v>
      </c>
      <c r="X31">
        <f>($C$7*DP31+$D$7*DQ31+$E$7*W31)</f>
        <v>0</v>
      </c>
      <c r="Y31">
        <f>0.61365*exp(17.502*X31/(240.97+X31))</f>
        <v>0</v>
      </c>
      <c r="Z31">
        <f>(AA31/AB31*100)</f>
        <v>0</v>
      </c>
      <c r="AA31">
        <f>DH31*(DM31+DN31)/1000</f>
        <v>0</v>
      </c>
      <c r="AB31">
        <f>0.61365*exp(17.502*DO31/(240.97+DO31))</f>
        <v>0</v>
      </c>
      <c r="AC31">
        <f>(Y31-DH31*(DM31+DN31)/1000)</f>
        <v>0</v>
      </c>
      <c r="AD31">
        <f>(-K31*44100)</f>
        <v>0</v>
      </c>
      <c r="AE31">
        <f>2*29.3*S31*0.92*(DO31-X31)</f>
        <v>0</v>
      </c>
      <c r="AF31">
        <f>2*0.95*5.67E-8*(((DO31+$B$7)+273)^4-(X31+273)^4)</f>
        <v>0</v>
      </c>
      <c r="AG31">
        <f>V31+AF31+AD31+AE31</f>
        <v>0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MAX(0,($B$13+$C$13*DT31)/(1+$D$13*DT31)*DM31/(DO31+273)*$E$13)</f>
        <v>0</v>
      </c>
      <c r="AM31" t="s">
        <v>422</v>
      </c>
      <c r="AN31" t="s">
        <v>422</v>
      </c>
      <c r="AO31">
        <v>0</v>
      </c>
      <c r="AP31">
        <v>0</v>
      </c>
      <c r="AQ31">
        <f>1-AO31/AP31</f>
        <v>0</v>
      </c>
      <c r="AR31">
        <v>0</v>
      </c>
      <c r="AS31" t="s">
        <v>422</v>
      </c>
      <c r="AT31" t="s">
        <v>422</v>
      </c>
      <c r="AU31">
        <v>0</v>
      </c>
      <c r="AV31">
        <v>0</v>
      </c>
      <c r="AW31">
        <f>1-AU31/AV31</f>
        <v>0</v>
      </c>
      <c r="AX31">
        <v>0.5</v>
      </c>
      <c r="AY31">
        <f>CX31</f>
        <v>0</v>
      </c>
      <c r="AZ31">
        <f>M31</f>
        <v>0</v>
      </c>
      <c r="BA31">
        <f>AW31*AX31*AY31</f>
        <v>0</v>
      </c>
      <c r="BB31">
        <f>(AZ31-AR31)/AY31</f>
        <v>0</v>
      </c>
      <c r="BC31">
        <f>(AP31-AV31)/AV31</f>
        <v>0</v>
      </c>
      <c r="BD31">
        <f>AO31/(AQ31+AO31/AV31)</f>
        <v>0</v>
      </c>
      <c r="BE31" t="s">
        <v>422</v>
      </c>
      <c r="BF31">
        <v>0</v>
      </c>
      <c r="BG31">
        <f>IF(BF31&lt;&gt;0, BF31, BD31)</f>
        <v>0</v>
      </c>
      <c r="BH31">
        <f>1-BG31/AV31</f>
        <v>0</v>
      </c>
      <c r="BI31">
        <f>(AV31-AU31)/(AV31-BG31)</f>
        <v>0</v>
      </c>
      <c r="BJ31">
        <f>(AP31-AV31)/(AP31-BG31)</f>
        <v>0</v>
      </c>
      <c r="BK31">
        <f>(AV31-AU31)/(AV31-AO31)</f>
        <v>0</v>
      </c>
      <c r="BL31">
        <f>(AP31-AV31)/(AP31-AO31)</f>
        <v>0</v>
      </c>
      <c r="BM31">
        <f>(BI31*BG31/AU31)</f>
        <v>0</v>
      </c>
      <c r="BN31">
        <f>(1-BM31)</f>
        <v>0</v>
      </c>
      <c r="CW31">
        <f>$B$11*DU31+$C$11*DV31+$F$11*EG31*(1-EJ31)</f>
        <v>0</v>
      </c>
      <c r="CX31">
        <f>CW31*CY31</f>
        <v>0</v>
      </c>
      <c r="CY31">
        <f>($B$11*$D$9+$C$11*$D$9+$F$11*((ET31+EL31)/MAX(ET31+EL31+EU31, 0.1)*$I$9+EU31/MAX(ET31+EL31+EU31, 0.1)*$J$9))/($B$11+$C$11+$F$11)</f>
        <v>0</v>
      </c>
      <c r="CZ31">
        <f>($B$11*$K$9+$C$11*$K$9+$F$11*((ET31+EL31)/MAX(ET31+EL31+EU31, 0.1)*$P$9+EU31/MAX(ET31+EL31+EU31, 0.1)*$Q$9))/($B$11+$C$11+$F$11)</f>
        <v>0</v>
      </c>
      <c r="DA31">
        <v>5.66</v>
      </c>
      <c r="DB31">
        <v>0.5</v>
      </c>
      <c r="DC31" t="s">
        <v>423</v>
      </c>
      <c r="DD31">
        <v>2</v>
      </c>
      <c r="DE31">
        <v>1758502913.5</v>
      </c>
      <c r="DF31">
        <v>420.8864444444445</v>
      </c>
      <c r="DG31">
        <v>419.96</v>
      </c>
      <c r="DH31">
        <v>25.73122222222222</v>
      </c>
      <c r="DI31">
        <v>25.4713</v>
      </c>
      <c r="DJ31">
        <v>419.6481111111111</v>
      </c>
      <c r="DK31">
        <v>25.51657777777778</v>
      </c>
      <c r="DL31">
        <v>499.9865555555555</v>
      </c>
      <c r="DM31">
        <v>89.96275555555556</v>
      </c>
      <c r="DN31">
        <v>0.05654496666666667</v>
      </c>
      <c r="DO31">
        <v>31.40047777777778</v>
      </c>
      <c r="DP31">
        <v>30.73093333333333</v>
      </c>
      <c r="DQ31">
        <v>999.9000000000001</v>
      </c>
      <c r="DR31">
        <v>0</v>
      </c>
      <c r="DS31">
        <v>0</v>
      </c>
      <c r="DT31">
        <v>10005.55</v>
      </c>
      <c r="DU31">
        <v>0</v>
      </c>
      <c r="DV31">
        <v>0.843113</v>
      </c>
      <c r="DW31">
        <v>0.9264696666666666</v>
      </c>
      <c r="DX31">
        <v>432.0024444444445</v>
      </c>
      <c r="DY31">
        <v>430.9364444444444</v>
      </c>
      <c r="DZ31">
        <v>0.2599286666666667</v>
      </c>
      <c r="EA31">
        <v>419.96</v>
      </c>
      <c r="EB31">
        <v>25.4713</v>
      </c>
      <c r="EC31">
        <v>2.314852222222222</v>
      </c>
      <c r="ED31">
        <v>2.291468888888888</v>
      </c>
      <c r="EE31">
        <v>19.78012222222222</v>
      </c>
      <c r="EF31">
        <v>19.61655555555556</v>
      </c>
      <c r="EG31">
        <v>0.00500097</v>
      </c>
      <c r="EH31">
        <v>0</v>
      </c>
      <c r="EI31">
        <v>0</v>
      </c>
      <c r="EJ31">
        <v>0</v>
      </c>
      <c r="EK31">
        <v>689.4444444444445</v>
      </c>
      <c r="EL31">
        <v>0.00500097</v>
      </c>
      <c r="EM31">
        <v>-7.722222222222222</v>
      </c>
      <c r="EN31">
        <v>-2.344444444444445</v>
      </c>
      <c r="EO31">
        <v>36</v>
      </c>
      <c r="EP31">
        <v>40.9511111111111</v>
      </c>
      <c r="EQ31">
        <v>38.125</v>
      </c>
      <c r="ER31">
        <v>41.59011111111111</v>
      </c>
      <c r="ES31">
        <v>38.55533333333333</v>
      </c>
      <c r="ET31">
        <v>0</v>
      </c>
      <c r="EU31">
        <v>0</v>
      </c>
      <c r="EV31">
        <v>0</v>
      </c>
      <c r="EW31">
        <v>1758502917.1</v>
      </c>
      <c r="EX31">
        <v>0</v>
      </c>
      <c r="EY31">
        <v>689.5576923076923</v>
      </c>
      <c r="EZ31">
        <v>9.705983341874571</v>
      </c>
      <c r="FA31">
        <v>8.099145011684524</v>
      </c>
      <c r="FB31">
        <v>-7.75</v>
      </c>
      <c r="FC31">
        <v>15</v>
      </c>
      <c r="FD31">
        <v>0</v>
      </c>
      <c r="FE31" t="s">
        <v>424</v>
      </c>
      <c r="FF31">
        <v>1747247426.5</v>
      </c>
      <c r="FG31">
        <v>1747247420.5</v>
      </c>
      <c r="FH31">
        <v>0</v>
      </c>
      <c r="FI31">
        <v>1.027</v>
      </c>
      <c r="FJ31">
        <v>0.031</v>
      </c>
      <c r="FK31">
        <v>0.02</v>
      </c>
      <c r="FL31">
        <v>0.05</v>
      </c>
      <c r="FM31">
        <v>420</v>
      </c>
      <c r="FN31">
        <v>16</v>
      </c>
      <c r="FO31">
        <v>0.01</v>
      </c>
      <c r="FP31">
        <v>0.1</v>
      </c>
      <c r="FQ31">
        <v>0.8904798780487804</v>
      </c>
      <c r="FR31">
        <v>0.2113730592334531</v>
      </c>
      <c r="FS31">
        <v>0.03271977351075163</v>
      </c>
      <c r="FT31">
        <v>0</v>
      </c>
      <c r="FU31">
        <v>690.3294117647059</v>
      </c>
      <c r="FV31">
        <v>-9.836516174028851</v>
      </c>
      <c r="FW31">
        <v>8.426168252455271</v>
      </c>
      <c r="FX31">
        <v>-1</v>
      </c>
      <c r="FY31">
        <v>0.2570124146341463</v>
      </c>
      <c r="FZ31">
        <v>0.0276322369337982</v>
      </c>
      <c r="GA31">
        <v>0.003007764845306874</v>
      </c>
      <c r="GB31">
        <v>1</v>
      </c>
      <c r="GC31">
        <v>1</v>
      </c>
      <c r="GD31">
        <v>2</v>
      </c>
      <c r="GE31" t="s">
        <v>425</v>
      </c>
      <c r="GF31">
        <v>3.13684</v>
      </c>
      <c r="GG31">
        <v>2.71696</v>
      </c>
      <c r="GH31">
        <v>0.0932766</v>
      </c>
      <c r="GI31">
        <v>0.0924464</v>
      </c>
      <c r="GJ31">
        <v>0.110641</v>
      </c>
      <c r="GK31">
        <v>0.108604</v>
      </c>
      <c r="GL31">
        <v>28761.9</v>
      </c>
      <c r="GM31">
        <v>28861.5</v>
      </c>
      <c r="GN31">
        <v>29492.7</v>
      </c>
      <c r="GO31">
        <v>29392.1</v>
      </c>
      <c r="GP31">
        <v>34653.7</v>
      </c>
      <c r="GQ31">
        <v>34691.1</v>
      </c>
      <c r="GR31">
        <v>41502</v>
      </c>
      <c r="GS31">
        <v>41750.2</v>
      </c>
      <c r="GT31">
        <v>1.91378</v>
      </c>
      <c r="GU31">
        <v>1.87248</v>
      </c>
      <c r="GV31">
        <v>0.07130209999999999</v>
      </c>
      <c r="GW31">
        <v>0</v>
      </c>
      <c r="GX31">
        <v>29.5714</v>
      </c>
      <c r="GY31">
        <v>999.9</v>
      </c>
      <c r="GZ31">
        <v>60.4</v>
      </c>
      <c r="HA31">
        <v>30.8</v>
      </c>
      <c r="HB31">
        <v>29.9472</v>
      </c>
      <c r="HC31">
        <v>62.8202</v>
      </c>
      <c r="HD31">
        <v>24.7155</v>
      </c>
      <c r="HE31">
        <v>1</v>
      </c>
      <c r="HF31">
        <v>0.150198</v>
      </c>
      <c r="HG31">
        <v>-1.58865</v>
      </c>
      <c r="HH31">
        <v>20.3488</v>
      </c>
      <c r="HI31">
        <v>5.22568</v>
      </c>
      <c r="HJ31">
        <v>12.0159</v>
      </c>
      <c r="HK31">
        <v>4.99075</v>
      </c>
      <c r="HL31">
        <v>3.2891</v>
      </c>
      <c r="HM31">
        <v>9999</v>
      </c>
      <c r="HN31">
        <v>9999</v>
      </c>
      <c r="HO31">
        <v>9999</v>
      </c>
      <c r="HP31">
        <v>999.9</v>
      </c>
      <c r="HQ31">
        <v>1.86752</v>
      </c>
      <c r="HR31">
        <v>1.86663</v>
      </c>
      <c r="HS31">
        <v>1.866</v>
      </c>
      <c r="HT31">
        <v>1.86595</v>
      </c>
      <c r="HU31">
        <v>1.86783</v>
      </c>
      <c r="HV31">
        <v>1.87027</v>
      </c>
      <c r="HW31">
        <v>1.8689</v>
      </c>
      <c r="HX31">
        <v>1.87039</v>
      </c>
      <c r="HY31">
        <v>0</v>
      </c>
      <c r="HZ31">
        <v>0</v>
      </c>
      <c r="IA31">
        <v>0</v>
      </c>
      <c r="IB31">
        <v>0</v>
      </c>
      <c r="IC31" t="s">
        <v>426</v>
      </c>
      <c r="ID31" t="s">
        <v>427</v>
      </c>
      <c r="IE31" t="s">
        <v>428</v>
      </c>
      <c r="IF31" t="s">
        <v>428</v>
      </c>
      <c r="IG31" t="s">
        <v>428</v>
      </c>
      <c r="IH31" t="s">
        <v>428</v>
      </c>
      <c r="II31">
        <v>0</v>
      </c>
      <c r="IJ31">
        <v>100</v>
      </c>
      <c r="IK31">
        <v>100</v>
      </c>
      <c r="IL31">
        <v>1.238</v>
      </c>
      <c r="IM31">
        <v>0.2146</v>
      </c>
      <c r="IN31">
        <v>0.6902030508192664</v>
      </c>
      <c r="IO31">
        <v>0.001474763808417899</v>
      </c>
      <c r="IP31">
        <v>-3.85604142745729E-07</v>
      </c>
      <c r="IQ31">
        <v>-4.042155114862324E-11</v>
      </c>
      <c r="IR31">
        <v>-0.0599630414126953</v>
      </c>
      <c r="IS31">
        <v>-0.0008759303265835833</v>
      </c>
      <c r="IT31">
        <v>0.0007542316531097033</v>
      </c>
      <c r="IU31">
        <v>-1.168394518909615E-05</v>
      </c>
      <c r="IV31">
        <v>4</v>
      </c>
      <c r="IW31">
        <v>2283</v>
      </c>
      <c r="IX31">
        <v>1</v>
      </c>
      <c r="IY31">
        <v>28</v>
      </c>
      <c r="IZ31">
        <v>187591.5</v>
      </c>
      <c r="JA31">
        <v>187591.6</v>
      </c>
      <c r="JB31">
        <v>1.02539</v>
      </c>
      <c r="JC31">
        <v>2.28638</v>
      </c>
      <c r="JD31">
        <v>1.39648</v>
      </c>
      <c r="JE31">
        <v>2.36084</v>
      </c>
      <c r="JF31">
        <v>1.49536</v>
      </c>
      <c r="JG31">
        <v>2.55981</v>
      </c>
      <c r="JH31">
        <v>35.8244</v>
      </c>
      <c r="JI31">
        <v>24.105</v>
      </c>
      <c r="JJ31">
        <v>18</v>
      </c>
      <c r="JK31">
        <v>489.099</v>
      </c>
      <c r="JL31">
        <v>452.745</v>
      </c>
      <c r="JM31">
        <v>32.3201</v>
      </c>
      <c r="JN31">
        <v>29.4877</v>
      </c>
      <c r="JO31">
        <v>30.0001</v>
      </c>
      <c r="JP31">
        <v>29.2524</v>
      </c>
      <c r="JQ31">
        <v>29.1691</v>
      </c>
      <c r="JR31">
        <v>20.539</v>
      </c>
      <c r="JS31">
        <v>24.7738</v>
      </c>
      <c r="JT31">
        <v>94.9311</v>
      </c>
      <c r="JU31">
        <v>32.3008</v>
      </c>
      <c r="JV31">
        <v>420</v>
      </c>
      <c r="JW31">
        <v>25.4846</v>
      </c>
      <c r="JX31">
        <v>100.798</v>
      </c>
      <c r="JY31">
        <v>100.403</v>
      </c>
    </row>
    <row r="32" spans="1:285">
      <c r="A32">
        <v>16</v>
      </c>
      <c r="B32">
        <v>1758502918.5</v>
      </c>
      <c r="C32">
        <v>30</v>
      </c>
      <c r="D32" t="s">
        <v>459</v>
      </c>
      <c r="E32" t="s">
        <v>460</v>
      </c>
      <c r="F32">
        <v>5</v>
      </c>
      <c r="G32" t="s">
        <v>419</v>
      </c>
      <c r="H32" t="s">
        <v>420</v>
      </c>
      <c r="I32" t="s">
        <v>421</v>
      </c>
      <c r="J32">
        <v>1758502915.5</v>
      </c>
      <c r="K32">
        <f>(L32)/1000</f>
        <v>0</v>
      </c>
      <c r="L32">
        <f>1000*DL32*AJ32*(DH32-DI32)/(100*DA32*(1000-AJ32*DH32))</f>
        <v>0</v>
      </c>
      <c r="M32">
        <f>DL32*AJ32*(DG32-DF32*(1000-AJ32*DI32)/(1000-AJ32*DH32))/(100*DA32)</f>
        <v>0</v>
      </c>
      <c r="N32">
        <f>DF32 - IF(AJ32&gt;1, M32*DA32*100.0/(AL32), 0)</f>
        <v>0</v>
      </c>
      <c r="O32">
        <f>((U32-K32/2)*N32-M32)/(U32+K32/2)</f>
        <v>0</v>
      </c>
      <c r="P32">
        <f>O32*(DM32+DN32)/1000.0</f>
        <v>0</v>
      </c>
      <c r="Q32">
        <f>(DF32 - IF(AJ32&gt;1, M32*DA32*100.0/(AL32), 0))*(DM32+DN32)/1000.0</f>
        <v>0</v>
      </c>
      <c r="R32">
        <f>2.0/((1/T32-1/S32)+SIGN(T32)*SQRT((1/T32-1/S32)*(1/T32-1/S32) + 4*DB32/((DB32+1)*(DB32+1))*(2*1/T32*1/S32-1/S32*1/S32)))</f>
        <v>0</v>
      </c>
      <c r="S32">
        <f>IF(LEFT(DC32,1)&lt;&gt;"0",IF(LEFT(DC32,1)="1",3.0,DD32),$D$5+$E$5*(DT32*DM32/($K$5*1000))+$F$5*(DT32*DM32/($K$5*1000))*MAX(MIN(DA32,$J$5),$I$5)*MAX(MIN(DA32,$J$5),$I$5)+$G$5*MAX(MIN(DA32,$J$5),$I$5)*(DT32*DM32/($K$5*1000))+$H$5*(DT32*DM32/($K$5*1000))*(DT32*DM32/($K$5*1000)))</f>
        <v>0</v>
      </c>
      <c r="T32">
        <f>K32*(1000-(1000*0.61365*exp(17.502*X32/(240.97+X32))/(DM32+DN32)+DH32)/2)/(1000*0.61365*exp(17.502*X32/(240.97+X32))/(DM32+DN32)-DH32)</f>
        <v>0</v>
      </c>
      <c r="U32">
        <f>1/((DB32+1)/(R32/1.6)+1/(S32/1.37)) + DB32/((DB32+1)/(R32/1.6) + DB32/(S32/1.37))</f>
        <v>0</v>
      </c>
      <c r="V32">
        <f>(CW32*CZ32)</f>
        <v>0</v>
      </c>
      <c r="W32">
        <f>(DO32+(V32+2*0.95*5.67E-8*(((DO32+$B$7)+273)^4-(DO32+273)^4)-44100*K32)/(1.84*29.3*S32+8*0.95*5.67E-8*(DO32+273)^3))</f>
        <v>0</v>
      </c>
      <c r="X32">
        <f>($C$7*DP32+$D$7*DQ32+$E$7*W32)</f>
        <v>0</v>
      </c>
      <c r="Y32">
        <f>0.61365*exp(17.502*X32/(240.97+X32))</f>
        <v>0</v>
      </c>
      <c r="Z32">
        <f>(AA32/AB32*100)</f>
        <v>0</v>
      </c>
      <c r="AA32">
        <f>DH32*(DM32+DN32)/1000</f>
        <v>0</v>
      </c>
      <c r="AB32">
        <f>0.61365*exp(17.502*DO32/(240.97+DO32))</f>
        <v>0</v>
      </c>
      <c r="AC32">
        <f>(Y32-DH32*(DM32+DN32)/1000)</f>
        <v>0</v>
      </c>
      <c r="AD32">
        <f>(-K32*44100)</f>
        <v>0</v>
      </c>
      <c r="AE32">
        <f>2*29.3*S32*0.92*(DO32-X32)</f>
        <v>0</v>
      </c>
      <c r="AF32">
        <f>2*0.95*5.67E-8*(((DO32+$B$7)+273)^4-(X32+273)^4)</f>
        <v>0</v>
      </c>
      <c r="AG32">
        <f>V32+AF32+AD32+AE32</f>
        <v>0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MAX(0,($B$13+$C$13*DT32)/(1+$D$13*DT32)*DM32/(DO32+273)*$E$13)</f>
        <v>0</v>
      </c>
      <c r="AM32" t="s">
        <v>422</v>
      </c>
      <c r="AN32" t="s">
        <v>422</v>
      </c>
      <c r="AO32">
        <v>0</v>
      </c>
      <c r="AP32">
        <v>0</v>
      </c>
      <c r="AQ32">
        <f>1-AO32/AP32</f>
        <v>0</v>
      </c>
      <c r="AR32">
        <v>0</v>
      </c>
      <c r="AS32" t="s">
        <v>422</v>
      </c>
      <c r="AT32" t="s">
        <v>422</v>
      </c>
      <c r="AU32">
        <v>0</v>
      </c>
      <c r="AV32">
        <v>0</v>
      </c>
      <c r="AW32">
        <f>1-AU32/AV32</f>
        <v>0</v>
      </c>
      <c r="AX32">
        <v>0.5</v>
      </c>
      <c r="AY32">
        <f>CX32</f>
        <v>0</v>
      </c>
      <c r="AZ32">
        <f>M32</f>
        <v>0</v>
      </c>
      <c r="BA32">
        <f>AW32*AX32*AY32</f>
        <v>0</v>
      </c>
      <c r="BB32">
        <f>(AZ32-AR32)/AY32</f>
        <v>0</v>
      </c>
      <c r="BC32">
        <f>(AP32-AV32)/AV32</f>
        <v>0</v>
      </c>
      <c r="BD32">
        <f>AO32/(AQ32+AO32/AV32)</f>
        <v>0</v>
      </c>
      <c r="BE32" t="s">
        <v>422</v>
      </c>
      <c r="BF32">
        <v>0</v>
      </c>
      <c r="BG32">
        <f>IF(BF32&lt;&gt;0, BF32, BD32)</f>
        <v>0</v>
      </c>
      <c r="BH32">
        <f>1-BG32/AV32</f>
        <v>0</v>
      </c>
      <c r="BI32">
        <f>(AV32-AU32)/(AV32-BG32)</f>
        <v>0</v>
      </c>
      <c r="BJ32">
        <f>(AP32-AV32)/(AP32-BG32)</f>
        <v>0</v>
      </c>
      <c r="BK32">
        <f>(AV32-AU32)/(AV32-AO32)</f>
        <v>0</v>
      </c>
      <c r="BL32">
        <f>(AP32-AV32)/(AP32-AO32)</f>
        <v>0</v>
      </c>
      <c r="BM32">
        <f>(BI32*BG32/AU32)</f>
        <v>0</v>
      </c>
      <c r="BN32">
        <f>(1-BM32)</f>
        <v>0</v>
      </c>
      <c r="CW32">
        <f>$B$11*DU32+$C$11*DV32+$F$11*EG32*(1-EJ32)</f>
        <v>0</v>
      </c>
      <c r="CX32">
        <f>CW32*CY32</f>
        <v>0</v>
      </c>
      <c r="CY32">
        <f>($B$11*$D$9+$C$11*$D$9+$F$11*((ET32+EL32)/MAX(ET32+EL32+EU32, 0.1)*$I$9+EU32/MAX(ET32+EL32+EU32, 0.1)*$J$9))/($B$11+$C$11+$F$11)</f>
        <v>0</v>
      </c>
      <c r="CZ32">
        <f>($B$11*$K$9+$C$11*$K$9+$F$11*((ET32+EL32)/MAX(ET32+EL32+EU32, 0.1)*$P$9+EU32/MAX(ET32+EL32+EU32, 0.1)*$Q$9))/($B$11+$C$11+$F$11)</f>
        <v>0</v>
      </c>
      <c r="DA32">
        <v>5.66</v>
      </c>
      <c r="DB32">
        <v>0.5</v>
      </c>
      <c r="DC32" t="s">
        <v>423</v>
      </c>
      <c r="DD32">
        <v>2</v>
      </c>
      <c r="DE32">
        <v>1758502915.5</v>
      </c>
      <c r="DF32">
        <v>420.8842222222222</v>
      </c>
      <c r="DG32">
        <v>419.9676666666667</v>
      </c>
      <c r="DH32">
        <v>25.7289</v>
      </c>
      <c r="DI32">
        <v>25.46865555555555</v>
      </c>
      <c r="DJ32">
        <v>419.6458888888889</v>
      </c>
      <c r="DK32">
        <v>25.51427777777778</v>
      </c>
      <c r="DL32">
        <v>500.0061111111111</v>
      </c>
      <c r="DM32">
        <v>89.9625888888889</v>
      </c>
      <c r="DN32">
        <v>0.05659656666666665</v>
      </c>
      <c r="DO32">
        <v>31.40058888888889</v>
      </c>
      <c r="DP32">
        <v>30.73145555555556</v>
      </c>
      <c r="DQ32">
        <v>999.9000000000001</v>
      </c>
      <c r="DR32">
        <v>0</v>
      </c>
      <c r="DS32">
        <v>0</v>
      </c>
      <c r="DT32">
        <v>10004.01666666667</v>
      </c>
      <c r="DU32">
        <v>0</v>
      </c>
      <c r="DV32">
        <v>0.843113</v>
      </c>
      <c r="DW32">
        <v>0.9165208888888888</v>
      </c>
      <c r="DX32">
        <v>431.9991111111111</v>
      </c>
      <c r="DY32">
        <v>430.9431111111111</v>
      </c>
      <c r="DZ32">
        <v>0.2602405555555556</v>
      </c>
      <c r="EA32">
        <v>419.9676666666667</v>
      </c>
      <c r="EB32">
        <v>25.46865555555555</v>
      </c>
      <c r="EC32">
        <v>2.314637777777778</v>
      </c>
      <c r="ED32">
        <v>2.291225555555556</v>
      </c>
      <c r="EE32">
        <v>19.77863333333334</v>
      </c>
      <c r="EF32">
        <v>19.61484444444444</v>
      </c>
      <c r="EG32">
        <v>0.00500097</v>
      </c>
      <c r="EH32">
        <v>0</v>
      </c>
      <c r="EI32">
        <v>0</v>
      </c>
      <c r="EJ32">
        <v>0</v>
      </c>
      <c r="EK32">
        <v>692.5888888888888</v>
      </c>
      <c r="EL32">
        <v>0.00500097</v>
      </c>
      <c r="EM32">
        <v>-6.000000000000001</v>
      </c>
      <c r="EN32">
        <v>-1.244444444444444</v>
      </c>
      <c r="EO32">
        <v>36</v>
      </c>
      <c r="EP32">
        <v>40.87466666666666</v>
      </c>
      <c r="EQ32">
        <v>38.10400000000001</v>
      </c>
      <c r="ER32">
        <v>41.50677777777778</v>
      </c>
      <c r="ES32">
        <v>38.49966666666666</v>
      </c>
      <c r="ET32">
        <v>0</v>
      </c>
      <c r="EU32">
        <v>0</v>
      </c>
      <c r="EV32">
        <v>0</v>
      </c>
      <c r="EW32">
        <v>1758502919.5</v>
      </c>
      <c r="EX32">
        <v>0</v>
      </c>
      <c r="EY32">
        <v>689.9884615384616</v>
      </c>
      <c r="EZ32">
        <v>10.40341895828358</v>
      </c>
      <c r="FA32">
        <v>13.47008547424225</v>
      </c>
      <c r="FB32">
        <v>-7.607692307692306</v>
      </c>
      <c r="FC32">
        <v>15</v>
      </c>
      <c r="FD32">
        <v>0</v>
      </c>
      <c r="FE32" t="s">
        <v>424</v>
      </c>
      <c r="FF32">
        <v>1747247426.5</v>
      </c>
      <c r="FG32">
        <v>1747247420.5</v>
      </c>
      <c r="FH32">
        <v>0</v>
      </c>
      <c r="FI32">
        <v>1.027</v>
      </c>
      <c r="FJ32">
        <v>0.031</v>
      </c>
      <c r="FK32">
        <v>0.02</v>
      </c>
      <c r="FL32">
        <v>0.05</v>
      </c>
      <c r="FM32">
        <v>420</v>
      </c>
      <c r="FN32">
        <v>16</v>
      </c>
      <c r="FO32">
        <v>0.01</v>
      </c>
      <c r="FP32">
        <v>0.1</v>
      </c>
      <c r="FQ32">
        <v>0.8986503750000001</v>
      </c>
      <c r="FR32">
        <v>0.2672583827392084</v>
      </c>
      <c r="FS32">
        <v>0.03612211328998313</v>
      </c>
      <c r="FT32">
        <v>0</v>
      </c>
      <c r="FU32">
        <v>690.5352941176471</v>
      </c>
      <c r="FV32">
        <v>4.464476978260554</v>
      </c>
      <c r="FW32">
        <v>8.410108845659952</v>
      </c>
      <c r="FX32">
        <v>-1</v>
      </c>
      <c r="FY32">
        <v>0.258342425</v>
      </c>
      <c r="FZ32">
        <v>0.01842043902438946</v>
      </c>
      <c r="GA32">
        <v>0.001941973556559151</v>
      </c>
      <c r="GB32">
        <v>1</v>
      </c>
      <c r="GC32">
        <v>1</v>
      </c>
      <c r="GD32">
        <v>2</v>
      </c>
      <c r="GE32" t="s">
        <v>425</v>
      </c>
      <c r="GF32">
        <v>3.13703</v>
      </c>
      <c r="GG32">
        <v>2.71688</v>
      </c>
      <c r="GH32">
        <v>0.09327340000000001</v>
      </c>
      <c r="GI32">
        <v>0.0924541</v>
      </c>
      <c r="GJ32">
        <v>0.11063</v>
      </c>
      <c r="GK32">
        <v>0.108598</v>
      </c>
      <c r="GL32">
        <v>28762</v>
      </c>
      <c r="GM32">
        <v>28861.4</v>
      </c>
      <c r="GN32">
        <v>29492.8</v>
      </c>
      <c r="GO32">
        <v>29392.2</v>
      </c>
      <c r="GP32">
        <v>34654</v>
      </c>
      <c r="GQ32">
        <v>34691.6</v>
      </c>
      <c r="GR32">
        <v>41501.9</v>
      </c>
      <c r="GS32">
        <v>41750.5</v>
      </c>
      <c r="GT32">
        <v>1.91398</v>
      </c>
      <c r="GU32">
        <v>1.87245</v>
      </c>
      <c r="GV32">
        <v>0.071466</v>
      </c>
      <c r="GW32">
        <v>0</v>
      </c>
      <c r="GX32">
        <v>29.5714</v>
      </c>
      <c r="GY32">
        <v>999.9</v>
      </c>
      <c r="GZ32">
        <v>60.4</v>
      </c>
      <c r="HA32">
        <v>30.8</v>
      </c>
      <c r="HB32">
        <v>29.948</v>
      </c>
      <c r="HC32">
        <v>62.8002</v>
      </c>
      <c r="HD32">
        <v>24.5833</v>
      </c>
      <c r="HE32">
        <v>1</v>
      </c>
      <c r="HF32">
        <v>0.150213</v>
      </c>
      <c r="HG32">
        <v>-1.57923</v>
      </c>
      <c r="HH32">
        <v>20.3492</v>
      </c>
      <c r="HI32">
        <v>5.22583</v>
      </c>
      <c r="HJ32">
        <v>12.0159</v>
      </c>
      <c r="HK32">
        <v>4.99085</v>
      </c>
      <c r="HL32">
        <v>3.2891</v>
      </c>
      <c r="HM32">
        <v>9999</v>
      </c>
      <c r="HN32">
        <v>9999</v>
      </c>
      <c r="HO32">
        <v>9999</v>
      </c>
      <c r="HP32">
        <v>999.9</v>
      </c>
      <c r="HQ32">
        <v>1.86752</v>
      </c>
      <c r="HR32">
        <v>1.86663</v>
      </c>
      <c r="HS32">
        <v>1.866</v>
      </c>
      <c r="HT32">
        <v>1.86598</v>
      </c>
      <c r="HU32">
        <v>1.86783</v>
      </c>
      <c r="HV32">
        <v>1.87027</v>
      </c>
      <c r="HW32">
        <v>1.8689</v>
      </c>
      <c r="HX32">
        <v>1.87041</v>
      </c>
      <c r="HY32">
        <v>0</v>
      </c>
      <c r="HZ32">
        <v>0</v>
      </c>
      <c r="IA32">
        <v>0</v>
      </c>
      <c r="IB32">
        <v>0</v>
      </c>
      <c r="IC32" t="s">
        <v>426</v>
      </c>
      <c r="ID32" t="s">
        <v>427</v>
      </c>
      <c r="IE32" t="s">
        <v>428</v>
      </c>
      <c r="IF32" t="s">
        <v>428</v>
      </c>
      <c r="IG32" t="s">
        <v>428</v>
      </c>
      <c r="IH32" t="s">
        <v>428</v>
      </c>
      <c r="II32">
        <v>0</v>
      </c>
      <c r="IJ32">
        <v>100</v>
      </c>
      <c r="IK32">
        <v>100</v>
      </c>
      <c r="IL32">
        <v>1.238</v>
      </c>
      <c r="IM32">
        <v>0.2145</v>
      </c>
      <c r="IN32">
        <v>0.6902030508192664</v>
      </c>
      <c r="IO32">
        <v>0.001474763808417899</v>
      </c>
      <c r="IP32">
        <v>-3.85604142745729E-07</v>
      </c>
      <c r="IQ32">
        <v>-4.042155114862324E-11</v>
      </c>
      <c r="IR32">
        <v>-0.0599630414126953</v>
      </c>
      <c r="IS32">
        <v>-0.0008759303265835833</v>
      </c>
      <c r="IT32">
        <v>0.0007542316531097033</v>
      </c>
      <c r="IU32">
        <v>-1.168394518909615E-05</v>
      </c>
      <c r="IV32">
        <v>4</v>
      </c>
      <c r="IW32">
        <v>2283</v>
      </c>
      <c r="IX32">
        <v>1</v>
      </c>
      <c r="IY32">
        <v>28</v>
      </c>
      <c r="IZ32">
        <v>187591.5</v>
      </c>
      <c r="JA32">
        <v>187591.6</v>
      </c>
      <c r="JB32">
        <v>1.02539</v>
      </c>
      <c r="JC32">
        <v>2.26807</v>
      </c>
      <c r="JD32">
        <v>1.39771</v>
      </c>
      <c r="JE32">
        <v>2.3584</v>
      </c>
      <c r="JF32">
        <v>1.49536</v>
      </c>
      <c r="JG32">
        <v>2.70386</v>
      </c>
      <c r="JH32">
        <v>35.8477</v>
      </c>
      <c r="JI32">
        <v>24.105</v>
      </c>
      <c r="JJ32">
        <v>18</v>
      </c>
      <c r="JK32">
        <v>489.235</v>
      </c>
      <c r="JL32">
        <v>452.739</v>
      </c>
      <c r="JM32">
        <v>32.3077</v>
      </c>
      <c r="JN32">
        <v>29.4886</v>
      </c>
      <c r="JO32">
        <v>30.0002</v>
      </c>
      <c r="JP32">
        <v>29.2536</v>
      </c>
      <c r="JQ32">
        <v>29.1703</v>
      </c>
      <c r="JR32">
        <v>20.539</v>
      </c>
      <c r="JS32">
        <v>24.7738</v>
      </c>
      <c r="JT32">
        <v>94.9311</v>
      </c>
      <c r="JU32">
        <v>32.3008</v>
      </c>
      <c r="JV32">
        <v>420</v>
      </c>
      <c r="JW32">
        <v>25.4846</v>
      </c>
      <c r="JX32">
        <v>100.797</v>
      </c>
      <c r="JY32">
        <v>100.403</v>
      </c>
    </row>
    <row r="33" spans="1:285">
      <c r="A33">
        <v>17</v>
      </c>
      <c r="B33">
        <v>1758502920.5</v>
      </c>
      <c r="C33">
        <v>32</v>
      </c>
      <c r="D33" t="s">
        <v>461</v>
      </c>
      <c r="E33" t="s">
        <v>462</v>
      </c>
      <c r="F33">
        <v>5</v>
      </c>
      <c r="G33" t="s">
        <v>419</v>
      </c>
      <c r="H33" t="s">
        <v>420</v>
      </c>
      <c r="I33" t="s">
        <v>421</v>
      </c>
      <c r="J33">
        <v>1758502917.5</v>
      </c>
      <c r="K33">
        <f>(L33)/1000</f>
        <v>0</v>
      </c>
      <c r="L33">
        <f>1000*DL33*AJ33*(DH33-DI33)/(100*DA33*(1000-AJ33*DH33))</f>
        <v>0</v>
      </c>
      <c r="M33">
        <f>DL33*AJ33*(DG33-DF33*(1000-AJ33*DI33)/(1000-AJ33*DH33))/(100*DA33)</f>
        <v>0</v>
      </c>
      <c r="N33">
        <f>DF33 - IF(AJ33&gt;1, M33*DA33*100.0/(AL33), 0)</f>
        <v>0</v>
      </c>
      <c r="O33">
        <f>((U33-K33/2)*N33-M33)/(U33+K33/2)</f>
        <v>0</v>
      </c>
      <c r="P33">
        <f>O33*(DM33+DN33)/1000.0</f>
        <v>0</v>
      </c>
      <c r="Q33">
        <f>(DF33 - IF(AJ33&gt;1, M33*DA33*100.0/(AL33), 0))*(DM33+DN33)/1000.0</f>
        <v>0</v>
      </c>
      <c r="R33">
        <f>2.0/((1/T33-1/S33)+SIGN(T33)*SQRT((1/T33-1/S33)*(1/T33-1/S33) + 4*DB33/((DB33+1)*(DB33+1))*(2*1/T33*1/S33-1/S33*1/S33)))</f>
        <v>0</v>
      </c>
      <c r="S33">
        <f>IF(LEFT(DC33,1)&lt;&gt;"0",IF(LEFT(DC33,1)="1",3.0,DD33),$D$5+$E$5*(DT33*DM33/($K$5*1000))+$F$5*(DT33*DM33/($K$5*1000))*MAX(MIN(DA33,$J$5),$I$5)*MAX(MIN(DA33,$J$5),$I$5)+$G$5*MAX(MIN(DA33,$J$5),$I$5)*(DT33*DM33/($K$5*1000))+$H$5*(DT33*DM33/($K$5*1000))*(DT33*DM33/($K$5*1000)))</f>
        <v>0</v>
      </c>
      <c r="T33">
        <f>K33*(1000-(1000*0.61365*exp(17.502*X33/(240.97+X33))/(DM33+DN33)+DH33)/2)/(1000*0.61365*exp(17.502*X33/(240.97+X33))/(DM33+DN33)-DH33)</f>
        <v>0</v>
      </c>
      <c r="U33">
        <f>1/((DB33+1)/(R33/1.6)+1/(S33/1.37)) + DB33/((DB33+1)/(R33/1.6) + DB33/(S33/1.37))</f>
        <v>0</v>
      </c>
      <c r="V33">
        <f>(CW33*CZ33)</f>
        <v>0</v>
      </c>
      <c r="W33">
        <f>(DO33+(V33+2*0.95*5.67E-8*(((DO33+$B$7)+273)^4-(DO33+273)^4)-44100*K33)/(1.84*29.3*S33+8*0.95*5.67E-8*(DO33+273)^3))</f>
        <v>0</v>
      </c>
      <c r="X33">
        <f>($C$7*DP33+$D$7*DQ33+$E$7*W33)</f>
        <v>0</v>
      </c>
      <c r="Y33">
        <f>0.61365*exp(17.502*X33/(240.97+X33))</f>
        <v>0</v>
      </c>
      <c r="Z33">
        <f>(AA33/AB33*100)</f>
        <v>0</v>
      </c>
      <c r="AA33">
        <f>DH33*(DM33+DN33)/1000</f>
        <v>0</v>
      </c>
      <c r="AB33">
        <f>0.61365*exp(17.502*DO33/(240.97+DO33))</f>
        <v>0</v>
      </c>
      <c r="AC33">
        <f>(Y33-DH33*(DM33+DN33)/1000)</f>
        <v>0</v>
      </c>
      <c r="AD33">
        <f>(-K33*44100)</f>
        <v>0</v>
      </c>
      <c r="AE33">
        <f>2*29.3*S33*0.92*(DO33-X33)</f>
        <v>0</v>
      </c>
      <c r="AF33">
        <f>2*0.95*5.67E-8*(((DO33+$B$7)+273)^4-(X33+273)^4)</f>
        <v>0</v>
      </c>
      <c r="AG33">
        <f>V33+AF33+AD33+AE33</f>
        <v>0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MAX(0,($B$13+$C$13*DT33)/(1+$D$13*DT33)*DM33/(DO33+273)*$E$13)</f>
        <v>0</v>
      </c>
      <c r="AM33" t="s">
        <v>422</v>
      </c>
      <c r="AN33" t="s">
        <v>422</v>
      </c>
      <c r="AO33">
        <v>0</v>
      </c>
      <c r="AP33">
        <v>0</v>
      </c>
      <c r="AQ33">
        <f>1-AO33/AP33</f>
        <v>0</v>
      </c>
      <c r="AR33">
        <v>0</v>
      </c>
      <c r="AS33" t="s">
        <v>422</v>
      </c>
      <c r="AT33" t="s">
        <v>422</v>
      </c>
      <c r="AU33">
        <v>0</v>
      </c>
      <c r="AV33">
        <v>0</v>
      </c>
      <c r="AW33">
        <f>1-AU33/AV33</f>
        <v>0</v>
      </c>
      <c r="AX33">
        <v>0.5</v>
      </c>
      <c r="AY33">
        <f>CX33</f>
        <v>0</v>
      </c>
      <c r="AZ33">
        <f>M33</f>
        <v>0</v>
      </c>
      <c r="BA33">
        <f>AW33*AX33*AY33</f>
        <v>0</v>
      </c>
      <c r="BB33">
        <f>(AZ33-AR33)/AY33</f>
        <v>0</v>
      </c>
      <c r="BC33">
        <f>(AP33-AV33)/AV33</f>
        <v>0</v>
      </c>
      <c r="BD33">
        <f>AO33/(AQ33+AO33/AV33)</f>
        <v>0</v>
      </c>
      <c r="BE33" t="s">
        <v>422</v>
      </c>
      <c r="BF33">
        <v>0</v>
      </c>
      <c r="BG33">
        <f>IF(BF33&lt;&gt;0, BF33, BD33)</f>
        <v>0</v>
      </c>
      <c r="BH33">
        <f>1-BG33/AV33</f>
        <v>0</v>
      </c>
      <c r="BI33">
        <f>(AV33-AU33)/(AV33-BG33)</f>
        <v>0</v>
      </c>
      <c r="BJ33">
        <f>(AP33-AV33)/(AP33-BG33)</f>
        <v>0</v>
      </c>
      <c r="BK33">
        <f>(AV33-AU33)/(AV33-AO33)</f>
        <v>0</v>
      </c>
      <c r="BL33">
        <f>(AP33-AV33)/(AP33-AO33)</f>
        <v>0</v>
      </c>
      <c r="BM33">
        <f>(BI33*BG33/AU33)</f>
        <v>0</v>
      </c>
      <c r="BN33">
        <f>(1-BM33)</f>
        <v>0</v>
      </c>
      <c r="CW33">
        <f>$B$11*DU33+$C$11*DV33+$F$11*EG33*(1-EJ33)</f>
        <v>0</v>
      </c>
      <c r="CX33">
        <f>CW33*CY33</f>
        <v>0</v>
      </c>
      <c r="CY33">
        <f>($B$11*$D$9+$C$11*$D$9+$F$11*((ET33+EL33)/MAX(ET33+EL33+EU33, 0.1)*$I$9+EU33/MAX(ET33+EL33+EU33, 0.1)*$J$9))/($B$11+$C$11+$F$11)</f>
        <v>0</v>
      </c>
      <c r="CZ33">
        <f>($B$11*$K$9+$C$11*$K$9+$F$11*((ET33+EL33)/MAX(ET33+EL33+EU33, 0.1)*$P$9+EU33/MAX(ET33+EL33+EU33, 0.1)*$Q$9))/($B$11+$C$11+$F$11)</f>
        <v>0</v>
      </c>
      <c r="DA33">
        <v>5.66</v>
      </c>
      <c r="DB33">
        <v>0.5</v>
      </c>
      <c r="DC33" t="s">
        <v>423</v>
      </c>
      <c r="DD33">
        <v>2</v>
      </c>
      <c r="DE33">
        <v>1758502917.5</v>
      </c>
      <c r="DF33">
        <v>420.8727777777778</v>
      </c>
      <c r="DG33">
        <v>419.9514444444445</v>
      </c>
      <c r="DH33">
        <v>25.72623333333333</v>
      </c>
      <c r="DI33">
        <v>25.46621111111111</v>
      </c>
      <c r="DJ33">
        <v>419.6344444444445</v>
      </c>
      <c r="DK33">
        <v>25.51164444444445</v>
      </c>
      <c r="DL33">
        <v>499.9996666666666</v>
      </c>
      <c r="DM33">
        <v>89.96266666666666</v>
      </c>
      <c r="DN33">
        <v>0.05672843333333334</v>
      </c>
      <c r="DO33">
        <v>31.40044444444444</v>
      </c>
      <c r="DP33">
        <v>30.73185555555555</v>
      </c>
      <c r="DQ33">
        <v>999.9000000000001</v>
      </c>
      <c r="DR33">
        <v>0</v>
      </c>
      <c r="DS33">
        <v>0</v>
      </c>
      <c r="DT33">
        <v>9998.049999999999</v>
      </c>
      <c r="DU33">
        <v>0</v>
      </c>
      <c r="DV33">
        <v>0.843113</v>
      </c>
      <c r="DW33">
        <v>0.9212205555555557</v>
      </c>
      <c r="DX33">
        <v>431.9861111111111</v>
      </c>
      <c r="DY33">
        <v>430.9255555555555</v>
      </c>
      <c r="DZ33">
        <v>0.2600148888888889</v>
      </c>
      <c r="EA33">
        <v>419.9514444444445</v>
      </c>
      <c r="EB33">
        <v>25.46621111111111</v>
      </c>
      <c r="EC33">
        <v>2.3144</v>
      </c>
      <c r="ED33">
        <v>2.291007777777777</v>
      </c>
      <c r="EE33">
        <v>19.77697777777778</v>
      </c>
      <c r="EF33">
        <v>19.61331111111111</v>
      </c>
      <c r="EG33">
        <v>0.00500097</v>
      </c>
      <c r="EH33">
        <v>0</v>
      </c>
      <c r="EI33">
        <v>0</v>
      </c>
      <c r="EJ33">
        <v>0</v>
      </c>
      <c r="EK33">
        <v>692.911111111111</v>
      </c>
      <c r="EL33">
        <v>0.00500097</v>
      </c>
      <c r="EM33">
        <v>-1.944444444444444</v>
      </c>
      <c r="EN33">
        <v>-0.2333333333333333</v>
      </c>
      <c r="EO33">
        <v>36</v>
      </c>
      <c r="EP33">
        <v>40.81233333333333</v>
      </c>
      <c r="EQ33">
        <v>38.083</v>
      </c>
      <c r="ER33">
        <v>41.42344444444445</v>
      </c>
      <c r="ES33">
        <v>38.458</v>
      </c>
      <c r="ET33">
        <v>0</v>
      </c>
      <c r="EU33">
        <v>0</v>
      </c>
      <c r="EV33">
        <v>0</v>
      </c>
      <c r="EW33">
        <v>1758502921.3</v>
      </c>
      <c r="EX33">
        <v>0</v>
      </c>
      <c r="EY33">
        <v>690.2399999999999</v>
      </c>
      <c r="EZ33">
        <v>3.861538568710467</v>
      </c>
      <c r="FA33">
        <v>38.84615392882443</v>
      </c>
      <c r="FB33">
        <v>-5.292000000000001</v>
      </c>
      <c r="FC33">
        <v>15</v>
      </c>
      <c r="FD33">
        <v>0</v>
      </c>
      <c r="FE33" t="s">
        <v>424</v>
      </c>
      <c r="FF33">
        <v>1747247426.5</v>
      </c>
      <c r="FG33">
        <v>1747247420.5</v>
      </c>
      <c r="FH33">
        <v>0</v>
      </c>
      <c r="FI33">
        <v>1.027</v>
      </c>
      <c r="FJ33">
        <v>0.031</v>
      </c>
      <c r="FK33">
        <v>0.02</v>
      </c>
      <c r="FL33">
        <v>0.05</v>
      </c>
      <c r="FM33">
        <v>420</v>
      </c>
      <c r="FN33">
        <v>16</v>
      </c>
      <c r="FO33">
        <v>0.01</v>
      </c>
      <c r="FP33">
        <v>0.1</v>
      </c>
      <c r="FQ33">
        <v>0.9021078048780489</v>
      </c>
      <c r="FR33">
        <v>0.2297730731707331</v>
      </c>
      <c r="FS33">
        <v>0.03457535489701603</v>
      </c>
      <c r="FT33">
        <v>0</v>
      </c>
      <c r="FU33">
        <v>690.3264705882353</v>
      </c>
      <c r="FV33">
        <v>4.857143174610632</v>
      </c>
      <c r="FW33">
        <v>8.421831183562698</v>
      </c>
      <c r="FX33">
        <v>-1</v>
      </c>
      <c r="FY33">
        <v>0.2586157317073171</v>
      </c>
      <c r="FZ33">
        <v>0.01394523344947806</v>
      </c>
      <c r="GA33">
        <v>0.001633321873561111</v>
      </c>
      <c r="GB33">
        <v>1</v>
      </c>
      <c r="GC33">
        <v>1</v>
      </c>
      <c r="GD33">
        <v>2</v>
      </c>
      <c r="GE33" t="s">
        <v>425</v>
      </c>
      <c r="GF33">
        <v>3.13681</v>
      </c>
      <c r="GG33">
        <v>2.71716</v>
      </c>
      <c r="GH33">
        <v>0.0932668</v>
      </c>
      <c r="GI33">
        <v>0.0924473</v>
      </c>
      <c r="GJ33">
        <v>0.110622</v>
      </c>
      <c r="GK33">
        <v>0.108591</v>
      </c>
      <c r="GL33">
        <v>28761.7</v>
      </c>
      <c r="GM33">
        <v>28861.5</v>
      </c>
      <c r="GN33">
        <v>29492.2</v>
      </c>
      <c r="GO33">
        <v>29392.2</v>
      </c>
      <c r="GP33">
        <v>34653.9</v>
      </c>
      <c r="GQ33">
        <v>34691.8</v>
      </c>
      <c r="GR33">
        <v>41501.4</v>
      </c>
      <c r="GS33">
        <v>41750.4</v>
      </c>
      <c r="GT33">
        <v>1.91357</v>
      </c>
      <c r="GU33">
        <v>1.87255</v>
      </c>
      <c r="GV33">
        <v>0.07116790000000001</v>
      </c>
      <c r="GW33">
        <v>0</v>
      </c>
      <c r="GX33">
        <v>29.5714</v>
      </c>
      <c r="GY33">
        <v>999.9</v>
      </c>
      <c r="GZ33">
        <v>60.4</v>
      </c>
      <c r="HA33">
        <v>30.8</v>
      </c>
      <c r="HB33">
        <v>29.9449</v>
      </c>
      <c r="HC33">
        <v>62.8402</v>
      </c>
      <c r="HD33">
        <v>24.6955</v>
      </c>
      <c r="HE33">
        <v>1</v>
      </c>
      <c r="HF33">
        <v>0.150239</v>
      </c>
      <c r="HG33">
        <v>-1.56833</v>
      </c>
      <c r="HH33">
        <v>20.3493</v>
      </c>
      <c r="HI33">
        <v>5.22568</v>
      </c>
      <c r="HJ33">
        <v>12.0159</v>
      </c>
      <c r="HK33">
        <v>4.9905</v>
      </c>
      <c r="HL33">
        <v>3.2892</v>
      </c>
      <c r="HM33">
        <v>9999</v>
      </c>
      <c r="HN33">
        <v>9999</v>
      </c>
      <c r="HO33">
        <v>9999</v>
      </c>
      <c r="HP33">
        <v>999.9</v>
      </c>
      <c r="HQ33">
        <v>1.86752</v>
      </c>
      <c r="HR33">
        <v>1.86662</v>
      </c>
      <c r="HS33">
        <v>1.866</v>
      </c>
      <c r="HT33">
        <v>1.866</v>
      </c>
      <c r="HU33">
        <v>1.86783</v>
      </c>
      <c r="HV33">
        <v>1.87027</v>
      </c>
      <c r="HW33">
        <v>1.8689</v>
      </c>
      <c r="HX33">
        <v>1.87041</v>
      </c>
      <c r="HY33">
        <v>0</v>
      </c>
      <c r="HZ33">
        <v>0</v>
      </c>
      <c r="IA33">
        <v>0</v>
      </c>
      <c r="IB33">
        <v>0</v>
      </c>
      <c r="IC33" t="s">
        <v>426</v>
      </c>
      <c r="ID33" t="s">
        <v>427</v>
      </c>
      <c r="IE33" t="s">
        <v>428</v>
      </c>
      <c r="IF33" t="s">
        <v>428</v>
      </c>
      <c r="IG33" t="s">
        <v>428</v>
      </c>
      <c r="IH33" t="s">
        <v>428</v>
      </c>
      <c r="II33">
        <v>0</v>
      </c>
      <c r="IJ33">
        <v>100</v>
      </c>
      <c r="IK33">
        <v>100</v>
      </c>
      <c r="IL33">
        <v>1.239</v>
      </c>
      <c r="IM33">
        <v>0.2145</v>
      </c>
      <c r="IN33">
        <v>0.6902030508192664</v>
      </c>
      <c r="IO33">
        <v>0.001474763808417899</v>
      </c>
      <c r="IP33">
        <v>-3.85604142745729E-07</v>
      </c>
      <c r="IQ33">
        <v>-4.042155114862324E-11</v>
      </c>
      <c r="IR33">
        <v>-0.0599630414126953</v>
      </c>
      <c r="IS33">
        <v>-0.0008759303265835833</v>
      </c>
      <c r="IT33">
        <v>0.0007542316531097033</v>
      </c>
      <c r="IU33">
        <v>-1.168394518909615E-05</v>
      </c>
      <c r="IV33">
        <v>4</v>
      </c>
      <c r="IW33">
        <v>2283</v>
      </c>
      <c r="IX33">
        <v>1</v>
      </c>
      <c r="IY33">
        <v>28</v>
      </c>
      <c r="IZ33">
        <v>187591.6</v>
      </c>
      <c r="JA33">
        <v>187591.7</v>
      </c>
      <c r="JB33">
        <v>1.02539</v>
      </c>
      <c r="JC33">
        <v>2.26562</v>
      </c>
      <c r="JD33">
        <v>1.39771</v>
      </c>
      <c r="JE33">
        <v>2.35962</v>
      </c>
      <c r="JF33">
        <v>1.49536</v>
      </c>
      <c r="JG33">
        <v>2.74536</v>
      </c>
      <c r="JH33">
        <v>35.8477</v>
      </c>
      <c r="JI33">
        <v>24.1138</v>
      </c>
      <c r="JJ33">
        <v>18</v>
      </c>
      <c r="JK33">
        <v>488.992</v>
      </c>
      <c r="JL33">
        <v>452.811</v>
      </c>
      <c r="JM33">
        <v>32.2963</v>
      </c>
      <c r="JN33">
        <v>29.4896</v>
      </c>
      <c r="JO33">
        <v>30.0002</v>
      </c>
      <c r="JP33">
        <v>29.2548</v>
      </c>
      <c r="JQ33">
        <v>29.1716</v>
      </c>
      <c r="JR33">
        <v>20.5414</v>
      </c>
      <c r="JS33">
        <v>24.7738</v>
      </c>
      <c r="JT33">
        <v>94.9311</v>
      </c>
      <c r="JU33">
        <v>32.2689</v>
      </c>
      <c r="JV33">
        <v>420</v>
      </c>
      <c r="JW33">
        <v>25.4846</v>
      </c>
      <c r="JX33">
        <v>100.796</v>
      </c>
      <c r="JY33">
        <v>100.403</v>
      </c>
    </row>
    <row r="34" spans="1:285">
      <c r="A34">
        <v>18</v>
      </c>
      <c r="B34">
        <v>1758502922.5</v>
      </c>
      <c r="C34">
        <v>34</v>
      </c>
      <c r="D34" t="s">
        <v>463</v>
      </c>
      <c r="E34" t="s">
        <v>464</v>
      </c>
      <c r="F34">
        <v>5</v>
      </c>
      <c r="G34" t="s">
        <v>419</v>
      </c>
      <c r="H34" t="s">
        <v>420</v>
      </c>
      <c r="I34" t="s">
        <v>421</v>
      </c>
      <c r="J34">
        <v>1758502919.5</v>
      </c>
      <c r="K34">
        <f>(L34)/1000</f>
        <v>0</v>
      </c>
      <c r="L34">
        <f>1000*DL34*AJ34*(DH34-DI34)/(100*DA34*(1000-AJ34*DH34))</f>
        <v>0</v>
      </c>
      <c r="M34">
        <f>DL34*AJ34*(DG34-DF34*(1000-AJ34*DI34)/(1000-AJ34*DH34))/(100*DA34)</f>
        <v>0</v>
      </c>
      <c r="N34">
        <f>DF34 - IF(AJ34&gt;1, M34*DA34*100.0/(AL34), 0)</f>
        <v>0</v>
      </c>
      <c r="O34">
        <f>((U34-K34/2)*N34-M34)/(U34+K34/2)</f>
        <v>0</v>
      </c>
      <c r="P34">
        <f>O34*(DM34+DN34)/1000.0</f>
        <v>0</v>
      </c>
      <c r="Q34">
        <f>(DF34 - IF(AJ34&gt;1, M34*DA34*100.0/(AL34), 0))*(DM34+DN34)/1000.0</f>
        <v>0</v>
      </c>
      <c r="R34">
        <f>2.0/((1/T34-1/S34)+SIGN(T34)*SQRT((1/T34-1/S34)*(1/T34-1/S34) + 4*DB34/((DB34+1)*(DB34+1))*(2*1/T34*1/S34-1/S34*1/S34)))</f>
        <v>0</v>
      </c>
      <c r="S34">
        <f>IF(LEFT(DC34,1)&lt;&gt;"0",IF(LEFT(DC34,1)="1",3.0,DD34),$D$5+$E$5*(DT34*DM34/($K$5*1000))+$F$5*(DT34*DM34/($K$5*1000))*MAX(MIN(DA34,$J$5),$I$5)*MAX(MIN(DA34,$J$5),$I$5)+$G$5*MAX(MIN(DA34,$J$5),$I$5)*(DT34*DM34/($K$5*1000))+$H$5*(DT34*DM34/($K$5*1000))*(DT34*DM34/($K$5*1000)))</f>
        <v>0</v>
      </c>
      <c r="T34">
        <f>K34*(1000-(1000*0.61365*exp(17.502*X34/(240.97+X34))/(DM34+DN34)+DH34)/2)/(1000*0.61365*exp(17.502*X34/(240.97+X34))/(DM34+DN34)-DH34)</f>
        <v>0</v>
      </c>
      <c r="U34">
        <f>1/((DB34+1)/(R34/1.6)+1/(S34/1.37)) + DB34/((DB34+1)/(R34/1.6) + DB34/(S34/1.37))</f>
        <v>0</v>
      </c>
      <c r="V34">
        <f>(CW34*CZ34)</f>
        <v>0</v>
      </c>
      <c r="W34">
        <f>(DO34+(V34+2*0.95*5.67E-8*(((DO34+$B$7)+273)^4-(DO34+273)^4)-44100*K34)/(1.84*29.3*S34+8*0.95*5.67E-8*(DO34+273)^3))</f>
        <v>0</v>
      </c>
      <c r="X34">
        <f>($C$7*DP34+$D$7*DQ34+$E$7*W34)</f>
        <v>0</v>
      </c>
      <c r="Y34">
        <f>0.61365*exp(17.502*X34/(240.97+X34))</f>
        <v>0</v>
      </c>
      <c r="Z34">
        <f>(AA34/AB34*100)</f>
        <v>0</v>
      </c>
      <c r="AA34">
        <f>DH34*(DM34+DN34)/1000</f>
        <v>0</v>
      </c>
      <c r="AB34">
        <f>0.61365*exp(17.502*DO34/(240.97+DO34))</f>
        <v>0</v>
      </c>
      <c r="AC34">
        <f>(Y34-DH34*(DM34+DN34)/1000)</f>
        <v>0</v>
      </c>
      <c r="AD34">
        <f>(-K34*44100)</f>
        <v>0</v>
      </c>
      <c r="AE34">
        <f>2*29.3*S34*0.92*(DO34-X34)</f>
        <v>0</v>
      </c>
      <c r="AF34">
        <f>2*0.95*5.67E-8*(((DO34+$B$7)+273)^4-(X34+273)^4)</f>
        <v>0</v>
      </c>
      <c r="AG34">
        <f>V34+AF34+AD34+AE34</f>
        <v>0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MAX(0,($B$13+$C$13*DT34)/(1+$D$13*DT34)*DM34/(DO34+273)*$E$13)</f>
        <v>0</v>
      </c>
      <c r="AM34" t="s">
        <v>422</v>
      </c>
      <c r="AN34" t="s">
        <v>422</v>
      </c>
      <c r="AO34">
        <v>0</v>
      </c>
      <c r="AP34">
        <v>0</v>
      </c>
      <c r="AQ34">
        <f>1-AO34/AP34</f>
        <v>0</v>
      </c>
      <c r="AR34">
        <v>0</v>
      </c>
      <c r="AS34" t="s">
        <v>422</v>
      </c>
      <c r="AT34" t="s">
        <v>422</v>
      </c>
      <c r="AU34">
        <v>0</v>
      </c>
      <c r="AV34">
        <v>0</v>
      </c>
      <c r="AW34">
        <f>1-AU34/AV34</f>
        <v>0</v>
      </c>
      <c r="AX34">
        <v>0.5</v>
      </c>
      <c r="AY34">
        <f>CX34</f>
        <v>0</v>
      </c>
      <c r="AZ34">
        <f>M34</f>
        <v>0</v>
      </c>
      <c r="BA34">
        <f>AW34*AX34*AY34</f>
        <v>0</v>
      </c>
      <c r="BB34">
        <f>(AZ34-AR34)/AY34</f>
        <v>0</v>
      </c>
      <c r="BC34">
        <f>(AP34-AV34)/AV34</f>
        <v>0</v>
      </c>
      <c r="BD34">
        <f>AO34/(AQ34+AO34/AV34)</f>
        <v>0</v>
      </c>
      <c r="BE34" t="s">
        <v>422</v>
      </c>
      <c r="BF34">
        <v>0</v>
      </c>
      <c r="BG34">
        <f>IF(BF34&lt;&gt;0, BF34, BD34)</f>
        <v>0</v>
      </c>
      <c r="BH34">
        <f>1-BG34/AV34</f>
        <v>0</v>
      </c>
      <c r="BI34">
        <f>(AV34-AU34)/(AV34-BG34)</f>
        <v>0</v>
      </c>
      <c r="BJ34">
        <f>(AP34-AV34)/(AP34-BG34)</f>
        <v>0</v>
      </c>
      <c r="BK34">
        <f>(AV34-AU34)/(AV34-AO34)</f>
        <v>0</v>
      </c>
      <c r="BL34">
        <f>(AP34-AV34)/(AP34-AO34)</f>
        <v>0</v>
      </c>
      <c r="BM34">
        <f>(BI34*BG34/AU34)</f>
        <v>0</v>
      </c>
      <c r="BN34">
        <f>(1-BM34)</f>
        <v>0</v>
      </c>
      <c r="CW34">
        <f>$B$11*DU34+$C$11*DV34+$F$11*EG34*(1-EJ34)</f>
        <v>0</v>
      </c>
      <c r="CX34">
        <f>CW34*CY34</f>
        <v>0</v>
      </c>
      <c r="CY34">
        <f>($B$11*$D$9+$C$11*$D$9+$F$11*((ET34+EL34)/MAX(ET34+EL34+EU34, 0.1)*$I$9+EU34/MAX(ET34+EL34+EU34, 0.1)*$J$9))/($B$11+$C$11+$F$11)</f>
        <v>0</v>
      </c>
      <c r="CZ34">
        <f>($B$11*$K$9+$C$11*$K$9+$F$11*((ET34+EL34)/MAX(ET34+EL34+EU34, 0.1)*$P$9+EU34/MAX(ET34+EL34+EU34, 0.1)*$Q$9))/($B$11+$C$11+$F$11)</f>
        <v>0</v>
      </c>
      <c r="DA34">
        <v>5.66</v>
      </c>
      <c r="DB34">
        <v>0.5</v>
      </c>
      <c r="DC34" t="s">
        <v>423</v>
      </c>
      <c r="DD34">
        <v>2</v>
      </c>
      <c r="DE34">
        <v>1758502919.5</v>
      </c>
      <c r="DF34">
        <v>420.8622222222222</v>
      </c>
      <c r="DG34">
        <v>419.9446666666666</v>
      </c>
      <c r="DH34">
        <v>25.72347777777778</v>
      </c>
      <c r="DI34">
        <v>25.46418888888889</v>
      </c>
      <c r="DJ34">
        <v>419.624</v>
      </c>
      <c r="DK34">
        <v>25.50892222222222</v>
      </c>
      <c r="DL34">
        <v>500.0041111111111</v>
      </c>
      <c r="DM34">
        <v>89.9627111111111</v>
      </c>
      <c r="DN34">
        <v>0.05681423333333332</v>
      </c>
      <c r="DO34">
        <v>31.40008888888889</v>
      </c>
      <c r="DP34">
        <v>30.73108888888889</v>
      </c>
      <c r="DQ34">
        <v>999.9000000000001</v>
      </c>
      <c r="DR34">
        <v>0</v>
      </c>
      <c r="DS34">
        <v>0</v>
      </c>
      <c r="DT34">
        <v>9995.972222222223</v>
      </c>
      <c r="DU34">
        <v>0</v>
      </c>
      <c r="DV34">
        <v>0.843113</v>
      </c>
      <c r="DW34">
        <v>0.9173752222222222</v>
      </c>
      <c r="DX34">
        <v>431.974</v>
      </c>
      <c r="DY34">
        <v>430.9177777777778</v>
      </c>
      <c r="DZ34">
        <v>0.2592868888888888</v>
      </c>
      <c r="EA34">
        <v>419.9446666666666</v>
      </c>
      <c r="EB34">
        <v>25.46418888888889</v>
      </c>
      <c r="EC34">
        <v>2.314153333333334</v>
      </c>
      <c r="ED34">
        <v>2.290826666666666</v>
      </c>
      <c r="EE34">
        <v>19.77525555555556</v>
      </c>
      <c r="EF34">
        <v>19.61203333333334</v>
      </c>
      <c r="EG34">
        <v>0.00500097</v>
      </c>
      <c r="EH34">
        <v>0</v>
      </c>
      <c r="EI34">
        <v>0</v>
      </c>
      <c r="EJ34">
        <v>0</v>
      </c>
      <c r="EK34">
        <v>691.3666666666667</v>
      </c>
      <c r="EL34">
        <v>0.00500097</v>
      </c>
      <c r="EM34">
        <v>-4.011111111111111</v>
      </c>
      <c r="EN34">
        <v>-0.6444444444444445</v>
      </c>
      <c r="EO34">
        <v>36</v>
      </c>
      <c r="EP34">
        <v>40.74277777777777</v>
      </c>
      <c r="EQ34">
        <v>38.062</v>
      </c>
      <c r="ER34">
        <v>41.34011111111111</v>
      </c>
      <c r="ES34">
        <v>38.41633333333333</v>
      </c>
      <c r="ET34">
        <v>0</v>
      </c>
      <c r="EU34">
        <v>0</v>
      </c>
      <c r="EV34">
        <v>0</v>
      </c>
      <c r="EW34">
        <v>1758502923.1</v>
      </c>
      <c r="EX34">
        <v>0</v>
      </c>
      <c r="EY34">
        <v>690.076923076923</v>
      </c>
      <c r="EZ34">
        <v>-6.386324944164482</v>
      </c>
      <c r="FA34">
        <v>12.84102584488575</v>
      </c>
      <c r="FB34">
        <v>-5.692307692307693</v>
      </c>
      <c r="FC34">
        <v>15</v>
      </c>
      <c r="FD34">
        <v>0</v>
      </c>
      <c r="FE34" t="s">
        <v>424</v>
      </c>
      <c r="FF34">
        <v>1747247426.5</v>
      </c>
      <c r="FG34">
        <v>1747247420.5</v>
      </c>
      <c r="FH34">
        <v>0</v>
      </c>
      <c r="FI34">
        <v>1.027</v>
      </c>
      <c r="FJ34">
        <v>0.031</v>
      </c>
      <c r="FK34">
        <v>0.02</v>
      </c>
      <c r="FL34">
        <v>0.05</v>
      </c>
      <c r="FM34">
        <v>420</v>
      </c>
      <c r="FN34">
        <v>16</v>
      </c>
      <c r="FO34">
        <v>0.01</v>
      </c>
      <c r="FP34">
        <v>0.1</v>
      </c>
      <c r="FQ34">
        <v>0.9105339000000001</v>
      </c>
      <c r="FR34">
        <v>0.08686818011256758</v>
      </c>
      <c r="FS34">
        <v>0.02696302006063119</v>
      </c>
      <c r="FT34">
        <v>1</v>
      </c>
      <c r="FU34">
        <v>689.670588235294</v>
      </c>
      <c r="FV34">
        <v>1.393430136365663</v>
      </c>
      <c r="FW34">
        <v>7.667867615682104</v>
      </c>
      <c r="FX34">
        <v>-1</v>
      </c>
      <c r="FY34">
        <v>0.258982525</v>
      </c>
      <c r="FZ34">
        <v>0.008618983114445746</v>
      </c>
      <c r="GA34">
        <v>0.001359402497193161</v>
      </c>
      <c r="GB34">
        <v>1</v>
      </c>
      <c r="GC34">
        <v>2</v>
      </c>
      <c r="GD34">
        <v>2</v>
      </c>
      <c r="GE34" t="s">
        <v>448</v>
      </c>
      <c r="GF34">
        <v>3.13673</v>
      </c>
      <c r="GG34">
        <v>2.71718</v>
      </c>
      <c r="GH34">
        <v>0.0932682</v>
      </c>
      <c r="GI34">
        <v>0.0924536</v>
      </c>
      <c r="GJ34">
        <v>0.110614</v>
      </c>
      <c r="GK34">
        <v>0.108584</v>
      </c>
      <c r="GL34">
        <v>28761.3</v>
      </c>
      <c r="GM34">
        <v>28861</v>
      </c>
      <c r="GN34">
        <v>29491.9</v>
      </c>
      <c r="GO34">
        <v>29391.9</v>
      </c>
      <c r="GP34">
        <v>34653.9</v>
      </c>
      <c r="GQ34">
        <v>34691.6</v>
      </c>
      <c r="GR34">
        <v>41501</v>
      </c>
      <c r="GS34">
        <v>41749.9</v>
      </c>
      <c r="GT34">
        <v>1.91343</v>
      </c>
      <c r="GU34">
        <v>1.8726</v>
      </c>
      <c r="GV34">
        <v>0.0710711</v>
      </c>
      <c r="GW34">
        <v>0</v>
      </c>
      <c r="GX34">
        <v>29.5714</v>
      </c>
      <c r="GY34">
        <v>999.9</v>
      </c>
      <c r="GZ34">
        <v>60.4</v>
      </c>
      <c r="HA34">
        <v>30.8</v>
      </c>
      <c r="HB34">
        <v>29.9461</v>
      </c>
      <c r="HC34">
        <v>62.8202</v>
      </c>
      <c r="HD34">
        <v>24.8117</v>
      </c>
      <c r="HE34">
        <v>1</v>
      </c>
      <c r="HF34">
        <v>0.15034</v>
      </c>
      <c r="HG34">
        <v>-1.53212</v>
      </c>
      <c r="HH34">
        <v>20.3495</v>
      </c>
      <c r="HI34">
        <v>5.22583</v>
      </c>
      <c r="HJ34">
        <v>12.0159</v>
      </c>
      <c r="HK34">
        <v>4.99025</v>
      </c>
      <c r="HL34">
        <v>3.28925</v>
      </c>
      <c r="HM34">
        <v>9999</v>
      </c>
      <c r="HN34">
        <v>9999</v>
      </c>
      <c r="HO34">
        <v>9999</v>
      </c>
      <c r="HP34">
        <v>999.9</v>
      </c>
      <c r="HQ34">
        <v>1.86752</v>
      </c>
      <c r="HR34">
        <v>1.86663</v>
      </c>
      <c r="HS34">
        <v>1.866</v>
      </c>
      <c r="HT34">
        <v>1.86599</v>
      </c>
      <c r="HU34">
        <v>1.86783</v>
      </c>
      <c r="HV34">
        <v>1.87027</v>
      </c>
      <c r="HW34">
        <v>1.8689</v>
      </c>
      <c r="HX34">
        <v>1.87039</v>
      </c>
      <c r="HY34">
        <v>0</v>
      </c>
      <c r="HZ34">
        <v>0</v>
      </c>
      <c r="IA34">
        <v>0</v>
      </c>
      <c r="IB34">
        <v>0</v>
      </c>
      <c r="IC34" t="s">
        <v>426</v>
      </c>
      <c r="ID34" t="s">
        <v>427</v>
      </c>
      <c r="IE34" t="s">
        <v>428</v>
      </c>
      <c r="IF34" t="s">
        <v>428</v>
      </c>
      <c r="IG34" t="s">
        <v>428</v>
      </c>
      <c r="IH34" t="s">
        <v>428</v>
      </c>
      <c r="II34">
        <v>0</v>
      </c>
      <c r="IJ34">
        <v>100</v>
      </c>
      <c r="IK34">
        <v>100</v>
      </c>
      <c r="IL34">
        <v>1.238</v>
      </c>
      <c r="IM34">
        <v>0.2145</v>
      </c>
      <c r="IN34">
        <v>0.6902030508192664</v>
      </c>
      <c r="IO34">
        <v>0.001474763808417899</v>
      </c>
      <c r="IP34">
        <v>-3.85604142745729E-07</v>
      </c>
      <c r="IQ34">
        <v>-4.042155114862324E-11</v>
      </c>
      <c r="IR34">
        <v>-0.0599630414126953</v>
      </c>
      <c r="IS34">
        <v>-0.0008759303265835833</v>
      </c>
      <c r="IT34">
        <v>0.0007542316531097033</v>
      </c>
      <c r="IU34">
        <v>-1.168394518909615E-05</v>
      </c>
      <c r="IV34">
        <v>4</v>
      </c>
      <c r="IW34">
        <v>2283</v>
      </c>
      <c r="IX34">
        <v>1</v>
      </c>
      <c r="IY34">
        <v>28</v>
      </c>
      <c r="IZ34">
        <v>187591.6</v>
      </c>
      <c r="JA34">
        <v>187591.7</v>
      </c>
      <c r="JB34">
        <v>1.02539</v>
      </c>
      <c r="JC34">
        <v>2.26685</v>
      </c>
      <c r="JD34">
        <v>1.39648</v>
      </c>
      <c r="JE34">
        <v>2.3584</v>
      </c>
      <c r="JF34">
        <v>1.49536</v>
      </c>
      <c r="JG34">
        <v>2.70264</v>
      </c>
      <c r="JH34">
        <v>35.8477</v>
      </c>
      <c r="JI34">
        <v>24.1138</v>
      </c>
      <c r="JJ34">
        <v>18</v>
      </c>
      <c r="JK34">
        <v>488.907</v>
      </c>
      <c r="JL34">
        <v>452.852</v>
      </c>
      <c r="JM34">
        <v>32.2846</v>
      </c>
      <c r="JN34">
        <v>29.4909</v>
      </c>
      <c r="JO34">
        <v>30.0002</v>
      </c>
      <c r="JP34">
        <v>29.2561</v>
      </c>
      <c r="JQ34">
        <v>29.1728</v>
      </c>
      <c r="JR34">
        <v>20.5394</v>
      </c>
      <c r="JS34">
        <v>24.7738</v>
      </c>
      <c r="JT34">
        <v>95.3058</v>
      </c>
      <c r="JU34">
        <v>32.2689</v>
      </c>
      <c r="JV34">
        <v>420</v>
      </c>
      <c r="JW34">
        <v>25.4846</v>
      </c>
      <c r="JX34">
        <v>100.795</v>
      </c>
      <c r="JY34">
        <v>100.402</v>
      </c>
    </row>
    <row r="35" spans="1:285">
      <c r="A35">
        <v>19</v>
      </c>
      <c r="B35">
        <v>1758502924.5</v>
      </c>
      <c r="C35">
        <v>36</v>
      </c>
      <c r="D35" t="s">
        <v>465</v>
      </c>
      <c r="E35" t="s">
        <v>466</v>
      </c>
      <c r="F35">
        <v>5</v>
      </c>
      <c r="G35" t="s">
        <v>419</v>
      </c>
      <c r="H35" t="s">
        <v>420</v>
      </c>
      <c r="I35" t="s">
        <v>421</v>
      </c>
      <c r="J35">
        <v>1758502921.5</v>
      </c>
      <c r="K35">
        <f>(L35)/1000</f>
        <v>0</v>
      </c>
      <c r="L35">
        <f>1000*DL35*AJ35*(DH35-DI35)/(100*DA35*(1000-AJ35*DH35))</f>
        <v>0</v>
      </c>
      <c r="M35">
        <f>DL35*AJ35*(DG35-DF35*(1000-AJ35*DI35)/(1000-AJ35*DH35))/(100*DA35)</f>
        <v>0</v>
      </c>
      <c r="N35">
        <f>DF35 - IF(AJ35&gt;1, M35*DA35*100.0/(AL35), 0)</f>
        <v>0</v>
      </c>
      <c r="O35">
        <f>((U35-K35/2)*N35-M35)/(U35+K35/2)</f>
        <v>0</v>
      </c>
      <c r="P35">
        <f>O35*(DM35+DN35)/1000.0</f>
        <v>0</v>
      </c>
      <c r="Q35">
        <f>(DF35 - IF(AJ35&gt;1, M35*DA35*100.0/(AL35), 0))*(DM35+DN35)/1000.0</f>
        <v>0</v>
      </c>
      <c r="R35">
        <f>2.0/((1/T35-1/S35)+SIGN(T35)*SQRT((1/T35-1/S35)*(1/T35-1/S35) + 4*DB35/((DB35+1)*(DB35+1))*(2*1/T35*1/S35-1/S35*1/S35)))</f>
        <v>0</v>
      </c>
      <c r="S35">
        <f>IF(LEFT(DC35,1)&lt;&gt;"0",IF(LEFT(DC35,1)="1",3.0,DD35),$D$5+$E$5*(DT35*DM35/($K$5*1000))+$F$5*(DT35*DM35/($K$5*1000))*MAX(MIN(DA35,$J$5),$I$5)*MAX(MIN(DA35,$J$5),$I$5)+$G$5*MAX(MIN(DA35,$J$5),$I$5)*(DT35*DM35/($K$5*1000))+$H$5*(DT35*DM35/($K$5*1000))*(DT35*DM35/($K$5*1000)))</f>
        <v>0</v>
      </c>
      <c r="T35">
        <f>K35*(1000-(1000*0.61365*exp(17.502*X35/(240.97+X35))/(DM35+DN35)+DH35)/2)/(1000*0.61365*exp(17.502*X35/(240.97+X35))/(DM35+DN35)-DH35)</f>
        <v>0</v>
      </c>
      <c r="U35">
        <f>1/((DB35+1)/(R35/1.6)+1/(S35/1.37)) + DB35/((DB35+1)/(R35/1.6) + DB35/(S35/1.37))</f>
        <v>0</v>
      </c>
      <c r="V35">
        <f>(CW35*CZ35)</f>
        <v>0</v>
      </c>
      <c r="W35">
        <f>(DO35+(V35+2*0.95*5.67E-8*(((DO35+$B$7)+273)^4-(DO35+273)^4)-44100*K35)/(1.84*29.3*S35+8*0.95*5.67E-8*(DO35+273)^3))</f>
        <v>0</v>
      </c>
      <c r="X35">
        <f>($C$7*DP35+$D$7*DQ35+$E$7*W35)</f>
        <v>0</v>
      </c>
      <c r="Y35">
        <f>0.61365*exp(17.502*X35/(240.97+X35))</f>
        <v>0</v>
      </c>
      <c r="Z35">
        <f>(AA35/AB35*100)</f>
        <v>0</v>
      </c>
      <c r="AA35">
        <f>DH35*(DM35+DN35)/1000</f>
        <v>0</v>
      </c>
      <c r="AB35">
        <f>0.61365*exp(17.502*DO35/(240.97+DO35))</f>
        <v>0</v>
      </c>
      <c r="AC35">
        <f>(Y35-DH35*(DM35+DN35)/1000)</f>
        <v>0</v>
      </c>
      <c r="AD35">
        <f>(-K35*44100)</f>
        <v>0</v>
      </c>
      <c r="AE35">
        <f>2*29.3*S35*0.92*(DO35-X35)</f>
        <v>0</v>
      </c>
      <c r="AF35">
        <f>2*0.95*5.67E-8*(((DO35+$B$7)+273)^4-(X35+273)^4)</f>
        <v>0</v>
      </c>
      <c r="AG35">
        <f>V35+AF35+AD35+AE35</f>
        <v>0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MAX(0,($B$13+$C$13*DT35)/(1+$D$13*DT35)*DM35/(DO35+273)*$E$13)</f>
        <v>0</v>
      </c>
      <c r="AM35" t="s">
        <v>422</v>
      </c>
      <c r="AN35" t="s">
        <v>422</v>
      </c>
      <c r="AO35">
        <v>0</v>
      </c>
      <c r="AP35">
        <v>0</v>
      </c>
      <c r="AQ35">
        <f>1-AO35/AP35</f>
        <v>0</v>
      </c>
      <c r="AR35">
        <v>0</v>
      </c>
      <c r="AS35" t="s">
        <v>422</v>
      </c>
      <c r="AT35" t="s">
        <v>422</v>
      </c>
      <c r="AU35">
        <v>0</v>
      </c>
      <c r="AV35">
        <v>0</v>
      </c>
      <c r="AW35">
        <f>1-AU35/AV35</f>
        <v>0</v>
      </c>
      <c r="AX35">
        <v>0.5</v>
      </c>
      <c r="AY35">
        <f>CX35</f>
        <v>0</v>
      </c>
      <c r="AZ35">
        <f>M35</f>
        <v>0</v>
      </c>
      <c r="BA35">
        <f>AW35*AX35*AY35</f>
        <v>0</v>
      </c>
      <c r="BB35">
        <f>(AZ35-AR35)/AY35</f>
        <v>0</v>
      </c>
      <c r="BC35">
        <f>(AP35-AV35)/AV35</f>
        <v>0</v>
      </c>
      <c r="BD35">
        <f>AO35/(AQ35+AO35/AV35)</f>
        <v>0</v>
      </c>
      <c r="BE35" t="s">
        <v>422</v>
      </c>
      <c r="BF35">
        <v>0</v>
      </c>
      <c r="BG35">
        <f>IF(BF35&lt;&gt;0, BF35, BD35)</f>
        <v>0</v>
      </c>
      <c r="BH35">
        <f>1-BG35/AV35</f>
        <v>0</v>
      </c>
      <c r="BI35">
        <f>(AV35-AU35)/(AV35-BG35)</f>
        <v>0</v>
      </c>
      <c r="BJ35">
        <f>(AP35-AV35)/(AP35-BG35)</f>
        <v>0</v>
      </c>
      <c r="BK35">
        <f>(AV35-AU35)/(AV35-AO35)</f>
        <v>0</v>
      </c>
      <c r="BL35">
        <f>(AP35-AV35)/(AP35-AO35)</f>
        <v>0</v>
      </c>
      <c r="BM35">
        <f>(BI35*BG35/AU35)</f>
        <v>0</v>
      </c>
      <c r="BN35">
        <f>(1-BM35)</f>
        <v>0</v>
      </c>
      <c r="CW35">
        <f>$B$11*DU35+$C$11*DV35+$F$11*EG35*(1-EJ35)</f>
        <v>0</v>
      </c>
      <c r="CX35">
        <f>CW35*CY35</f>
        <v>0</v>
      </c>
      <c r="CY35">
        <f>($B$11*$D$9+$C$11*$D$9+$F$11*((ET35+EL35)/MAX(ET35+EL35+EU35, 0.1)*$I$9+EU35/MAX(ET35+EL35+EU35, 0.1)*$J$9))/($B$11+$C$11+$F$11)</f>
        <v>0</v>
      </c>
      <c r="CZ35">
        <f>($B$11*$K$9+$C$11*$K$9+$F$11*((ET35+EL35)/MAX(ET35+EL35+EU35, 0.1)*$P$9+EU35/MAX(ET35+EL35+EU35, 0.1)*$Q$9))/($B$11+$C$11+$F$11)</f>
        <v>0</v>
      </c>
      <c r="DA35">
        <v>5.66</v>
      </c>
      <c r="DB35">
        <v>0.5</v>
      </c>
      <c r="DC35" t="s">
        <v>423</v>
      </c>
      <c r="DD35">
        <v>2</v>
      </c>
      <c r="DE35">
        <v>1758502921.5</v>
      </c>
      <c r="DF35">
        <v>420.8495555555556</v>
      </c>
      <c r="DG35">
        <v>419.9635555555555</v>
      </c>
      <c r="DH35">
        <v>25.72035555555556</v>
      </c>
      <c r="DI35">
        <v>25.46167777777778</v>
      </c>
      <c r="DJ35">
        <v>419.6111111111111</v>
      </c>
      <c r="DK35">
        <v>25.50584444444445</v>
      </c>
      <c r="DL35">
        <v>499.9841111111111</v>
      </c>
      <c r="DM35">
        <v>89.96273333333335</v>
      </c>
      <c r="DN35">
        <v>0.05691075555555555</v>
      </c>
      <c r="DO35">
        <v>31.39938888888889</v>
      </c>
      <c r="DP35">
        <v>30.72931111111111</v>
      </c>
      <c r="DQ35">
        <v>999.9000000000001</v>
      </c>
      <c r="DR35">
        <v>0</v>
      </c>
      <c r="DS35">
        <v>0</v>
      </c>
      <c r="DT35">
        <v>9993.472222222223</v>
      </c>
      <c r="DU35">
        <v>0</v>
      </c>
      <c r="DV35">
        <v>0.843113</v>
      </c>
      <c r="DW35">
        <v>0.8856201111111112</v>
      </c>
      <c r="DX35">
        <v>431.9594444444444</v>
      </c>
      <c r="DY35">
        <v>430.9361111111111</v>
      </c>
      <c r="DZ35">
        <v>0.2586825555555555</v>
      </c>
      <c r="EA35">
        <v>419.9635555555555</v>
      </c>
      <c r="EB35">
        <v>25.46167777777778</v>
      </c>
      <c r="EC35">
        <v>2.313872222222222</v>
      </c>
      <c r="ED35">
        <v>2.290601111111111</v>
      </c>
      <c r="EE35">
        <v>19.77331111111111</v>
      </c>
      <c r="EF35">
        <v>19.61044444444444</v>
      </c>
      <c r="EG35">
        <v>0.00500097</v>
      </c>
      <c r="EH35">
        <v>0</v>
      </c>
      <c r="EI35">
        <v>0</v>
      </c>
      <c r="EJ35">
        <v>0</v>
      </c>
      <c r="EK35">
        <v>691.088888888889</v>
      </c>
      <c r="EL35">
        <v>0.00500097</v>
      </c>
      <c r="EM35">
        <v>-4.833333333333333</v>
      </c>
      <c r="EN35">
        <v>-1.266666666666667</v>
      </c>
      <c r="EO35">
        <v>36</v>
      </c>
      <c r="EP35">
        <v>40.68044444444445</v>
      </c>
      <c r="EQ35">
        <v>38.062</v>
      </c>
      <c r="ER35">
        <v>41.25677777777778</v>
      </c>
      <c r="ES35">
        <v>38.39566666666666</v>
      </c>
      <c r="ET35">
        <v>0</v>
      </c>
      <c r="EU35">
        <v>0</v>
      </c>
      <c r="EV35">
        <v>0</v>
      </c>
      <c r="EW35">
        <v>1758502925.5</v>
      </c>
      <c r="EX35">
        <v>0</v>
      </c>
      <c r="EY35">
        <v>689.976923076923</v>
      </c>
      <c r="EZ35">
        <v>17.46324775167863</v>
      </c>
      <c r="FA35">
        <v>-0.9367515831951452</v>
      </c>
      <c r="FB35">
        <v>-5.853846153846153</v>
      </c>
      <c r="FC35">
        <v>15</v>
      </c>
      <c r="FD35">
        <v>0</v>
      </c>
      <c r="FE35" t="s">
        <v>424</v>
      </c>
      <c r="FF35">
        <v>1747247426.5</v>
      </c>
      <c r="FG35">
        <v>1747247420.5</v>
      </c>
      <c r="FH35">
        <v>0</v>
      </c>
      <c r="FI35">
        <v>1.027</v>
      </c>
      <c r="FJ35">
        <v>0.031</v>
      </c>
      <c r="FK35">
        <v>0.02</v>
      </c>
      <c r="FL35">
        <v>0.05</v>
      </c>
      <c r="FM35">
        <v>420</v>
      </c>
      <c r="FN35">
        <v>16</v>
      </c>
      <c r="FO35">
        <v>0.01</v>
      </c>
      <c r="FP35">
        <v>0.1</v>
      </c>
      <c r="FQ35">
        <v>0.9083400975609757</v>
      </c>
      <c r="FR35">
        <v>-0.02723038327526144</v>
      </c>
      <c r="FS35">
        <v>0.02966494314498782</v>
      </c>
      <c r="FT35">
        <v>1</v>
      </c>
      <c r="FU35">
        <v>689.7911764705883</v>
      </c>
      <c r="FV35">
        <v>2.525592021203657</v>
      </c>
      <c r="FW35">
        <v>7.293968807779358</v>
      </c>
      <c r="FX35">
        <v>-1</v>
      </c>
      <c r="FY35">
        <v>0.2590811463414634</v>
      </c>
      <c r="FZ35">
        <v>0.005414508710800953</v>
      </c>
      <c r="GA35">
        <v>0.001229697614247755</v>
      </c>
      <c r="GB35">
        <v>1</v>
      </c>
      <c r="GC35">
        <v>2</v>
      </c>
      <c r="GD35">
        <v>2</v>
      </c>
      <c r="GE35" t="s">
        <v>448</v>
      </c>
      <c r="GF35">
        <v>3.13685</v>
      </c>
      <c r="GG35">
        <v>2.71713</v>
      </c>
      <c r="GH35">
        <v>0.0932731</v>
      </c>
      <c r="GI35">
        <v>0.09246890000000001</v>
      </c>
      <c r="GJ35">
        <v>0.110601</v>
      </c>
      <c r="GK35">
        <v>0.108575</v>
      </c>
      <c r="GL35">
        <v>28761.2</v>
      </c>
      <c r="GM35">
        <v>28860.2</v>
      </c>
      <c r="GN35">
        <v>29491.9</v>
      </c>
      <c r="GO35">
        <v>29391.6</v>
      </c>
      <c r="GP35">
        <v>34654.1</v>
      </c>
      <c r="GQ35">
        <v>34691.6</v>
      </c>
      <c r="GR35">
        <v>41500.6</v>
      </c>
      <c r="GS35">
        <v>41749.4</v>
      </c>
      <c r="GT35">
        <v>1.91355</v>
      </c>
      <c r="GU35">
        <v>1.8726</v>
      </c>
      <c r="GV35">
        <v>0.071004</v>
      </c>
      <c r="GW35">
        <v>0</v>
      </c>
      <c r="GX35">
        <v>29.5714</v>
      </c>
      <c r="GY35">
        <v>999.9</v>
      </c>
      <c r="GZ35">
        <v>60.4</v>
      </c>
      <c r="HA35">
        <v>30.8</v>
      </c>
      <c r="HB35">
        <v>29.9456</v>
      </c>
      <c r="HC35">
        <v>62.9202</v>
      </c>
      <c r="HD35">
        <v>24.8037</v>
      </c>
      <c r="HE35">
        <v>1</v>
      </c>
      <c r="HF35">
        <v>0.150452</v>
      </c>
      <c r="HG35">
        <v>-1.54817</v>
      </c>
      <c r="HH35">
        <v>20.3494</v>
      </c>
      <c r="HI35">
        <v>5.22568</v>
      </c>
      <c r="HJ35">
        <v>12.0159</v>
      </c>
      <c r="HK35">
        <v>4.99055</v>
      </c>
      <c r="HL35">
        <v>3.28918</v>
      </c>
      <c r="HM35">
        <v>9999</v>
      </c>
      <c r="HN35">
        <v>9999</v>
      </c>
      <c r="HO35">
        <v>9999</v>
      </c>
      <c r="HP35">
        <v>999.9</v>
      </c>
      <c r="HQ35">
        <v>1.86752</v>
      </c>
      <c r="HR35">
        <v>1.86662</v>
      </c>
      <c r="HS35">
        <v>1.866</v>
      </c>
      <c r="HT35">
        <v>1.86598</v>
      </c>
      <c r="HU35">
        <v>1.86783</v>
      </c>
      <c r="HV35">
        <v>1.87027</v>
      </c>
      <c r="HW35">
        <v>1.86891</v>
      </c>
      <c r="HX35">
        <v>1.87037</v>
      </c>
      <c r="HY35">
        <v>0</v>
      </c>
      <c r="HZ35">
        <v>0</v>
      </c>
      <c r="IA35">
        <v>0</v>
      </c>
      <c r="IB35">
        <v>0</v>
      </c>
      <c r="IC35" t="s">
        <v>426</v>
      </c>
      <c r="ID35" t="s">
        <v>427</v>
      </c>
      <c r="IE35" t="s">
        <v>428</v>
      </c>
      <c r="IF35" t="s">
        <v>428</v>
      </c>
      <c r="IG35" t="s">
        <v>428</v>
      </c>
      <c r="IH35" t="s">
        <v>428</v>
      </c>
      <c r="II35">
        <v>0</v>
      </c>
      <c r="IJ35">
        <v>100</v>
      </c>
      <c r="IK35">
        <v>100</v>
      </c>
      <c r="IL35">
        <v>1.238</v>
      </c>
      <c r="IM35">
        <v>0.2145</v>
      </c>
      <c r="IN35">
        <v>0.6902030508192664</v>
      </c>
      <c r="IO35">
        <v>0.001474763808417899</v>
      </c>
      <c r="IP35">
        <v>-3.85604142745729E-07</v>
      </c>
      <c r="IQ35">
        <v>-4.042155114862324E-11</v>
      </c>
      <c r="IR35">
        <v>-0.0599630414126953</v>
      </c>
      <c r="IS35">
        <v>-0.0008759303265835833</v>
      </c>
      <c r="IT35">
        <v>0.0007542316531097033</v>
      </c>
      <c r="IU35">
        <v>-1.168394518909615E-05</v>
      </c>
      <c r="IV35">
        <v>4</v>
      </c>
      <c r="IW35">
        <v>2283</v>
      </c>
      <c r="IX35">
        <v>1</v>
      </c>
      <c r="IY35">
        <v>28</v>
      </c>
      <c r="IZ35">
        <v>187591.6</v>
      </c>
      <c r="JA35">
        <v>187591.7</v>
      </c>
      <c r="JB35">
        <v>1.02539</v>
      </c>
      <c r="JC35">
        <v>2.26562</v>
      </c>
      <c r="JD35">
        <v>1.39648</v>
      </c>
      <c r="JE35">
        <v>2.36206</v>
      </c>
      <c r="JF35">
        <v>1.49536</v>
      </c>
      <c r="JG35">
        <v>2.72095</v>
      </c>
      <c r="JH35">
        <v>35.8477</v>
      </c>
      <c r="JI35">
        <v>24.1225</v>
      </c>
      <c r="JJ35">
        <v>18</v>
      </c>
      <c r="JK35">
        <v>488.994</v>
      </c>
      <c r="JL35">
        <v>452.862</v>
      </c>
      <c r="JM35">
        <v>32.2701</v>
      </c>
      <c r="JN35">
        <v>29.4915</v>
      </c>
      <c r="JO35">
        <v>30.0003</v>
      </c>
      <c r="JP35">
        <v>29.257</v>
      </c>
      <c r="JQ35">
        <v>29.174</v>
      </c>
      <c r="JR35">
        <v>20.5377</v>
      </c>
      <c r="JS35">
        <v>24.7738</v>
      </c>
      <c r="JT35">
        <v>95.3058</v>
      </c>
      <c r="JU35">
        <v>32.2403</v>
      </c>
      <c r="JV35">
        <v>420</v>
      </c>
      <c r="JW35">
        <v>25.4846</v>
      </c>
      <c r="JX35">
        <v>100.794</v>
      </c>
      <c r="JY35">
        <v>100.401</v>
      </c>
    </row>
    <row r="36" spans="1:285">
      <c r="A36">
        <v>20</v>
      </c>
      <c r="B36">
        <v>1758502926.5</v>
      </c>
      <c r="C36">
        <v>38</v>
      </c>
      <c r="D36" t="s">
        <v>467</v>
      </c>
      <c r="E36" t="s">
        <v>468</v>
      </c>
      <c r="F36">
        <v>5</v>
      </c>
      <c r="G36" t="s">
        <v>419</v>
      </c>
      <c r="H36" t="s">
        <v>420</v>
      </c>
      <c r="I36" t="s">
        <v>421</v>
      </c>
      <c r="J36">
        <v>1758502923.5</v>
      </c>
      <c r="K36">
        <f>(L36)/1000</f>
        <v>0</v>
      </c>
      <c r="L36">
        <f>1000*DL36*AJ36*(DH36-DI36)/(100*DA36*(1000-AJ36*DH36))</f>
        <v>0</v>
      </c>
      <c r="M36">
        <f>DL36*AJ36*(DG36-DF36*(1000-AJ36*DI36)/(1000-AJ36*DH36))/(100*DA36)</f>
        <v>0</v>
      </c>
      <c r="N36">
        <f>DF36 - IF(AJ36&gt;1, M36*DA36*100.0/(AL36), 0)</f>
        <v>0</v>
      </c>
      <c r="O36">
        <f>((U36-K36/2)*N36-M36)/(U36+K36/2)</f>
        <v>0</v>
      </c>
      <c r="P36">
        <f>O36*(DM36+DN36)/1000.0</f>
        <v>0</v>
      </c>
      <c r="Q36">
        <f>(DF36 - IF(AJ36&gt;1, M36*DA36*100.0/(AL36), 0))*(DM36+DN36)/1000.0</f>
        <v>0</v>
      </c>
      <c r="R36">
        <f>2.0/((1/T36-1/S36)+SIGN(T36)*SQRT((1/T36-1/S36)*(1/T36-1/S36) + 4*DB36/((DB36+1)*(DB36+1))*(2*1/T36*1/S36-1/S36*1/S36)))</f>
        <v>0</v>
      </c>
      <c r="S36">
        <f>IF(LEFT(DC36,1)&lt;&gt;"0",IF(LEFT(DC36,1)="1",3.0,DD36),$D$5+$E$5*(DT36*DM36/($K$5*1000))+$F$5*(DT36*DM36/($K$5*1000))*MAX(MIN(DA36,$J$5),$I$5)*MAX(MIN(DA36,$J$5),$I$5)+$G$5*MAX(MIN(DA36,$J$5),$I$5)*(DT36*DM36/($K$5*1000))+$H$5*(DT36*DM36/($K$5*1000))*(DT36*DM36/($K$5*1000)))</f>
        <v>0</v>
      </c>
      <c r="T36">
        <f>K36*(1000-(1000*0.61365*exp(17.502*X36/(240.97+X36))/(DM36+DN36)+DH36)/2)/(1000*0.61365*exp(17.502*X36/(240.97+X36))/(DM36+DN36)-DH36)</f>
        <v>0</v>
      </c>
      <c r="U36">
        <f>1/((DB36+1)/(R36/1.6)+1/(S36/1.37)) + DB36/((DB36+1)/(R36/1.6) + DB36/(S36/1.37))</f>
        <v>0</v>
      </c>
      <c r="V36">
        <f>(CW36*CZ36)</f>
        <v>0</v>
      </c>
      <c r="W36">
        <f>(DO36+(V36+2*0.95*5.67E-8*(((DO36+$B$7)+273)^4-(DO36+273)^4)-44100*K36)/(1.84*29.3*S36+8*0.95*5.67E-8*(DO36+273)^3))</f>
        <v>0</v>
      </c>
      <c r="X36">
        <f>($C$7*DP36+$D$7*DQ36+$E$7*W36)</f>
        <v>0</v>
      </c>
      <c r="Y36">
        <f>0.61365*exp(17.502*X36/(240.97+X36))</f>
        <v>0</v>
      </c>
      <c r="Z36">
        <f>(AA36/AB36*100)</f>
        <v>0</v>
      </c>
      <c r="AA36">
        <f>DH36*(DM36+DN36)/1000</f>
        <v>0</v>
      </c>
      <c r="AB36">
        <f>0.61365*exp(17.502*DO36/(240.97+DO36))</f>
        <v>0</v>
      </c>
      <c r="AC36">
        <f>(Y36-DH36*(DM36+DN36)/1000)</f>
        <v>0</v>
      </c>
      <c r="AD36">
        <f>(-K36*44100)</f>
        <v>0</v>
      </c>
      <c r="AE36">
        <f>2*29.3*S36*0.92*(DO36-X36)</f>
        <v>0</v>
      </c>
      <c r="AF36">
        <f>2*0.95*5.67E-8*(((DO36+$B$7)+273)^4-(X36+273)^4)</f>
        <v>0</v>
      </c>
      <c r="AG36">
        <f>V36+AF36+AD36+AE36</f>
        <v>0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MAX(0,($B$13+$C$13*DT36)/(1+$D$13*DT36)*DM36/(DO36+273)*$E$13)</f>
        <v>0</v>
      </c>
      <c r="AM36" t="s">
        <v>422</v>
      </c>
      <c r="AN36" t="s">
        <v>422</v>
      </c>
      <c r="AO36">
        <v>0</v>
      </c>
      <c r="AP36">
        <v>0</v>
      </c>
      <c r="AQ36">
        <f>1-AO36/AP36</f>
        <v>0</v>
      </c>
      <c r="AR36">
        <v>0</v>
      </c>
      <c r="AS36" t="s">
        <v>422</v>
      </c>
      <c r="AT36" t="s">
        <v>422</v>
      </c>
      <c r="AU36">
        <v>0</v>
      </c>
      <c r="AV36">
        <v>0</v>
      </c>
      <c r="AW36">
        <f>1-AU36/AV36</f>
        <v>0</v>
      </c>
      <c r="AX36">
        <v>0.5</v>
      </c>
      <c r="AY36">
        <f>CX36</f>
        <v>0</v>
      </c>
      <c r="AZ36">
        <f>M36</f>
        <v>0</v>
      </c>
      <c r="BA36">
        <f>AW36*AX36*AY36</f>
        <v>0</v>
      </c>
      <c r="BB36">
        <f>(AZ36-AR36)/AY36</f>
        <v>0</v>
      </c>
      <c r="BC36">
        <f>(AP36-AV36)/AV36</f>
        <v>0</v>
      </c>
      <c r="BD36">
        <f>AO36/(AQ36+AO36/AV36)</f>
        <v>0</v>
      </c>
      <c r="BE36" t="s">
        <v>422</v>
      </c>
      <c r="BF36">
        <v>0</v>
      </c>
      <c r="BG36">
        <f>IF(BF36&lt;&gt;0, BF36, BD36)</f>
        <v>0</v>
      </c>
      <c r="BH36">
        <f>1-BG36/AV36</f>
        <v>0</v>
      </c>
      <c r="BI36">
        <f>(AV36-AU36)/(AV36-BG36)</f>
        <v>0</v>
      </c>
      <c r="BJ36">
        <f>(AP36-AV36)/(AP36-BG36)</f>
        <v>0</v>
      </c>
      <c r="BK36">
        <f>(AV36-AU36)/(AV36-AO36)</f>
        <v>0</v>
      </c>
      <c r="BL36">
        <f>(AP36-AV36)/(AP36-AO36)</f>
        <v>0</v>
      </c>
      <c r="BM36">
        <f>(BI36*BG36/AU36)</f>
        <v>0</v>
      </c>
      <c r="BN36">
        <f>(1-BM36)</f>
        <v>0</v>
      </c>
      <c r="CW36">
        <f>$B$11*DU36+$C$11*DV36+$F$11*EG36*(1-EJ36)</f>
        <v>0</v>
      </c>
      <c r="CX36">
        <f>CW36*CY36</f>
        <v>0</v>
      </c>
      <c r="CY36">
        <f>($B$11*$D$9+$C$11*$D$9+$F$11*((ET36+EL36)/MAX(ET36+EL36+EU36, 0.1)*$I$9+EU36/MAX(ET36+EL36+EU36, 0.1)*$J$9))/($B$11+$C$11+$F$11)</f>
        <v>0</v>
      </c>
      <c r="CZ36">
        <f>($B$11*$K$9+$C$11*$K$9+$F$11*((ET36+EL36)/MAX(ET36+EL36+EU36, 0.1)*$P$9+EU36/MAX(ET36+EL36+EU36, 0.1)*$Q$9))/($B$11+$C$11+$F$11)</f>
        <v>0</v>
      </c>
      <c r="DA36">
        <v>5.66</v>
      </c>
      <c r="DB36">
        <v>0.5</v>
      </c>
      <c r="DC36" t="s">
        <v>423</v>
      </c>
      <c r="DD36">
        <v>2</v>
      </c>
      <c r="DE36">
        <v>1758502923.5</v>
      </c>
      <c r="DF36">
        <v>420.8538888888889</v>
      </c>
      <c r="DG36">
        <v>420.0055555555555</v>
      </c>
      <c r="DH36">
        <v>25.7173</v>
      </c>
      <c r="DI36">
        <v>25.4589</v>
      </c>
      <c r="DJ36">
        <v>419.6154444444444</v>
      </c>
      <c r="DK36">
        <v>25.50284444444445</v>
      </c>
      <c r="DL36">
        <v>499.9905555555555</v>
      </c>
      <c r="DM36">
        <v>89.96304444444445</v>
      </c>
      <c r="DN36">
        <v>0.05696968888888888</v>
      </c>
      <c r="DO36">
        <v>31.39847777777779</v>
      </c>
      <c r="DP36">
        <v>30.72648888888889</v>
      </c>
      <c r="DQ36">
        <v>999.9000000000001</v>
      </c>
      <c r="DR36">
        <v>0</v>
      </c>
      <c r="DS36">
        <v>0</v>
      </c>
      <c r="DT36">
        <v>9993.888888888889</v>
      </c>
      <c r="DU36">
        <v>0</v>
      </c>
      <c r="DV36">
        <v>0.843113</v>
      </c>
      <c r="DW36">
        <v>0.8479444444444444</v>
      </c>
      <c r="DX36">
        <v>431.9625555555555</v>
      </c>
      <c r="DY36">
        <v>430.9777777777778</v>
      </c>
      <c r="DZ36">
        <v>0.2583962222222222</v>
      </c>
      <c r="EA36">
        <v>420.0055555555555</v>
      </c>
      <c r="EB36">
        <v>25.4589</v>
      </c>
      <c r="EC36">
        <v>2.313605555555556</v>
      </c>
      <c r="ED36">
        <v>2.29036</v>
      </c>
      <c r="EE36">
        <v>19.77144444444444</v>
      </c>
      <c r="EF36">
        <v>19.60875555555555</v>
      </c>
      <c r="EG36">
        <v>0.00500097</v>
      </c>
      <c r="EH36">
        <v>0</v>
      </c>
      <c r="EI36">
        <v>0</v>
      </c>
      <c r="EJ36">
        <v>0</v>
      </c>
      <c r="EK36">
        <v>691.0777777777778</v>
      </c>
      <c r="EL36">
        <v>0.00500097</v>
      </c>
      <c r="EM36">
        <v>-12.43333333333333</v>
      </c>
      <c r="EN36">
        <v>-2.822222222222222</v>
      </c>
      <c r="EO36">
        <v>36</v>
      </c>
      <c r="EP36">
        <v>40.61088888888889</v>
      </c>
      <c r="EQ36">
        <v>38.04133333333333</v>
      </c>
      <c r="ER36">
        <v>41.17344444444445</v>
      </c>
      <c r="ES36">
        <v>38.35400000000001</v>
      </c>
      <c r="ET36">
        <v>0</v>
      </c>
      <c r="EU36">
        <v>0</v>
      </c>
      <c r="EV36">
        <v>0</v>
      </c>
      <c r="EW36">
        <v>1758502927.3</v>
      </c>
      <c r="EX36">
        <v>0</v>
      </c>
      <c r="EY36">
        <v>691.312</v>
      </c>
      <c r="EZ36">
        <v>6.092307432774373</v>
      </c>
      <c r="FA36">
        <v>-18.78461463324418</v>
      </c>
      <c r="FB36">
        <v>-6.568</v>
      </c>
      <c r="FC36">
        <v>15</v>
      </c>
      <c r="FD36">
        <v>0</v>
      </c>
      <c r="FE36" t="s">
        <v>424</v>
      </c>
      <c r="FF36">
        <v>1747247426.5</v>
      </c>
      <c r="FG36">
        <v>1747247420.5</v>
      </c>
      <c r="FH36">
        <v>0</v>
      </c>
      <c r="FI36">
        <v>1.027</v>
      </c>
      <c r="FJ36">
        <v>0.031</v>
      </c>
      <c r="FK36">
        <v>0.02</v>
      </c>
      <c r="FL36">
        <v>0.05</v>
      </c>
      <c r="FM36">
        <v>420</v>
      </c>
      <c r="FN36">
        <v>16</v>
      </c>
      <c r="FO36">
        <v>0.01</v>
      </c>
      <c r="FP36">
        <v>0.1</v>
      </c>
      <c r="FQ36">
        <v>0.8958717249999999</v>
      </c>
      <c r="FR36">
        <v>-0.2162349455909936</v>
      </c>
      <c r="FS36">
        <v>0.04381524833718708</v>
      </c>
      <c r="FT36">
        <v>0</v>
      </c>
      <c r="FU36">
        <v>690.4117647058823</v>
      </c>
      <c r="FV36">
        <v>5.650114593149888</v>
      </c>
      <c r="FW36">
        <v>6.775421180999074</v>
      </c>
      <c r="FX36">
        <v>-1</v>
      </c>
      <c r="FY36">
        <v>0.2592518</v>
      </c>
      <c r="FZ36">
        <v>-0.003555737335835689</v>
      </c>
      <c r="GA36">
        <v>0.0009748462750608457</v>
      </c>
      <c r="GB36">
        <v>1</v>
      </c>
      <c r="GC36">
        <v>1</v>
      </c>
      <c r="GD36">
        <v>2</v>
      </c>
      <c r="GE36" t="s">
        <v>425</v>
      </c>
      <c r="GF36">
        <v>3.13693</v>
      </c>
      <c r="GG36">
        <v>2.71734</v>
      </c>
      <c r="GH36">
        <v>0.0932766</v>
      </c>
      <c r="GI36">
        <v>0.09246840000000001</v>
      </c>
      <c r="GJ36">
        <v>0.110595</v>
      </c>
      <c r="GK36">
        <v>0.108568</v>
      </c>
      <c r="GL36">
        <v>28760.9</v>
      </c>
      <c r="GM36">
        <v>28860.1</v>
      </c>
      <c r="GN36">
        <v>29491.7</v>
      </c>
      <c r="GO36">
        <v>29391.4</v>
      </c>
      <c r="GP36">
        <v>34654.1</v>
      </c>
      <c r="GQ36">
        <v>34691.7</v>
      </c>
      <c r="GR36">
        <v>41500.4</v>
      </c>
      <c r="GS36">
        <v>41749.2</v>
      </c>
      <c r="GT36">
        <v>1.91375</v>
      </c>
      <c r="GU36">
        <v>1.87287</v>
      </c>
      <c r="GV36">
        <v>0.0706241</v>
      </c>
      <c r="GW36">
        <v>0</v>
      </c>
      <c r="GX36">
        <v>29.5717</v>
      </c>
      <c r="GY36">
        <v>999.9</v>
      </c>
      <c r="GZ36">
        <v>60.4</v>
      </c>
      <c r="HA36">
        <v>30.8</v>
      </c>
      <c r="HB36">
        <v>29.9455</v>
      </c>
      <c r="HC36">
        <v>62.7802</v>
      </c>
      <c r="HD36">
        <v>24.7556</v>
      </c>
      <c r="HE36">
        <v>1</v>
      </c>
      <c r="HF36">
        <v>0.150457</v>
      </c>
      <c r="HG36">
        <v>-1.52731</v>
      </c>
      <c r="HH36">
        <v>20.3495</v>
      </c>
      <c r="HI36">
        <v>5.22553</v>
      </c>
      <c r="HJ36">
        <v>12.0159</v>
      </c>
      <c r="HK36">
        <v>4.99065</v>
      </c>
      <c r="HL36">
        <v>3.28928</v>
      </c>
      <c r="HM36">
        <v>9999</v>
      </c>
      <c r="HN36">
        <v>9999</v>
      </c>
      <c r="HO36">
        <v>9999</v>
      </c>
      <c r="HP36">
        <v>999.9</v>
      </c>
      <c r="HQ36">
        <v>1.86752</v>
      </c>
      <c r="HR36">
        <v>1.86662</v>
      </c>
      <c r="HS36">
        <v>1.866</v>
      </c>
      <c r="HT36">
        <v>1.86598</v>
      </c>
      <c r="HU36">
        <v>1.86783</v>
      </c>
      <c r="HV36">
        <v>1.87027</v>
      </c>
      <c r="HW36">
        <v>1.86891</v>
      </c>
      <c r="HX36">
        <v>1.87038</v>
      </c>
      <c r="HY36">
        <v>0</v>
      </c>
      <c r="HZ36">
        <v>0</v>
      </c>
      <c r="IA36">
        <v>0</v>
      </c>
      <c r="IB36">
        <v>0</v>
      </c>
      <c r="IC36" t="s">
        <v>426</v>
      </c>
      <c r="ID36" t="s">
        <v>427</v>
      </c>
      <c r="IE36" t="s">
        <v>428</v>
      </c>
      <c r="IF36" t="s">
        <v>428</v>
      </c>
      <c r="IG36" t="s">
        <v>428</v>
      </c>
      <c r="IH36" t="s">
        <v>428</v>
      </c>
      <c r="II36">
        <v>0</v>
      </c>
      <c r="IJ36">
        <v>100</v>
      </c>
      <c r="IK36">
        <v>100</v>
      </c>
      <c r="IL36">
        <v>1.238</v>
      </c>
      <c r="IM36">
        <v>0.2144</v>
      </c>
      <c r="IN36">
        <v>0.6902030508192664</v>
      </c>
      <c r="IO36">
        <v>0.001474763808417899</v>
      </c>
      <c r="IP36">
        <v>-3.85604142745729E-07</v>
      </c>
      <c r="IQ36">
        <v>-4.042155114862324E-11</v>
      </c>
      <c r="IR36">
        <v>-0.0599630414126953</v>
      </c>
      <c r="IS36">
        <v>-0.0008759303265835833</v>
      </c>
      <c r="IT36">
        <v>0.0007542316531097033</v>
      </c>
      <c r="IU36">
        <v>-1.168394518909615E-05</v>
      </c>
      <c r="IV36">
        <v>4</v>
      </c>
      <c r="IW36">
        <v>2283</v>
      </c>
      <c r="IX36">
        <v>1</v>
      </c>
      <c r="IY36">
        <v>28</v>
      </c>
      <c r="IZ36">
        <v>187591.7</v>
      </c>
      <c r="JA36">
        <v>187591.8</v>
      </c>
      <c r="JB36">
        <v>1.02539</v>
      </c>
      <c r="JC36">
        <v>2.2644</v>
      </c>
      <c r="JD36">
        <v>1.39771</v>
      </c>
      <c r="JE36">
        <v>2.34985</v>
      </c>
      <c r="JF36">
        <v>1.49536</v>
      </c>
      <c r="JG36">
        <v>2.7478</v>
      </c>
      <c r="JH36">
        <v>35.8477</v>
      </c>
      <c r="JI36">
        <v>24.1225</v>
      </c>
      <c r="JJ36">
        <v>18</v>
      </c>
      <c r="JK36">
        <v>489.128</v>
      </c>
      <c r="JL36">
        <v>453.042</v>
      </c>
      <c r="JM36">
        <v>32.2582</v>
      </c>
      <c r="JN36">
        <v>29.4927</v>
      </c>
      <c r="JO36">
        <v>30.0003</v>
      </c>
      <c r="JP36">
        <v>29.258</v>
      </c>
      <c r="JQ36">
        <v>29.175</v>
      </c>
      <c r="JR36">
        <v>20.5382</v>
      </c>
      <c r="JS36">
        <v>24.7738</v>
      </c>
      <c r="JT36">
        <v>95.3058</v>
      </c>
      <c r="JU36">
        <v>32.2403</v>
      </c>
      <c r="JV36">
        <v>420</v>
      </c>
      <c r="JW36">
        <v>25.4846</v>
      </c>
      <c r="JX36">
        <v>100.794</v>
      </c>
      <c r="JY36">
        <v>100.4</v>
      </c>
    </row>
    <row r="37" spans="1:285">
      <c r="A37">
        <v>21</v>
      </c>
      <c r="B37">
        <v>1758502928.5</v>
      </c>
      <c r="C37">
        <v>40</v>
      </c>
      <c r="D37" t="s">
        <v>469</v>
      </c>
      <c r="E37" t="s">
        <v>470</v>
      </c>
      <c r="F37">
        <v>5</v>
      </c>
      <c r="G37" t="s">
        <v>419</v>
      </c>
      <c r="H37" t="s">
        <v>420</v>
      </c>
      <c r="I37" t="s">
        <v>421</v>
      </c>
      <c r="J37">
        <v>1758502925.5</v>
      </c>
      <c r="K37">
        <f>(L37)/1000</f>
        <v>0</v>
      </c>
      <c r="L37">
        <f>1000*DL37*AJ37*(DH37-DI37)/(100*DA37*(1000-AJ37*DH37))</f>
        <v>0</v>
      </c>
      <c r="M37">
        <f>DL37*AJ37*(DG37-DF37*(1000-AJ37*DI37)/(1000-AJ37*DH37))/(100*DA37)</f>
        <v>0</v>
      </c>
      <c r="N37">
        <f>DF37 - IF(AJ37&gt;1, M37*DA37*100.0/(AL37), 0)</f>
        <v>0</v>
      </c>
      <c r="O37">
        <f>((U37-K37/2)*N37-M37)/(U37+K37/2)</f>
        <v>0</v>
      </c>
      <c r="P37">
        <f>O37*(DM37+DN37)/1000.0</f>
        <v>0</v>
      </c>
      <c r="Q37">
        <f>(DF37 - IF(AJ37&gt;1, M37*DA37*100.0/(AL37), 0))*(DM37+DN37)/1000.0</f>
        <v>0</v>
      </c>
      <c r="R37">
        <f>2.0/((1/T37-1/S37)+SIGN(T37)*SQRT((1/T37-1/S37)*(1/T37-1/S37) + 4*DB37/((DB37+1)*(DB37+1))*(2*1/T37*1/S37-1/S37*1/S37)))</f>
        <v>0</v>
      </c>
      <c r="S37">
        <f>IF(LEFT(DC37,1)&lt;&gt;"0",IF(LEFT(DC37,1)="1",3.0,DD37),$D$5+$E$5*(DT37*DM37/($K$5*1000))+$F$5*(DT37*DM37/($K$5*1000))*MAX(MIN(DA37,$J$5),$I$5)*MAX(MIN(DA37,$J$5),$I$5)+$G$5*MAX(MIN(DA37,$J$5),$I$5)*(DT37*DM37/($K$5*1000))+$H$5*(DT37*DM37/($K$5*1000))*(DT37*DM37/($K$5*1000)))</f>
        <v>0</v>
      </c>
      <c r="T37">
        <f>K37*(1000-(1000*0.61365*exp(17.502*X37/(240.97+X37))/(DM37+DN37)+DH37)/2)/(1000*0.61365*exp(17.502*X37/(240.97+X37))/(DM37+DN37)-DH37)</f>
        <v>0</v>
      </c>
      <c r="U37">
        <f>1/((DB37+1)/(R37/1.6)+1/(S37/1.37)) + DB37/((DB37+1)/(R37/1.6) + DB37/(S37/1.37))</f>
        <v>0</v>
      </c>
      <c r="V37">
        <f>(CW37*CZ37)</f>
        <v>0</v>
      </c>
      <c r="W37">
        <f>(DO37+(V37+2*0.95*5.67E-8*(((DO37+$B$7)+273)^4-(DO37+273)^4)-44100*K37)/(1.84*29.3*S37+8*0.95*5.67E-8*(DO37+273)^3))</f>
        <v>0</v>
      </c>
      <c r="X37">
        <f>($C$7*DP37+$D$7*DQ37+$E$7*W37)</f>
        <v>0</v>
      </c>
      <c r="Y37">
        <f>0.61365*exp(17.502*X37/(240.97+X37))</f>
        <v>0</v>
      </c>
      <c r="Z37">
        <f>(AA37/AB37*100)</f>
        <v>0</v>
      </c>
      <c r="AA37">
        <f>DH37*(DM37+DN37)/1000</f>
        <v>0</v>
      </c>
      <c r="AB37">
        <f>0.61365*exp(17.502*DO37/(240.97+DO37))</f>
        <v>0</v>
      </c>
      <c r="AC37">
        <f>(Y37-DH37*(DM37+DN37)/1000)</f>
        <v>0</v>
      </c>
      <c r="AD37">
        <f>(-K37*44100)</f>
        <v>0</v>
      </c>
      <c r="AE37">
        <f>2*29.3*S37*0.92*(DO37-X37)</f>
        <v>0</v>
      </c>
      <c r="AF37">
        <f>2*0.95*5.67E-8*(((DO37+$B$7)+273)^4-(X37+273)^4)</f>
        <v>0</v>
      </c>
      <c r="AG37">
        <f>V37+AF37+AD37+AE37</f>
        <v>0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MAX(0,($B$13+$C$13*DT37)/(1+$D$13*DT37)*DM37/(DO37+273)*$E$13)</f>
        <v>0</v>
      </c>
      <c r="AM37" t="s">
        <v>422</v>
      </c>
      <c r="AN37" t="s">
        <v>422</v>
      </c>
      <c r="AO37">
        <v>0</v>
      </c>
      <c r="AP37">
        <v>0</v>
      </c>
      <c r="AQ37">
        <f>1-AO37/AP37</f>
        <v>0</v>
      </c>
      <c r="AR37">
        <v>0</v>
      </c>
      <c r="AS37" t="s">
        <v>422</v>
      </c>
      <c r="AT37" t="s">
        <v>422</v>
      </c>
      <c r="AU37">
        <v>0</v>
      </c>
      <c r="AV37">
        <v>0</v>
      </c>
      <c r="AW37">
        <f>1-AU37/AV37</f>
        <v>0</v>
      </c>
      <c r="AX37">
        <v>0.5</v>
      </c>
      <c r="AY37">
        <f>CX37</f>
        <v>0</v>
      </c>
      <c r="AZ37">
        <f>M37</f>
        <v>0</v>
      </c>
      <c r="BA37">
        <f>AW37*AX37*AY37</f>
        <v>0</v>
      </c>
      <c r="BB37">
        <f>(AZ37-AR37)/AY37</f>
        <v>0</v>
      </c>
      <c r="BC37">
        <f>(AP37-AV37)/AV37</f>
        <v>0</v>
      </c>
      <c r="BD37">
        <f>AO37/(AQ37+AO37/AV37)</f>
        <v>0</v>
      </c>
      <c r="BE37" t="s">
        <v>422</v>
      </c>
      <c r="BF37">
        <v>0</v>
      </c>
      <c r="BG37">
        <f>IF(BF37&lt;&gt;0, BF37, BD37)</f>
        <v>0</v>
      </c>
      <c r="BH37">
        <f>1-BG37/AV37</f>
        <v>0</v>
      </c>
      <c r="BI37">
        <f>(AV37-AU37)/(AV37-BG37)</f>
        <v>0</v>
      </c>
      <c r="BJ37">
        <f>(AP37-AV37)/(AP37-BG37)</f>
        <v>0</v>
      </c>
      <c r="BK37">
        <f>(AV37-AU37)/(AV37-AO37)</f>
        <v>0</v>
      </c>
      <c r="BL37">
        <f>(AP37-AV37)/(AP37-AO37)</f>
        <v>0</v>
      </c>
      <c r="BM37">
        <f>(BI37*BG37/AU37)</f>
        <v>0</v>
      </c>
      <c r="BN37">
        <f>(1-BM37)</f>
        <v>0</v>
      </c>
      <c r="CW37">
        <f>$B$11*DU37+$C$11*DV37+$F$11*EG37*(1-EJ37)</f>
        <v>0</v>
      </c>
      <c r="CX37">
        <f>CW37*CY37</f>
        <v>0</v>
      </c>
      <c r="CY37">
        <f>($B$11*$D$9+$C$11*$D$9+$F$11*((ET37+EL37)/MAX(ET37+EL37+EU37, 0.1)*$I$9+EU37/MAX(ET37+EL37+EU37, 0.1)*$J$9))/($B$11+$C$11+$F$11)</f>
        <v>0</v>
      </c>
      <c r="CZ37">
        <f>($B$11*$K$9+$C$11*$K$9+$F$11*((ET37+EL37)/MAX(ET37+EL37+EU37, 0.1)*$P$9+EU37/MAX(ET37+EL37+EU37, 0.1)*$Q$9))/($B$11+$C$11+$F$11)</f>
        <v>0</v>
      </c>
      <c r="DA37">
        <v>5.66</v>
      </c>
      <c r="DB37">
        <v>0.5</v>
      </c>
      <c r="DC37" t="s">
        <v>423</v>
      </c>
      <c r="DD37">
        <v>2</v>
      </c>
      <c r="DE37">
        <v>1758502925.5</v>
      </c>
      <c r="DF37">
        <v>420.8703333333333</v>
      </c>
      <c r="DG37">
        <v>420.0176666666667</v>
      </c>
      <c r="DH37">
        <v>25.7141</v>
      </c>
      <c r="DI37">
        <v>25.45626666666666</v>
      </c>
      <c r="DJ37">
        <v>419.632</v>
      </c>
      <c r="DK37">
        <v>25.49967777777778</v>
      </c>
      <c r="DL37">
        <v>500.0222222222222</v>
      </c>
      <c r="DM37">
        <v>89.9636888888889</v>
      </c>
      <c r="DN37">
        <v>0.05698452222222223</v>
      </c>
      <c r="DO37">
        <v>31.39731111111111</v>
      </c>
      <c r="DP37">
        <v>30.7239</v>
      </c>
      <c r="DQ37">
        <v>999.9000000000001</v>
      </c>
      <c r="DR37">
        <v>0</v>
      </c>
      <c r="DS37">
        <v>0</v>
      </c>
      <c r="DT37">
        <v>9996.938888888888</v>
      </c>
      <c r="DU37">
        <v>0</v>
      </c>
      <c r="DV37">
        <v>0.843113</v>
      </c>
      <c r="DW37">
        <v>0.8523593333333334</v>
      </c>
      <c r="DX37">
        <v>431.978</v>
      </c>
      <c r="DY37">
        <v>430.989</v>
      </c>
      <c r="DZ37">
        <v>0.2578223333333333</v>
      </c>
      <c r="EA37">
        <v>420.0176666666667</v>
      </c>
      <c r="EB37">
        <v>25.45626666666666</v>
      </c>
      <c r="EC37">
        <v>2.313332222222222</v>
      </c>
      <c r="ED37">
        <v>2.290138888888889</v>
      </c>
      <c r="EE37">
        <v>19.76954444444445</v>
      </c>
      <c r="EF37">
        <v>19.60721111111111</v>
      </c>
      <c r="EG37">
        <v>0.00500097</v>
      </c>
      <c r="EH37">
        <v>0</v>
      </c>
      <c r="EI37">
        <v>0</v>
      </c>
      <c r="EJ37">
        <v>0</v>
      </c>
      <c r="EK37">
        <v>693.8333333333334</v>
      </c>
      <c r="EL37">
        <v>0.00500097</v>
      </c>
      <c r="EM37">
        <v>-14.73333333333333</v>
      </c>
      <c r="EN37">
        <v>-3.433333333333333</v>
      </c>
      <c r="EO37">
        <v>36</v>
      </c>
      <c r="EP37">
        <v>40.54844444444445</v>
      </c>
      <c r="EQ37">
        <v>38.02066666666666</v>
      </c>
      <c r="ER37">
        <v>41.10388888888888</v>
      </c>
      <c r="ES37">
        <v>38.333</v>
      </c>
      <c r="ET37">
        <v>0</v>
      </c>
      <c r="EU37">
        <v>0</v>
      </c>
      <c r="EV37">
        <v>0</v>
      </c>
      <c r="EW37">
        <v>1758502929.1</v>
      </c>
      <c r="EX37">
        <v>0</v>
      </c>
      <c r="EY37">
        <v>691.6307692307693</v>
      </c>
      <c r="EZ37">
        <v>19.13846133827863</v>
      </c>
      <c r="FA37">
        <v>-48.28717890586245</v>
      </c>
      <c r="FB37">
        <v>-7.661538461538462</v>
      </c>
      <c r="FC37">
        <v>15</v>
      </c>
      <c r="FD37">
        <v>0</v>
      </c>
      <c r="FE37" t="s">
        <v>424</v>
      </c>
      <c r="FF37">
        <v>1747247426.5</v>
      </c>
      <c r="FG37">
        <v>1747247420.5</v>
      </c>
      <c r="FH37">
        <v>0</v>
      </c>
      <c r="FI37">
        <v>1.027</v>
      </c>
      <c r="FJ37">
        <v>0.031</v>
      </c>
      <c r="FK37">
        <v>0.02</v>
      </c>
      <c r="FL37">
        <v>0.05</v>
      </c>
      <c r="FM37">
        <v>420</v>
      </c>
      <c r="FN37">
        <v>16</v>
      </c>
      <c r="FO37">
        <v>0.01</v>
      </c>
      <c r="FP37">
        <v>0.1</v>
      </c>
      <c r="FQ37">
        <v>0.8946890243902438</v>
      </c>
      <c r="FR37">
        <v>-0.2378771707317069</v>
      </c>
      <c r="FS37">
        <v>0.04429906802382972</v>
      </c>
      <c r="FT37">
        <v>0</v>
      </c>
      <c r="FU37">
        <v>691.1205882352941</v>
      </c>
      <c r="FV37">
        <v>12.75324671890699</v>
      </c>
      <c r="FW37">
        <v>6.781106078950494</v>
      </c>
      <c r="FX37">
        <v>-1</v>
      </c>
      <c r="FY37">
        <v>0.2591596829268293</v>
      </c>
      <c r="FZ37">
        <v>-0.006725999999999641</v>
      </c>
      <c r="GA37">
        <v>0.001078453283564225</v>
      </c>
      <c r="GB37">
        <v>1</v>
      </c>
      <c r="GC37">
        <v>1</v>
      </c>
      <c r="GD37">
        <v>2</v>
      </c>
      <c r="GE37" t="s">
        <v>425</v>
      </c>
      <c r="GF37">
        <v>3.137</v>
      </c>
      <c r="GG37">
        <v>2.71723</v>
      </c>
      <c r="GH37">
        <v>0.093275</v>
      </c>
      <c r="GI37">
        <v>0.0924391</v>
      </c>
      <c r="GJ37">
        <v>0.110589</v>
      </c>
      <c r="GK37">
        <v>0.108564</v>
      </c>
      <c r="GL37">
        <v>28760.9</v>
      </c>
      <c r="GM37">
        <v>28861.2</v>
      </c>
      <c r="GN37">
        <v>29491.7</v>
      </c>
      <c r="GO37">
        <v>29391.6</v>
      </c>
      <c r="GP37">
        <v>34654.4</v>
      </c>
      <c r="GQ37">
        <v>34692</v>
      </c>
      <c r="GR37">
        <v>41500.4</v>
      </c>
      <c r="GS37">
        <v>41749.4</v>
      </c>
      <c r="GT37">
        <v>1.914</v>
      </c>
      <c r="GU37">
        <v>1.87302</v>
      </c>
      <c r="GV37">
        <v>0.0706166</v>
      </c>
      <c r="GW37">
        <v>0</v>
      </c>
      <c r="GX37">
        <v>29.5729</v>
      </c>
      <c r="GY37">
        <v>999.9</v>
      </c>
      <c r="GZ37">
        <v>60.4</v>
      </c>
      <c r="HA37">
        <v>30.8</v>
      </c>
      <c r="HB37">
        <v>29.9465</v>
      </c>
      <c r="HC37">
        <v>62.8502</v>
      </c>
      <c r="HD37">
        <v>24.6274</v>
      </c>
      <c r="HE37">
        <v>1</v>
      </c>
      <c r="HF37">
        <v>0.150434</v>
      </c>
      <c r="HG37">
        <v>-1.52583</v>
      </c>
      <c r="HH37">
        <v>20.3496</v>
      </c>
      <c r="HI37">
        <v>5.22583</v>
      </c>
      <c r="HJ37">
        <v>12.0159</v>
      </c>
      <c r="HK37">
        <v>4.99055</v>
      </c>
      <c r="HL37">
        <v>3.2893</v>
      </c>
      <c r="HM37">
        <v>9999</v>
      </c>
      <c r="HN37">
        <v>9999</v>
      </c>
      <c r="HO37">
        <v>9999</v>
      </c>
      <c r="HP37">
        <v>999.9</v>
      </c>
      <c r="HQ37">
        <v>1.86752</v>
      </c>
      <c r="HR37">
        <v>1.86663</v>
      </c>
      <c r="HS37">
        <v>1.866</v>
      </c>
      <c r="HT37">
        <v>1.86598</v>
      </c>
      <c r="HU37">
        <v>1.86782</v>
      </c>
      <c r="HV37">
        <v>1.87027</v>
      </c>
      <c r="HW37">
        <v>1.86891</v>
      </c>
      <c r="HX37">
        <v>1.87037</v>
      </c>
      <c r="HY37">
        <v>0</v>
      </c>
      <c r="HZ37">
        <v>0</v>
      </c>
      <c r="IA37">
        <v>0</v>
      </c>
      <c r="IB37">
        <v>0</v>
      </c>
      <c r="IC37" t="s">
        <v>426</v>
      </c>
      <c r="ID37" t="s">
        <v>427</v>
      </c>
      <c r="IE37" t="s">
        <v>428</v>
      </c>
      <c r="IF37" t="s">
        <v>428</v>
      </c>
      <c r="IG37" t="s">
        <v>428</v>
      </c>
      <c r="IH37" t="s">
        <v>428</v>
      </c>
      <c r="II37">
        <v>0</v>
      </c>
      <c r="IJ37">
        <v>100</v>
      </c>
      <c r="IK37">
        <v>100</v>
      </c>
      <c r="IL37">
        <v>1.238</v>
      </c>
      <c r="IM37">
        <v>0.2143</v>
      </c>
      <c r="IN37">
        <v>0.6902030508192664</v>
      </c>
      <c r="IO37">
        <v>0.001474763808417899</v>
      </c>
      <c r="IP37">
        <v>-3.85604142745729E-07</v>
      </c>
      <c r="IQ37">
        <v>-4.042155114862324E-11</v>
      </c>
      <c r="IR37">
        <v>-0.0599630414126953</v>
      </c>
      <c r="IS37">
        <v>-0.0008759303265835833</v>
      </c>
      <c r="IT37">
        <v>0.0007542316531097033</v>
      </c>
      <c r="IU37">
        <v>-1.168394518909615E-05</v>
      </c>
      <c r="IV37">
        <v>4</v>
      </c>
      <c r="IW37">
        <v>2283</v>
      </c>
      <c r="IX37">
        <v>1</v>
      </c>
      <c r="IY37">
        <v>28</v>
      </c>
      <c r="IZ37">
        <v>187591.7</v>
      </c>
      <c r="JA37">
        <v>187591.8</v>
      </c>
      <c r="JB37">
        <v>1.02661</v>
      </c>
      <c r="JC37">
        <v>2.28394</v>
      </c>
      <c r="JD37">
        <v>1.39648</v>
      </c>
      <c r="JE37">
        <v>2.34741</v>
      </c>
      <c r="JF37">
        <v>1.49536</v>
      </c>
      <c r="JG37">
        <v>2.5769</v>
      </c>
      <c r="JH37">
        <v>35.8477</v>
      </c>
      <c r="JI37">
        <v>24.105</v>
      </c>
      <c r="JJ37">
        <v>18</v>
      </c>
      <c r="JK37">
        <v>489.296</v>
      </c>
      <c r="JL37">
        <v>453.143</v>
      </c>
      <c r="JM37">
        <v>32.2448</v>
      </c>
      <c r="JN37">
        <v>29.4936</v>
      </c>
      <c r="JO37">
        <v>30.0002</v>
      </c>
      <c r="JP37">
        <v>29.2592</v>
      </c>
      <c r="JQ37">
        <v>29.1759</v>
      </c>
      <c r="JR37">
        <v>20.5449</v>
      </c>
      <c r="JS37">
        <v>24.7738</v>
      </c>
      <c r="JT37">
        <v>95.3058</v>
      </c>
      <c r="JU37">
        <v>32.2403</v>
      </c>
      <c r="JV37">
        <v>420</v>
      </c>
      <c r="JW37">
        <v>25.4846</v>
      </c>
      <c r="JX37">
        <v>100.794</v>
      </c>
      <c r="JY37">
        <v>100.401</v>
      </c>
    </row>
    <row r="38" spans="1:285">
      <c r="A38">
        <v>22</v>
      </c>
      <c r="B38">
        <v>1758502930.5</v>
      </c>
      <c r="C38">
        <v>42</v>
      </c>
      <c r="D38" t="s">
        <v>471</v>
      </c>
      <c r="E38" t="s">
        <v>472</v>
      </c>
      <c r="F38">
        <v>5</v>
      </c>
      <c r="G38" t="s">
        <v>419</v>
      </c>
      <c r="H38" t="s">
        <v>420</v>
      </c>
      <c r="I38" t="s">
        <v>421</v>
      </c>
      <c r="J38">
        <v>1758502927.5</v>
      </c>
      <c r="K38">
        <f>(L38)/1000</f>
        <v>0</v>
      </c>
      <c r="L38">
        <f>1000*DL38*AJ38*(DH38-DI38)/(100*DA38*(1000-AJ38*DH38))</f>
        <v>0</v>
      </c>
      <c r="M38">
        <f>DL38*AJ38*(DG38-DF38*(1000-AJ38*DI38)/(1000-AJ38*DH38))/(100*DA38)</f>
        <v>0</v>
      </c>
      <c r="N38">
        <f>DF38 - IF(AJ38&gt;1, M38*DA38*100.0/(AL38), 0)</f>
        <v>0</v>
      </c>
      <c r="O38">
        <f>((U38-K38/2)*N38-M38)/(U38+K38/2)</f>
        <v>0</v>
      </c>
      <c r="P38">
        <f>O38*(DM38+DN38)/1000.0</f>
        <v>0</v>
      </c>
      <c r="Q38">
        <f>(DF38 - IF(AJ38&gt;1, M38*DA38*100.0/(AL38), 0))*(DM38+DN38)/1000.0</f>
        <v>0</v>
      </c>
      <c r="R38">
        <f>2.0/((1/T38-1/S38)+SIGN(T38)*SQRT((1/T38-1/S38)*(1/T38-1/S38) + 4*DB38/((DB38+1)*(DB38+1))*(2*1/T38*1/S38-1/S38*1/S38)))</f>
        <v>0</v>
      </c>
      <c r="S38">
        <f>IF(LEFT(DC38,1)&lt;&gt;"0",IF(LEFT(DC38,1)="1",3.0,DD38),$D$5+$E$5*(DT38*DM38/($K$5*1000))+$F$5*(DT38*DM38/($K$5*1000))*MAX(MIN(DA38,$J$5),$I$5)*MAX(MIN(DA38,$J$5),$I$5)+$G$5*MAX(MIN(DA38,$J$5),$I$5)*(DT38*DM38/($K$5*1000))+$H$5*(DT38*DM38/($K$5*1000))*(DT38*DM38/($K$5*1000)))</f>
        <v>0</v>
      </c>
      <c r="T38">
        <f>K38*(1000-(1000*0.61365*exp(17.502*X38/(240.97+X38))/(DM38+DN38)+DH38)/2)/(1000*0.61365*exp(17.502*X38/(240.97+X38))/(DM38+DN38)-DH38)</f>
        <v>0</v>
      </c>
      <c r="U38">
        <f>1/((DB38+1)/(R38/1.6)+1/(S38/1.37)) + DB38/((DB38+1)/(R38/1.6) + DB38/(S38/1.37))</f>
        <v>0</v>
      </c>
      <c r="V38">
        <f>(CW38*CZ38)</f>
        <v>0</v>
      </c>
      <c r="W38">
        <f>(DO38+(V38+2*0.95*5.67E-8*(((DO38+$B$7)+273)^4-(DO38+273)^4)-44100*K38)/(1.84*29.3*S38+8*0.95*5.67E-8*(DO38+273)^3))</f>
        <v>0</v>
      </c>
      <c r="X38">
        <f>($C$7*DP38+$D$7*DQ38+$E$7*W38)</f>
        <v>0</v>
      </c>
      <c r="Y38">
        <f>0.61365*exp(17.502*X38/(240.97+X38))</f>
        <v>0</v>
      </c>
      <c r="Z38">
        <f>(AA38/AB38*100)</f>
        <v>0</v>
      </c>
      <c r="AA38">
        <f>DH38*(DM38+DN38)/1000</f>
        <v>0</v>
      </c>
      <c r="AB38">
        <f>0.61365*exp(17.502*DO38/(240.97+DO38))</f>
        <v>0</v>
      </c>
      <c r="AC38">
        <f>(Y38-DH38*(DM38+DN38)/1000)</f>
        <v>0</v>
      </c>
      <c r="AD38">
        <f>(-K38*44100)</f>
        <v>0</v>
      </c>
      <c r="AE38">
        <f>2*29.3*S38*0.92*(DO38-X38)</f>
        <v>0</v>
      </c>
      <c r="AF38">
        <f>2*0.95*5.67E-8*(((DO38+$B$7)+273)^4-(X38+273)^4)</f>
        <v>0</v>
      </c>
      <c r="AG38">
        <f>V38+AF38+AD38+AE38</f>
        <v>0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MAX(0,($B$13+$C$13*DT38)/(1+$D$13*DT38)*DM38/(DO38+273)*$E$13)</f>
        <v>0</v>
      </c>
      <c r="AM38" t="s">
        <v>422</v>
      </c>
      <c r="AN38" t="s">
        <v>422</v>
      </c>
      <c r="AO38">
        <v>0</v>
      </c>
      <c r="AP38">
        <v>0</v>
      </c>
      <c r="AQ38">
        <f>1-AO38/AP38</f>
        <v>0</v>
      </c>
      <c r="AR38">
        <v>0</v>
      </c>
      <c r="AS38" t="s">
        <v>422</v>
      </c>
      <c r="AT38" t="s">
        <v>422</v>
      </c>
      <c r="AU38">
        <v>0</v>
      </c>
      <c r="AV38">
        <v>0</v>
      </c>
      <c r="AW38">
        <f>1-AU38/AV38</f>
        <v>0</v>
      </c>
      <c r="AX38">
        <v>0.5</v>
      </c>
      <c r="AY38">
        <f>CX38</f>
        <v>0</v>
      </c>
      <c r="AZ38">
        <f>M38</f>
        <v>0</v>
      </c>
      <c r="BA38">
        <f>AW38*AX38*AY38</f>
        <v>0</v>
      </c>
      <c r="BB38">
        <f>(AZ38-AR38)/AY38</f>
        <v>0</v>
      </c>
      <c r="BC38">
        <f>(AP38-AV38)/AV38</f>
        <v>0</v>
      </c>
      <c r="BD38">
        <f>AO38/(AQ38+AO38/AV38)</f>
        <v>0</v>
      </c>
      <c r="BE38" t="s">
        <v>422</v>
      </c>
      <c r="BF38">
        <v>0</v>
      </c>
      <c r="BG38">
        <f>IF(BF38&lt;&gt;0, BF38, BD38)</f>
        <v>0</v>
      </c>
      <c r="BH38">
        <f>1-BG38/AV38</f>
        <v>0</v>
      </c>
      <c r="BI38">
        <f>(AV38-AU38)/(AV38-BG38)</f>
        <v>0</v>
      </c>
      <c r="BJ38">
        <f>(AP38-AV38)/(AP38-BG38)</f>
        <v>0</v>
      </c>
      <c r="BK38">
        <f>(AV38-AU38)/(AV38-AO38)</f>
        <v>0</v>
      </c>
      <c r="BL38">
        <f>(AP38-AV38)/(AP38-AO38)</f>
        <v>0</v>
      </c>
      <c r="BM38">
        <f>(BI38*BG38/AU38)</f>
        <v>0</v>
      </c>
      <c r="BN38">
        <f>(1-BM38)</f>
        <v>0</v>
      </c>
      <c r="CW38">
        <f>$B$11*DU38+$C$11*DV38+$F$11*EG38*(1-EJ38)</f>
        <v>0</v>
      </c>
      <c r="CX38">
        <f>CW38*CY38</f>
        <v>0</v>
      </c>
      <c r="CY38">
        <f>($B$11*$D$9+$C$11*$D$9+$F$11*((ET38+EL38)/MAX(ET38+EL38+EU38, 0.1)*$I$9+EU38/MAX(ET38+EL38+EU38, 0.1)*$J$9))/($B$11+$C$11+$F$11)</f>
        <v>0</v>
      </c>
      <c r="CZ38">
        <f>($B$11*$K$9+$C$11*$K$9+$F$11*((ET38+EL38)/MAX(ET38+EL38+EU38, 0.1)*$P$9+EU38/MAX(ET38+EL38+EU38, 0.1)*$Q$9))/($B$11+$C$11+$F$11)</f>
        <v>0</v>
      </c>
      <c r="DA38">
        <v>5.66</v>
      </c>
      <c r="DB38">
        <v>0.5</v>
      </c>
      <c r="DC38" t="s">
        <v>423</v>
      </c>
      <c r="DD38">
        <v>2</v>
      </c>
      <c r="DE38">
        <v>1758502927.5</v>
      </c>
      <c r="DF38">
        <v>420.8708888888889</v>
      </c>
      <c r="DG38">
        <v>419.9515555555556</v>
      </c>
      <c r="DH38">
        <v>25.7115</v>
      </c>
      <c r="DI38">
        <v>25.45397777777778</v>
      </c>
      <c r="DJ38">
        <v>419.6327777777778</v>
      </c>
      <c r="DK38">
        <v>25.49713333333333</v>
      </c>
      <c r="DL38">
        <v>500.0277777777778</v>
      </c>
      <c r="DM38">
        <v>89.964</v>
      </c>
      <c r="DN38">
        <v>0.05694332222222222</v>
      </c>
      <c r="DO38">
        <v>31.39581111111111</v>
      </c>
      <c r="DP38">
        <v>30.72224444444445</v>
      </c>
      <c r="DQ38">
        <v>999.9000000000001</v>
      </c>
      <c r="DR38">
        <v>0</v>
      </c>
      <c r="DS38">
        <v>0</v>
      </c>
      <c r="DT38">
        <v>9999.705555555554</v>
      </c>
      <c r="DU38">
        <v>0</v>
      </c>
      <c r="DV38">
        <v>0.843113</v>
      </c>
      <c r="DW38">
        <v>0.9191854444444445</v>
      </c>
      <c r="DX38">
        <v>431.9776666666667</v>
      </c>
      <c r="DY38">
        <v>430.9202222222223</v>
      </c>
      <c r="DZ38">
        <v>0.257515</v>
      </c>
      <c r="EA38">
        <v>419.9515555555556</v>
      </c>
      <c r="EB38">
        <v>25.45397777777778</v>
      </c>
      <c r="EC38">
        <v>2.313106666666667</v>
      </c>
      <c r="ED38">
        <v>2.28994</v>
      </c>
      <c r="EE38">
        <v>19.76796666666667</v>
      </c>
      <c r="EF38">
        <v>19.60583333333333</v>
      </c>
      <c r="EG38">
        <v>0.00500097</v>
      </c>
      <c r="EH38">
        <v>0</v>
      </c>
      <c r="EI38">
        <v>0</v>
      </c>
      <c r="EJ38">
        <v>0</v>
      </c>
      <c r="EK38">
        <v>691.811111111111</v>
      </c>
      <c r="EL38">
        <v>0.00500097</v>
      </c>
      <c r="EM38">
        <v>-14.42222222222222</v>
      </c>
      <c r="EN38">
        <v>-3.611111111111111</v>
      </c>
      <c r="EO38">
        <v>36</v>
      </c>
      <c r="EP38">
        <v>40.48577777777777</v>
      </c>
      <c r="EQ38">
        <v>38</v>
      </c>
      <c r="ER38">
        <v>41.04144444444445</v>
      </c>
      <c r="ES38">
        <v>38.29133333333333</v>
      </c>
      <c r="ET38">
        <v>0</v>
      </c>
      <c r="EU38">
        <v>0</v>
      </c>
      <c r="EV38">
        <v>0</v>
      </c>
      <c r="EW38">
        <v>1758502931.5</v>
      </c>
      <c r="EX38">
        <v>0</v>
      </c>
      <c r="EY38">
        <v>691.5884615384615</v>
      </c>
      <c r="EZ38">
        <v>-5.357265205171579</v>
      </c>
      <c r="FA38">
        <v>-44.83760621313332</v>
      </c>
      <c r="FB38">
        <v>-9.734615384615385</v>
      </c>
      <c r="FC38">
        <v>15</v>
      </c>
      <c r="FD38">
        <v>0</v>
      </c>
      <c r="FE38" t="s">
        <v>424</v>
      </c>
      <c r="FF38">
        <v>1747247426.5</v>
      </c>
      <c r="FG38">
        <v>1747247420.5</v>
      </c>
      <c r="FH38">
        <v>0</v>
      </c>
      <c r="FI38">
        <v>1.027</v>
      </c>
      <c r="FJ38">
        <v>0.031</v>
      </c>
      <c r="FK38">
        <v>0.02</v>
      </c>
      <c r="FL38">
        <v>0.05</v>
      </c>
      <c r="FM38">
        <v>420</v>
      </c>
      <c r="FN38">
        <v>16</v>
      </c>
      <c r="FO38">
        <v>0.01</v>
      </c>
      <c r="FP38">
        <v>0.1</v>
      </c>
      <c r="FQ38">
        <v>0.9104759</v>
      </c>
      <c r="FR38">
        <v>-0.04239863414634201</v>
      </c>
      <c r="FS38">
        <v>0.05964188255068748</v>
      </c>
      <c r="FT38">
        <v>1</v>
      </c>
      <c r="FU38">
        <v>690.4352941176471</v>
      </c>
      <c r="FV38">
        <v>18.3071045130857</v>
      </c>
      <c r="FW38">
        <v>6.888476411111245</v>
      </c>
      <c r="FX38">
        <v>-1</v>
      </c>
      <c r="FY38">
        <v>0.25889535</v>
      </c>
      <c r="FZ38">
        <v>-0.009228337711070162</v>
      </c>
      <c r="GA38">
        <v>0.001201203636982507</v>
      </c>
      <c r="GB38">
        <v>1</v>
      </c>
      <c r="GC38">
        <v>2</v>
      </c>
      <c r="GD38">
        <v>2</v>
      </c>
      <c r="GE38" t="s">
        <v>448</v>
      </c>
      <c r="GF38">
        <v>3.1369</v>
      </c>
      <c r="GG38">
        <v>2.71717</v>
      </c>
      <c r="GH38">
        <v>0.0932635</v>
      </c>
      <c r="GI38">
        <v>0.09242160000000001</v>
      </c>
      <c r="GJ38">
        <v>0.110578</v>
      </c>
      <c r="GK38">
        <v>0.108556</v>
      </c>
      <c r="GL38">
        <v>28761.2</v>
      </c>
      <c r="GM38">
        <v>28861.9</v>
      </c>
      <c r="GN38">
        <v>29491.6</v>
      </c>
      <c r="GO38">
        <v>29391.7</v>
      </c>
      <c r="GP38">
        <v>34654.9</v>
      </c>
      <c r="GQ38">
        <v>34692.5</v>
      </c>
      <c r="GR38">
        <v>41500.5</v>
      </c>
      <c r="GS38">
        <v>41749.6</v>
      </c>
      <c r="GT38">
        <v>1.9139</v>
      </c>
      <c r="GU38">
        <v>1.87287</v>
      </c>
      <c r="GV38">
        <v>0.0707656</v>
      </c>
      <c r="GW38">
        <v>0</v>
      </c>
      <c r="GX38">
        <v>29.574</v>
      </c>
      <c r="GY38">
        <v>999.9</v>
      </c>
      <c r="GZ38">
        <v>60.4</v>
      </c>
      <c r="HA38">
        <v>30.8</v>
      </c>
      <c r="HB38">
        <v>29.945</v>
      </c>
      <c r="HC38">
        <v>62.8002</v>
      </c>
      <c r="HD38">
        <v>24.7556</v>
      </c>
      <c r="HE38">
        <v>1</v>
      </c>
      <c r="HF38">
        <v>0.150671</v>
      </c>
      <c r="HG38">
        <v>-1.53505</v>
      </c>
      <c r="HH38">
        <v>20.3495</v>
      </c>
      <c r="HI38">
        <v>5.22568</v>
      </c>
      <c r="HJ38">
        <v>12.0159</v>
      </c>
      <c r="HK38">
        <v>4.9905</v>
      </c>
      <c r="HL38">
        <v>3.28913</v>
      </c>
      <c r="HM38">
        <v>9999</v>
      </c>
      <c r="HN38">
        <v>9999</v>
      </c>
      <c r="HO38">
        <v>9999</v>
      </c>
      <c r="HP38">
        <v>999.9</v>
      </c>
      <c r="HQ38">
        <v>1.86752</v>
      </c>
      <c r="HR38">
        <v>1.86663</v>
      </c>
      <c r="HS38">
        <v>1.866</v>
      </c>
      <c r="HT38">
        <v>1.86598</v>
      </c>
      <c r="HU38">
        <v>1.86782</v>
      </c>
      <c r="HV38">
        <v>1.87027</v>
      </c>
      <c r="HW38">
        <v>1.8689</v>
      </c>
      <c r="HX38">
        <v>1.87036</v>
      </c>
      <c r="HY38">
        <v>0</v>
      </c>
      <c r="HZ38">
        <v>0</v>
      </c>
      <c r="IA38">
        <v>0</v>
      </c>
      <c r="IB38">
        <v>0</v>
      </c>
      <c r="IC38" t="s">
        <v>426</v>
      </c>
      <c r="ID38" t="s">
        <v>427</v>
      </c>
      <c r="IE38" t="s">
        <v>428</v>
      </c>
      <c r="IF38" t="s">
        <v>428</v>
      </c>
      <c r="IG38" t="s">
        <v>428</v>
      </c>
      <c r="IH38" t="s">
        <v>428</v>
      </c>
      <c r="II38">
        <v>0</v>
      </c>
      <c r="IJ38">
        <v>100</v>
      </c>
      <c r="IK38">
        <v>100</v>
      </c>
      <c r="IL38">
        <v>1.238</v>
      </c>
      <c r="IM38">
        <v>0.2143</v>
      </c>
      <c r="IN38">
        <v>0.6902030508192664</v>
      </c>
      <c r="IO38">
        <v>0.001474763808417899</v>
      </c>
      <c r="IP38">
        <v>-3.85604142745729E-07</v>
      </c>
      <c r="IQ38">
        <v>-4.042155114862324E-11</v>
      </c>
      <c r="IR38">
        <v>-0.0599630414126953</v>
      </c>
      <c r="IS38">
        <v>-0.0008759303265835833</v>
      </c>
      <c r="IT38">
        <v>0.0007542316531097033</v>
      </c>
      <c r="IU38">
        <v>-1.168394518909615E-05</v>
      </c>
      <c r="IV38">
        <v>4</v>
      </c>
      <c r="IW38">
        <v>2283</v>
      </c>
      <c r="IX38">
        <v>1</v>
      </c>
      <c r="IY38">
        <v>28</v>
      </c>
      <c r="IZ38">
        <v>187591.7</v>
      </c>
      <c r="JA38">
        <v>187591.8</v>
      </c>
      <c r="JB38">
        <v>1.02539</v>
      </c>
      <c r="JC38">
        <v>2.26685</v>
      </c>
      <c r="JD38">
        <v>1.39648</v>
      </c>
      <c r="JE38">
        <v>2.34741</v>
      </c>
      <c r="JF38">
        <v>1.49536</v>
      </c>
      <c r="JG38">
        <v>2.75879</v>
      </c>
      <c r="JH38">
        <v>35.8477</v>
      </c>
      <c r="JI38">
        <v>24.1225</v>
      </c>
      <c r="JJ38">
        <v>18</v>
      </c>
      <c r="JK38">
        <v>489.242</v>
      </c>
      <c r="JL38">
        <v>453.058</v>
      </c>
      <c r="JM38">
        <v>32.2337</v>
      </c>
      <c r="JN38">
        <v>29.4946</v>
      </c>
      <c r="JO38">
        <v>30.0003</v>
      </c>
      <c r="JP38">
        <v>29.2605</v>
      </c>
      <c r="JQ38">
        <v>29.1772</v>
      </c>
      <c r="JR38">
        <v>20.546</v>
      </c>
      <c r="JS38">
        <v>24.7738</v>
      </c>
      <c r="JT38">
        <v>95.3058</v>
      </c>
      <c r="JU38">
        <v>32.2177</v>
      </c>
      <c r="JV38">
        <v>420</v>
      </c>
      <c r="JW38">
        <v>25.4846</v>
      </c>
      <c r="JX38">
        <v>100.794</v>
      </c>
      <c r="JY38">
        <v>100.401</v>
      </c>
    </row>
    <row r="39" spans="1:285">
      <c r="A39">
        <v>23</v>
      </c>
      <c r="B39">
        <v>1758502932.5</v>
      </c>
      <c r="C39">
        <v>44</v>
      </c>
      <c r="D39" t="s">
        <v>473</v>
      </c>
      <c r="E39" t="s">
        <v>474</v>
      </c>
      <c r="F39">
        <v>5</v>
      </c>
      <c r="G39" t="s">
        <v>419</v>
      </c>
      <c r="H39" t="s">
        <v>420</v>
      </c>
      <c r="I39" t="s">
        <v>421</v>
      </c>
      <c r="J39">
        <v>1758502929.5</v>
      </c>
      <c r="K39">
        <f>(L39)/1000</f>
        <v>0</v>
      </c>
      <c r="L39">
        <f>1000*DL39*AJ39*(DH39-DI39)/(100*DA39*(1000-AJ39*DH39))</f>
        <v>0</v>
      </c>
      <c r="M39">
        <f>DL39*AJ39*(DG39-DF39*(1000-AJ39*DI39)/(1000-AJ39*DH39))/(100*DA39)</f>
        <v>0</v>
      </c>
      <c r="N39">
        <f>DF39 - IF(AJ39&gt;1, M39*DA39*100.0/(AL39), 0)</f>
        <v>0</v>
      </c>
      <c r="O39">
        <f>((U39-K39/2)*N39-M39)/(U39+K39/2)</f>
        <v>0</v>
      </c>
      <c r="P39">
        <f>O39*(DM39+DN39)/1000.0</f>
        <v>0</v>
      </c>
      <c r="Q39">
        <f>(DF39 - IF(AJ39&gt;1, M39*DA39*100.0/(AL39), 0))*(DM39+DN39)/1000.0</f>
        <v>0</v>
      </c>
      <c r="R39">
        <f>2.0/((1/T39-1/S39)+SIGN(T39)*SQRT((1/T39-1/S39)*(1/T39-1/S39) + 4*DB39/((DB39+1)*(DB39+1))*(2*1/T39*1/S39-1/S39*1/S39)))</f>
        <v>0</v>
      </c>
      <c r="S39">
        <f>IF(LEFT(DC39,1)&lt;&gt;"0",IF(LEFT(DC39,1)="1",3.0,DD39),$D$5+$E$5*(DT39*DM39/($K$5*1000))+$F$5*(DT39*DM39/($K$5*1000))*MAX(MIN(DA39,$J$5),$I$5)*MAX(MIN(DA39,$J$5),$I$5)+$G$5*MAX(MIN(DA39,$J$5),$I$5)*(DT39*DM39/($K$5*1000))+$H$5*(DT39*DM39/($K$5*1000))*(DT39*DM39/($K$5*1000)))</f>
        <v>0</v>
      </c>
      <c r="T39">
        <f>K39*(1000-(1000*0.61365*exp(17.502*X39/(240.97+X39))/(DM39+DN39)+DH39)/2)/(1000*0.61365*exp(17.502*X39/(240.97+X39))/(DM39+DN39)-DH39)</f>
        <v>0</v>
      </c>
      <c r="U39">
        <f>1/((DB39+1)/(R39/1.6)+1/(S39/1.37)) + DB39/((DB39+1)/(R39/1.6) + DB39/(S39/1.37))</f>
        <v>0</v>
      </c>
      <c r="V39">
        <f>(CW39*CZ39)</f>
        <v>0</v>
      </c>
      <c r="W39">
        <f>(DO39+(V39+2*0.95*5.67E-8*(((DO39+$B$7)+273)^4-(DO39+273)^4)-44100*K39)/(1.84*29.3*S39+8*0.95*5.67E-8*(DO39+273)^3))</f>
        <v>0</v>
      </c>
      <c r="X39">
        <f>($C$7*DP39+$D$7*DQ39+$E$7*W39)</f>
        <v>0</v>
      </c>
      <c r="Y39">
        <f>0.61365*exp(17.502*X39/(240.97+X39))</f>
        <v>0</v>
      </c>
      <c r="Z39">
        <f>(AA39/AB39*100)</f>
        <v>0</v>
      </c>
      <c r="AA39">
        <f>DH39*(DM39+DN39)/1000</f>
        <v>0</v>
      </c>
      <c r="AB39">
        <f>0.61365*exp(17.502*DO39/(240.97+DO39))</f>
        <v>0</v>
      </c>
      <c r="AC39">
        <f>(Y39-DH39*(DM39+DN39)/1000)</f>
        <v>0</v>
      </c>
      <c r="AD39">
        <f>(-K39*44100)</f>
        <v>0</v>
      </c>
      <c r="AE39">
        <f>2*29.3*S39*0.92*(DO39-X39)</f>
        <v>0</v>
      </c>
      <c r="AF39">
        <f>2*0.95*5.67E-8*(((DO39+$B$7)+273)^4-(X39+273)^4)</f>
        <v>0</v>
      </c>
      <c r="AG39">
        <f>V39+AF39+AD39+AE39</f>
        <v>0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MAX(0,($B$13+$C$13*DT39)/(1+$D$13*DT39)*DM39/(DO39+273)*$E$13)</f>
        <v>0</v>
      </c>
      <c r="AM39" t="s">
        <v>422</v>
      </c>
      <c r="AN39" t="s">
        <v>422</v>
      </c>
      <c r="AO39">
        <v>0</v>
      </c>
      <c r="AP39">
        <v>0</v>
      </c>
      <c r="AQ39">
        <f>1-AO39/AP39</f>
        <v>0</v>
      </c>
      <c r="AR39">
        <v>0</v>
      </c>
      <c r="AS39" t="s">
        <v>422</v>
      </c>
      <c r="AT39" t="s">
        <v>422</v>
      </c>
      <c r="AU39">
        <v>0</v>
      </c>
      <c r="AV39">
        <v>0</v>
      </c>
      <c r="AW39">
        <f>1-AU39/AV39</f>
        <v>0</v>
      </c>
      <c r="AX39">
        <v>0.5</v>
      </c>
      <c r="AY39">
        <f>CX39</f>
        <v>0</v>
      </c>
      <c r="AZ39">
        <f>M39</f>
        <v>0</v>
      </c>
      <c r="BA39">
        <f>AW39*AX39*AY39</f>
        <v>0</v>
      </c>
      <c r="BB39">
        <f>(AZ39-AR39)/AY39</f>
        <v>0</v>
      </c>
      <c r="BC39">
        <f>(AP39-AV39)/AV39</f>
        <v>0</v>
      </c>
      <c r="BD39">
        <f>AO39/(AQ39+AO39/AV39)</f>
        <v>0</v>
      </c>
      <c r="BE39" t="s">
        <v>422</v>
      </c>
      <c r="BF39">
        <v>0</v>
      </c>
      <c r="BG39">
        <f>IF(BF39&lt;&gt;0, BF39, BD39)</f>
        <v>0</v>
      </c>
      <c r="BH39">
        <f>1-BG39/AV39</f>
        <v>0</v>
      </c>
      <c r="BI39">
        <f>(AV39-AU39)/(AV39-BG39)</f>
        <v>0</v>
      </c>
      <c r="BJ39">
        <f>(AP39-AV39)/(AP39-BG39)</f>
        <v>0</v>
      </c>
      <c r="BK39">
        <f>(AV39-AU39)/(AV39-AO39)</f>
        <v>0</v>
      </c>
      <c r="BL39">
        <f>(AP39-AV39)/(AP39-AO39)</f>
        <v>0</v>
      </c>
      <c r="BM39">
        <f>(BI39*BG39/AU39)</f>
        <v>0</v>
      </c>
      <c r="BN39">
        <f>(1-BM39)</f>
        <v>0</v>
      </c>
      <c r="CW39">
        <f>$B$11*DU39+$C$11*DV39+$F$11*EG39*(1-EJ39)</f>
        <v>0</v>
      </c>
      <c r="CX39">
        <f>CW39*CY39</f>
        <v>0</v>
      </c>
      <c r="CY39">
        <f>($B$11*$D$9+$C$11*$D$9+$F$11*((ET39+EL39)/MAX(ET39+EL39+EU39, 0.1)*$I$9+EU39/MAX(ET39+EL39+EU39, 0.1)*$J$9))/($B$11+$C$11+$F$11)</f>
        <v>0</v>
      </c>
      <c r="CZ39">
        <f>($B$11*$K$9+$C$11*$K$9+$F$11*((ET39+EL39)/MAX(ET39+EL39+EU39, 0.1)*$P$9+EU39/MAX(ET39+EL39+EU39, 0.1)*$Q$9))/($B$11+$C$11+$F$11)</f>
        <v>0</v>
      </c>
      <c r="DA39">
        <v>5.66</v>
      </c>
      <c r="DB39">
        <v>0.5</v>
      </c>
      <c r="DC39" t="s">
        <v>423</v>
      </c>
      <c r="DD39">
        <v>2</v>
      </c>
      <c r="DE39">
        <v>1758502929.5</v>
      </c>
      <c r="DF39">
        <v>420.8497777777778</v>
      </c>
      <c r="DG39">
        <v>419.8712222222222</v>
      </c>
      <c r="DH39">
        <v>25.70912222222222</v>
      </c>
      <c r="DI39">
        <v>25.45192222222222</v>
      </c>
      <c r="DJ39">
        <v>419.6117777777778</v>
      </c>
      <c r="DK39">
        <v>25.49478888888889</v>
      </c>
      <c r="DL39">
        <v>500.0131111111111</v>
      </c>
      <c r="DM39">
        <v>89.96368888888888</v>
      </c>
      <c r="DN39">
        <v>0.0568949</v>
      </c>
      <c r="DO39">
        <v>31.39394444444444</v>
      </c>
      <c r="DP39">
        <v>30.7227</v>
      </c>
      <c r="DQ39">
        <v>999.9000000000001</v>
      </c>
      <c r="DR39">
        <v>0</v>
      </c>
      <c r="DS39">
        <v>0</v>
      </c>
      <c r="DT39">
        <v>10005.25555555556</v>
      </c>
      <c r="DU39">
        <v>0</v>
      </c>
      <c r="DV39">
        <v>0.843113</v>
      </c>
      <c r="DW39">
        <v>0.9785253333333332</v>
      </c>
      <c r="DX39">
        <v>431.955</v>
      </c>
      <c r="DY39">
        <v>430.8368888888889</v>
      </c>
      <c r="DZ39">
        <v>0.2572088888888889</v>
      </c>
      <c r="EA39">
        <v>419.8712222222222</v>
      </c>
      <c r="EB39">
        <v>25.45192222222222</v>
      </c>
      <c r="EC39">
        <v>2.312884444444444</v>
      </c>
      <c r="ED39">
        <v>2.289745555555555</v>
      </c>
      <c r="EE39">
        <v>19.76642222222222</v>
      </c>
      <c r="EF39">
        <v>19.60446666666667</v>
      </c>
      <c r="EG39">
        <v>0.00500097</v>
      </c>
      <c r="EH39">
        <v>0</v>
      </c>
      <c r="EI39">
        <v>0</v>
      </c>
      <c r="EJ39">
        <v>0</v>
      </c>
      <c r="EK39">
        <v>689.8111111111111</v>
      </c>
      <c r="EL39">
        <v>0.00500097</v>
      </c>
      <c r="EM39">
        <v>-12.25555555555556</v>
      </c>
      <c r="EN39">
        <v>-3.433333333333334</v>
      </c>
      <c r="EO39">
        <v>36</v>
      </c>
      <c r="EP39">
        <v>40.43033333333333</v>
      </c>
      <c r="EQ39">
        <v>37.993</v>
      </c>
      <c r="ER39">
        <v>40.97888888888888</v>
      </c>
      <c r="ES39">
        <v>38.27066666666666</v>
      </c>
      <c r="ET39">
        <v>0</v>
      </c>
      <c r="EU39">
        <v>0</v>
      </c>
      <c r="EV39">
        <v>0</v>
      </c>
      <c r="EW39">
        <v>1758502933.3</v>
      </c>
      <c r="EX39">
        <v>0</v>
      </c>
      <c r="EY39">
        <v>690.628</v>
      </c>
      <c r="EZ39">
        <v>-2.392308021788863</v>
      </c>
      <c r="FA39">
        <v>-77.20769186144514</v>
      </c>
      <c r="FB39">
        <v>-9.084</v>
      </c>
      <c r="FC39">
        <v>15</v>
      </c>
      <c r="FD39">
        <v>0</v>
      </c>
      <c r="FE39" t="s">
        <v>424</v>
      </c>
      <c r="FF39">
        <v>1747247426.5</v>
      </c>
      <c r="FG39">
        <v>1747247420.5</v>
      </c>
      <c r="FH39">
        <v>0</v>
      </c>
      <c r="FI39">
        <v>1.027</v>
      </c>
      <c r="FJ39">
        <v>0.031</v>
      </c>
      <c r="FK39">
        <v>0.02</v>
      </c>
      <c r="FL39">
        <v>0.05</v>
      </c>
      <c r="FM39">
        <v>420</v>
      </c>
      <c r="FN39">
        <v>16</v>
      </c>
      <c r="FO39">
        <v>0.01</v>
      </c>
      <c r="FP39">
        <v>0.1</v>
      </c>
      <c r="FQ39">
        <v>0.9157052926829267</v>
      </c>
      <c r="FR39">
        <v>0.1307813519163775</v>
      </c>
      <c r="FS39">
        <v>0.06451675705232311</v>
      </c>
      <c r="FT39">
        <v>0</v>
      </c>
      <c r="FU39">
        <v>691.2117647058824</v>
      </c>
      <c r="FV39">
        <v>-1.903743478594284</v>
      </c>
      <c r="FW39">
        <v>5.640440361713654</v>
      </c>
      <c r="FX39">
        <v>-1</v>
      </c>
      <c r="FY39">
        <v>0.2587080731707317</v>
      </c>
      <c r="FZ39">
        <v>-0.01032982578397163</v>
      </c>
      <c r="GA39">
        <v>0.001287148548105442</v>
      </c>
      <c r="GB39">
        <v>1</v>
      </c>
      <c r="GC39">
        <v>1</v>
      </c>
      <c r="GD39">
        <v>2</v>
      </c>
      <c r="GE39" t="s">
        <v>425</v>
      </c>
      <c r="GF39">
        <v>3.13684</v>
      </c>
      <c r="GG39">
        <v>2.71721</v>
      </c>
      <c r="GH39">
        <v>0.09326230000000001</v>
      </c>
      <c r="GI39">
        <v>0.092443</v>
      </c>
      <c r="GJ39">
        <v>0.110571</v>
      </c>
      <c r="GK39">
        <v>0.108549</v>
      </c>
      <c r="GL39">
        <v>28761.6</v>
      </c>
      <c r="GM39">
        <v>28861.3</v>
      </c>
      <c r="GN39">
        <v>29492</v>
      </c>
      <c r="GO39">
        <v>29391.8</v>
      </c>
      <c r="GP39">
        <v>34655.8</v>
      </c>
      <c r="GQ39">
        <v>34692.8</v>
      </c>
      <c r="GR39">
        <v>41501.2</v>
      </c>
      <c r="GS39">
        <v>41749.7</v>
      </c>
      <c r="GT39">
        <v>1.91383</v>
      </c>
      <c r="GU39">
        <v>1.8725</v>
      </c>
      <c r="GV39">
        <v>0.0705943</v>
      </c>
      <c r="GW39">
        <v>0</v>
      </c>
      <c r="GX39">
        <v>29.574</v>
      </c>
      <c r="GY39">
        <v>999.9</v>
      </c>
      <c r="GZ39">
        <v>60.4</v>
      </c>
      <c r="HA39">
        <v>30.8</v>
      </c>
      <c r="HB39">
        <v>29.945</v>
      </c>
      <c r="HC39">
        <v>62.8102</v>
      </c>
      <c r="HD39">
        <v>24.7075</v>
      </c>
      <c r="HE39">
        <v>1</v>
      </c>
      <c r="HF39">
        <v>0.150805</v>
      </c>
      <c r="HG39">
        <v>-1.52401</v>
      </c>
      <c r="HH39">
        <v>20.3496</v>
      </c>
      <c r="HI39">
        <v>5.22568</v>
      </c>
      <c r="HJ39">
        <v>12.0159</v>
      </c>
      <c r="HK39">
        <v>4.99065</v>
      </c>
      <c r="HL39">
        <v>3.28915</v>
      </c>
      <c r="HM39">
        <v>9999</v>
      </c>
      <c r="HN39">
        <v>9999</v>
      </c>
      <c r="HO39">
        <v>9999</v>
      </c>
      <c r="HP39">
        <v>999.9</v>
      </c>
      <c r="HQ39">
        <v>1.86752</v>
      </c>
      <c r="HR39">
        <v>1.86663</v>
      </c>
      <c r="HS39">
        <v>1.866</v>
      </c>
      <c r="HT39">
        <v>1.86597</v>
      </c>
      <c r="HU39">
        <v>1.86783</v>
      </c>
      <c r="HV39">
        <v>1.87027</v>
      </c>
      <c r="HW39">
        <v>1.8689</v>
      </c>
      <c r="HX39">
        <v>1.87035</v>
      </c>
      <c r="HY39">
        <v>0</v>
      </c>
      <c r="HZ39">
        <v>0</v>
      </c>
      <c r="IA39">
        <v>0</v>
      </c>
      <c r="IB39">
        <v>0</v>
      </c>
      <c r="IC39" t="s">
        <v>426</v>
      </c>
      <c r="ID39" t="s">
        <v>427</v>
      </c>
      <c r="IE39" t="s">
        <v>428</v>
      </c>
      <c r="IF39" t="s">
        <v>428</v>
      </c>
      <c r="IG39" t="s">
        <v>428</v>
      </c>
      <c r="IH39" t="s">
        <v>428</v>
      </c>
      <c r="II39">
        <v>0</v>
      </c>
      <c r="IJ39">
        <v>100</v>
      </c>
      <c r="IK39">
        <v>100</v>
      </c>
      <c r="IL39">
        <v>1.238</v>
      </c>
      <c r="IM39">
        <v>0.2142</v>
      </c>
      <c r="IN39">
        <v>0.6902030508192664</v>
      </c>
      <c r="IO39">
        <v>0.001474763808417899</v>
      </c>
      <c r="IP39">
        <v>-3.85604142745729E-07</v>
      </c>
      <c r="IQ39">
        <v>-4.042155114862324E-11</v>
      </c>
      <c r="IR39">
        <v>-0.0599630414126953</v>
      </c>
      <c r="IS39">
        <v>-0.0008759303265835833</v>
      </c>
      <c r="IT39">
        <v>0.0007542316531097033</v>
      </c>
      <c r="IU39">
        <v>-1.168394518909615E-05</v>
      </c>
      <c r="IV39">
        <v>4</v>
      </c>
      <c r="IW39">
        <v>2283</v>
      </c>
      <c r="IX39">
        <v>1</v>
      </c>
      <c r="IY39">
        <v>28</v>
      </c>
      <c r="IZ39">
        <v>187591.8</v>
      </c>
      <c r="JA39">
        <v>187591.9</v>
      </c>
      <c r="JB39">
        <v>1.02661</v>
      </c>
      <c r="JC39">
        <v>2.28394</v>
      </c>
      <c r="JD39">
        <v>1.39648</v>
      </c>
      <c r="JE39">
        <v>2.3584</v>
      </c>
      <c r="JF39">
        <v>1.49536</v>
      </c>
      <c r="JG39">
        <v>2.55859</v>
      </c>
      <c r="JH39">
        <v>35.8477</v>
      </c>
      <c r="JI39">
        <v>24.1138</v>
      </c>
      <c r="JJ39">
        <v>18</v>
      </c>
      <c r="JK39">
        <v>489.205</v>
      </c>
      <c r="JL39">
        <v>452.832</v>
      </c>
      <c r="JM39">
        <v>32.2238</v>
      </c>
      <c r="JN39">
        <v>29.4959</v>
      </c>
      <c r="JO39">
        <v>30.0001</v>
      </c>
      <c r="JP39">
        <v>29.2617</v>
      </c>
      <c r="JQ39">
        <v>29.1784</v>
      </c>
      <c r="JR39">
        <v>20.5454</v>
      </c>
      <c r="JS39">
        <v>24.7738</v>
      </c>
      <c r="JT39">
        <v>95.3058</v>
      </c>
      <c r="JU39">
        <v>32.2177</v>
      </c>
      <c r="JV39">
        <v>420</v>
      </c>
      <c r="JW39">
        <v>25.4846</v>
      </c>
      <c r="JX39">
        <v>100.795</v>
      </c>
      <c r="JY39">
        <v>100.401</v>
      </c>
    </row>
    <row r="40" spans="1:285">
      <c r="A40">
        <v>24</v>
      </c>
      <c r="B40">
        <v>1758502934.5</v>
      </c>
      <c r="C40">
        <v>46</v>
      </c>
      <c r="D40" t="s">
        <v>475</v>
      </c>
      <c r="E40" t="s">
        <v>476</v>
      </c>
      <c r="F40">
        <v>5</v>
      </c>
      <c r="G40" t="s">
        <v>419</v>
      </c>
      <c r="H40" t="s">
        <v>420</v>
      </c>
      <c r="I40" t="s">
        <v>421</v>
      </c>
      <c r="J40">
        <v>1758502931.5</v>
      </c>
      <c r="K40">
        <f>(L40)/1000</f>
        <v>0</v>
      </c>
      <c r="L40">
        <f>1000*DL40*AJ40*(DH40-DI40)/(100*DA40*(1000-AJ40*DH40))</f>
        <v>0</v>
      </c>
      <c r="M40">
        <f>DL40*AJ40*(DG40-DF40*(1000-AJ40*DI40)/(1000-AJ40*DH40))/(100*DA40)</f>
        <v>0</v>
      </c>
      <c r="N40">
        <f>DF40 - IF(AJ40&gt;1, M40*DA40*100.0/(AL40), 0)</f>
        <v>0</v>
      </c>
      <c r="O40">
        <f>((U40-K40/2)*N40-M40)/(U40+K40/2)</f>
        <v>0</v>
      </c>
      <c r="P40">
        <f>O40*(DM40+DN40)/1000.0</f>
        <v>0</v>
      </c>
      <c r="Q40">
        <f>(DF40 - IF(AJ40&gt;1, M40*DA40*100.0/(AL40), 0))*(DM40+DN40)/1000.0</f>
        <v>0</v>
      </c>
      <c r="R40">
        <f>2.0/((1/T40-1/S40)+SIGN(T40)*SQRT((1/T40-1/S40)*(1/T40-1/S40) + 4*DB40/((DB40+1)*(DB40+1))*(2*1/T40*1/S40-1/S40*1/S40)))</f>
        <v>0</v>
      </c>
      <c r="S40">
        <f>IF(LEFT(DC40,1)&lt;&gt;"0",IF(LEFT(DC40,1)="1",3.0,DD40),$D$5+$E$5*(DT40*DM40/($K$5*1000))+$F$5*(DT40*DM40/($K$5*1000))*MAX(MIN(DA40,$J$5),$I$5)*MAX(MIN(DA40,$J$5),$I$5)+$G$5*MAX(MIN(DA40,$J$5),$I$5)*(DT40*DM40/($K$5*1000))+$H$5*(DT40*DM40/($K$5*1000))*(DT40*DM40/($K$5*1000)))</f>
        <v>0</v>
      </c>
      <c r="T40">
        <f>K40*(1000-(1000*0.61365*exp(17.502*X40/(240.97+X40))/(DM40+DN40)+DH40)/2)/(1000*0.61365*exp(17.502*X40/(240.97+X40))/(DM40+DN40)-DH40)</f>
        <v>0</v>
      </c>
      <c r="U40">
        <f>1/((DB40+1)/(R40/1.6)+1/(S40/1.37)) + DB40/((DB40+1)/(R40/1.6) + DB40/(S40/1.37))</f>
        <v>0</v>
      </c>
      <c r="V40">
        <f>(CW40*CZ40)</f>
        <v>0</v>
      </c>
      <c r="W40">
        <f>(DO40+(V40+2*0.95*5.67E-8*(((DO40+$B$7)+273)^4-(DO40+273)^4)-44100*K40)/(1.84*29.3*S40+8*0.95*5.67E-8*(DO40+273)^3))</f>
        <v>0</v>
      </c>
      <c r="X40">
        <f>($C$7*DP40+$D$7*DQ40+$E$7*W40)</f>
        <v>0</v>
      </c>
      <c r="Y40">
        <f>0.61365*exp(17.502*X40/(240.97+X40))</f>
        <v>0</v>
      </c>
      <c r="Z40">
        <f>(AA40/AB40*100)</f>
        <v>0</v>
      </c>
      <c r="AA40">
        <f>DH40*(DM40+DN40)/1000</f>
        <v>0</v>
      </c>
      <c r="AB40">
        <f>0.61365*exp(17.502*DO40/(240.97+DO40))</f>
        <v>0</v>
      </c>
      <c r="AC40">
        <f>(Y40-DH40*(DM40+DN40)/1000)</f>
        <v>0</v>
      </c>
      <c r="AD40">
        <f>(-K40*44100)</f>
        <v>0</v>
      </c>
      <c r="AE40">
        <f>2*29.3*S40*0.92*(DO40-X40)</f>
        <v>0</v>
      </c>
      <c r="AF40">
        <f>2*0.95*5.67E-8*(((DO40+$B$7)+273)^4-(X40+273)^4)</f>
        <v>0</v>
      </c>
      <c r="AG40">
        <f>V40+AF40+AD40+AE40</f>
        <v>0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MAX(0,($B$13+$C$13*DT40)/(1+$D$13*DT40)*DM40/(DO40+273)*$E$13)</f>
        <v>0</v>
      </c>
      <c r="AM40" t="s">
        <v>422</v>
      </c>
      <c r="AN40" t="s">
        <v>422</v>
      </c>
      <c r="AO40">
        <v>0</v>
      </c>
      <c r="AP40">
        <v>0</v>
      </c>
      <c r="AQ40">
        <f>1-AO40/AP40</f>
        <v>0</v>
      </c>
      <c r="AR40">
        <v>0</v>
      </c>
      <c r="AS40" t="s">
        <v>422</v>
      </c>
      <c r="AT40" t="s">
        <v>422</v>
      </c>
      <c r="AU40">
        <v>0</v>
      </c>
      <c r="AV40">
        <v>0</v>
      </c>
      <c r="AW40">
        <f>1-AU40/AV40</f>
        <v>0</v>
      </c>
      <c r="AX40">
        <v>0.5</v>
      </c>
      <c r="AY40">
        <f>CX40</f>
        <v>0</v>
      </c>
      <c r="AZ40">
        <f>M40</f>
        <v>0</v>
      </c>
      <c r="BA40">
        <f>AW40*AX40*AY40</f>
        <v>0</v>
      </c>
      <c r="BB40">
        <f>(AZ40-AR40)/AY40</f>
        <v>0</v>
      </c>
      <c r="BC40">
        <f>(AP40-AV40)/AV40</f>
        <v>0</v>
      </c>
      <c r="BD40">
        <f>AO40/(AQ40+AO40/AV40)</f>
        <v>0</v>
      </c>
      <c r="BE40" t="s">
        <v>422</v>
      </c>
      <c r="BF40">
        <v>0</v>
      </c>
      <c r="BG40">
        <f>IF(BF40&lt;&gt;0, BF40, BD40)</f>
        <v>0</v>
      </c>
      <c r="BH40">
        <f>1-BG40/AV40</f>
        <v>0</v>
      </c>
      <c r="BI40">
        <f>(AV40-AU40)/(AV40-BG40)</f>
        <v>0</v>
      </c>
      <c r="BJ40">
        <f>(AP40-AV40)/(AP40-BG40)</f>
        <v>0</v>
      </c>
      <c r="BK40">
        <f>(AV40-AU40)/(AV40-AO40)</f>
        <v>0</v>
      </c>
      <c r="BL40">
        <f>(AP40-AV40)/(AP40-AO40)</f>
        <v>0</v>
      </c>
      <c r="BM40">
        <f>(BI40*BG40/AU40)</f>
        <v>0</v>
      </c>
      <c r="BN40">
        <f>(1-BM40)</f>
        <v>0</v>
      </c>
      <c r="CW40">
        <f>$B$11*DU40+$C$11*DV40+$F$11*EG40*(1-EJ40)</f>
        <v>0</v>
      </c>
      <c r="CX40">
        <f>CW40*CY40</f>
        <v>0</v>
      </c>
      <c r="CY40">
        <f>($B$11*$D$9+$C$11*$D$9+$F$11*((ET40+EL40)/MAX(ET40+EL40+EU40, 0.1)*$I$9+EU40/MAX(ET40+EL40+EU40, 0.1)*$J$9))/($B$11+$C$11+$F$11)</f>
        <v>0</v>
      </c>
      <c r="CZ40">
        <f>($B$11*$K$9+$C$11*$K$9+$F$11*((ET40+EL40)/MAX(ET40+EL40+EU40, 0.1)*$P$9+EU40/MAX(ET40+EL40+EU40, 0.1)*$Q$9))/($B$11+$C$11+$F$11)</f>
        <v>0</v>
      </c>
      <c r="DA40">
        <v>5.66</v>
      </c>
      <c r="DB40">
        <v>0.5</v>
      </c>
      <c r="DC40" t="s">
        <v>423</v>
      </c>
      <c r="DD40">
        <v>2</v>
      </c>
      <c r="DE40">
        <v>1758502931.5</v>
      </c>
      <c r="DF40">
        <v>420.8233333333333</v>
      </c>
      <c r="DG40">
        <v>419.8791111111111</v>
      </c>
      <c r="DH40">
        <v>25.70648888888889</v>
      </c>
      <c r="DI40">
        <v>25.44987777777778</v>
      </c>
      <c r="DJ40">
        <v>419.5853333333333</v>
      </c>
      <c r="DK40">
        <v>25.49222222222222</v>
      </c>
      <c r="DL40">
        <v>499.985</v>
      </c>
      <c r="DM40">
        <v>89.96343333333334</v>
      </c>
      <c r="DN40">
        <v>0.05687061111111111</v>
      </c>
      <c r="DO40">
        <v>31.39212222222222</v>
      </c>
      <c r="DP40">
        <v>30.72251111111111</v>
      </c>
      <c r="DQ40">
        <v>999.9000000000001</v>
      </c>
      <c r="DR40">
        <v>0</v>
      </c>
      <c r="DS40">
        <v>0</v>
      </c>
      <c r="DT40">
        <v>10005.25555555556</v>
      </c>
      <c r="DU40">
        <v>0</v>
      </c>
      <c r="DV40">
        <v>0.843113</v>
      </c>
      <c r="DW40">
        <v>0.9442643333333334</v>
      </c>
      <c r="DX40">
        <v>431.9267777777778</v>
      </c>
      <c r="DY40">
        <v>430.8441111111111</v>
      </c>
      <c r="DZ40">
        <v>0.2566341111111111</v>
      </c>
      <c r="EA40">
        <v>419.8791111111111</v>
      </c>
      <c r="EB40">
        <v>25.44987777777778</v>
      </c>
      <c r="EC40">
        <v>2.312643333333333</v>
      </c>
      <c r="ED40">
        <v>2.289554444444445</v>
      </c>
      <c r="EE40">
        <v>19.76473333333333</v>
      </c>
      <c r="EF40">
        <v>19.60312222222223</v>
      </c>
      <c r="EG40">
        <v>0.00500097</v>
      </c>
      <c r="EH40">
        <v>0</v>
      </c>
      <c r="EI40">
        <v>0</v>
      </c>
      <c r="EJ40">
        <v>0</v>
      </c>
      <c r="EK40">
        <v>685.1777777777778</v>
      </c>
      <c r="EL40">
        <v>0.00500097</v>
      </c>
      <c r="EM40">
        <v>-9.166666666666668</v>
      </c>
      <c r="EN40">
        <v>-2.933333333333333</v>
      </c>
      <c r="EO40">
        <v>36</v>
      </c>
      <c r="EP40">
        <v>40.37466666666666</v>
      </c>
      <c r="EQ40">
        <v>37.972</v>
      </c>
      <c r="ER40">
        <v>40.90244444444444</v>
      </c>
      <c r="ES40">
        <v>38.243</v>
      </c>
      <c r="ET40">
        <v>0</v>
      </c>
      <c r="EU40">
        <v>0</v>
      </c>
      <c r="EV40">
        <v>0</v>
      </c>
      <c r="EW40">
        <v>1758502935.1</v>
      </c>
      <c r="EX40">
        <v>0</v>
      </c>
      <c r="EY40">
        <v>689.6461538461538</v>
      </c>
      <c r="EZ40">
        <v>-23.83589786849041</v>
      </c>
      <c r="FA40">
        <v>-48.13675169032473</v>
      </c>
      <c r="FB40">
        <v>-9.823076923076922</v>
      </c>
      <c r="FC40">
        <v>15</v>
      </c>
      <c r="FD40">
        <v>0</v>
      </c>
      <c r="FE40" t="s">
        <v>424</v>
      </c>
      <c r="FF40">
        <v>1747247426.5</v>
      </c>
      <c r="FG40">
        <v>1747247420.5</v>
      </c>
      <c r="FH40">
        <v>0</v>
      </c>
      <c r="FI40">
        <v>1.027</v>
      </c>
      <c r="FJ40">
        <v>0.031</v>
      </c>
      <c r="FK40">
        <v>0.02</v>
      </c>
      <c r="FL40">
        <v>0.05</v>
      </c>
      <c r="FM40">
        <v>420</v>
      </c>
      <c r="FN40">
        <v>16</v>
      </c>
      <c r="FO40">
        <v>0.01</v>
      </c>
      <c r="FP40">
        <v>0.1</v>
      </c>
      <c r="FQ40">
        <v>0.907821725</v>
      </c>
      <c r="FR40">
        <v>0.03526143714821425</v>
      </c>
      <c r="FS40">
        <v>0.07073045548842009</v>
      </c>
      <c r="FT40">
        <v>1</v>
      </c>
      <c r="FU40">
        <v>690.0500000000001</v>
      </c>
      <c r="FV40">
        <v>-16.08403380209215</v>
      </c>
      <c r="FW40">
        <v>6.149139107607333</v>
      </c>
      <c r="FX40">
        <v>-1</v>
      </c>
      <c r="FY40">
        <v>0.258294175</v>
      </c>
      <c r="FZ40">
        <v>-0.01539457035647394</v>
      </c>
      <c r="GA40">
        <v>0.001577697862195104</v>
      </c>
      <c r="GB40">
        <v>1</v>
      </c>
      <c r="GC40">
        <v>2</v>
      </c>
      <c r="GD40">
        <v>2</v>
      </c>
      <c r="GE40" t="s">
        <v>448</v>
      </c>
      <c r="GF40">
        <v>3.13685</v>
      </c>
      <c r="GG40">
        <v>2.71705</v>
      </c>
      <c r="GH40">
        <v>0.0932669</v>
      </c>
      <c r="GI40">
        <v>0.0924681</v>
      </c>
      <c r="GJ40">
        <v>0.110563</v>
      </c>
      <c r="GK40">
        <v>0.108541</v>
      </c>
      <c r="GL40">
        <v>28762</v>
      </c>
      <c r="GM40">
        <v>28860.5</v>
      </c>
      <c r="GN40">
        <v>29492.6</v>
      </c>
      <c r="GO40">
        <v>29391.9</v>
      </c>
      <c r="GP40">
        <v>34656.6</v>
      </c>
      <c r="GQ40">
        <v>34693.2</v>
      </c>
      <c r="GR40">
        <v>41501.8</v>
      </c>
      <c r="GS40">
        <v>41749.8</v>
      </c>
      <c r="GT40">
        <v>1.91378</v>
      </c>
      <c r="GU40">
        <v>1.87225</v>
      </c>
      <c r="GV40">
        <v>0.0701919</v>
      </c>
      <c r="GW40">
        <v>0</v>
      </c>
      <c r="GX40">
        <v>29.574</v>
      </c>
      <c r="GY40">
        <v>999.9</v>
      </c>
      <c r="GZ40">
        <v>60.4</v>
      </c>
      <c r="HA40">
        <v>30.8</v>
      </c>
      <c r="HB40">
        <v>29.945</v>
      </c>
      <c r="HC40">
        <v>62.9102</v>
      </c>
      <c r="HD40">
        <v>24.6314</v>
      </c>
      <c r="HE40">
        <v>1</v>
      </c>
      <c r="HF40">
        <v>0.150742</v>
      </c>
      <c r="HG40">
        <v>-1.5459</v>
      </c>
      <c r="HH40">
        <v>20.3495</v>
      </c>
      <c r="HI40">
        <v>5.22598</v>
      </c>
      <c r="HJ40">
        <v>12.0159</v>
      </c>
      <c r="HK40">
        <v>4.9908</v>
      </c>
      <c r="HL40">
        <v>3.28928</v>
      </c>
      <c r="HM40">
        <v>9999</v>
      </c>
      <c r="HN40">
        <v>9999</v>
      </c>
      <c r="HO40">
        <v>9999</v>
      </c>
      <c r="HP40">
        <v>999.9</v>
      </c>
      <c r="HQ40">
        <v>1.86752</v>
      </c>
      <c r="HR40">
        <v>1.86663</v>
      </c>
      <c r="HS40">
        <v>1.866</v>
      </c>
      <c r="HT40">
        <v>1.86596</v>
      </c>
      <c r="HU40">
        <v>1.86783</v>
      </c>
      <c r="HV40">
        <v>1.87027</v>
      </c>
      <c r="HW40">
        <v>1.8689</v>
      </c>
      <c r="HX40">
        <v>1.87034</v>
      </c>
      <c r="HY40">
        <v>0</v>
      </c>
      <c r="HZ40">
        <v>0</v>
      </c>
      <c r="IA40">
        <v>0</v>
      </c>
      <c r="IB40">
        <v>0</v>
      </c>
      <c r="IC40" t="s">
        <v>426</v>
      </c>
      <c r="ID40" t="s">
        <v>427</v>
      </c>
      <c r="IE40" t="s">
        <v>428</v>
      </c>
      <c r="IF40" t="s">
        <v>428</v>
      </c>
      <c r="IG40" t="s">
        <v>428</v>
      </c>
      <c r="IH40" t="s">
        <v>428</v>
      </c>
      <c r="II40">
        <v>0</v>
      </c>
      <c r="IJ40">
        <v>100</v>
      </c>
      <c r="IK40">
        <v>100</v>
      </c>
      <c r="IL40">
        <v>1.238</v>
      </c>
      <c r="IM40">
        <v>0.2142</v>
      </c>
      <c r="IN40">
        <v>0.6902030508192664</v>
      </c>
      <c r="IO40">
        <v>0.001474763808417899</v>
      </c>
      <c r="IP40">
        <v>-3.85604142745729E-07</v>
      </c>
      <c r="IQ40">
        <v>-4.042155114862324E-11</v>
      </c>
      <c r="IR40">
        <v>-0.0599630414126953</v>
      </c>
      <c r="IS40">
        <v>-0.0008759303265835833</v>
      </c>
      <c r="IT40">
        <v>0.0007542316531097033</v>
      </c>
      <c r="IU40">
        <v>-1.168394518909615E-05</v>
      </c>
      <c r="IV40">
        <v>4</v>
      </c>
      <c r="IW40">
        <v>2283</v>
      </c>
      <c r="IX40">
        <v>1</v>
      </c>
      <c r="IY40">
        <v>28</v>
      </c>
      <c r="IZ40">
        <v>187591.8</v>
      </c>
      <c r="JA40">
        <v>187591.9</v>
      </c>
      <c r="JB40">
        <v>1.02661</v>
      </c>
      <c r="JC40">
        <v>2.28149</v>
      </c>
      <c r="JD40">
        <v>1.39648</v>
      </c>
      <c r="JE40">
        <v>2.36084</v>
      </c>
      <c r="JF40">
        <v>1.49536</v>
      </c>
      <c r="JG40">
        <v>2.64404</v>
      </c>
      <c r="JH40">
        <v>35.8711</v>
      </c>
      <c r="JI40">
        <v>24.105</v>
      </c>
      <c r="JJ40">
        <v>18</v>
      </c>
      <c r="JK40">
        <v>489.178</v>
      </c>
      <c r="JL40">
        <v>452.684</v>
      </c>
      <c r="JM40">
        <v>32.213</v>
      </c>
      <c r="JN40">
        <v>29.4962</v>
      </c>
      <c r="JO40">
        <v>30.0001</v>
      </c>
      <c r="JP40">
        <v>29.2623</v>
      </c>
      <c r="JQ40">
        <v>29.1796</v>
      </c>
      <c r="JR40">
        <v>20.5426</v>
      </c>
      <c r="JS40">
        <v>24.7738</v>
      </c>
      <c r="JT40">
        <v>95.3058</v>
      </c>
      <c r="JU40">
        <v>32.1949</v>
      </c>
      <c r="JV40">
        <v>420</v>
      </c>
      <c r="JW40">
        <v>25.4846</v>
      </c>
      <c r="JX40">
        <v>100.797</v>
      </c>
      <c r="JY40">
        <v>100.402</v>
      </c>
    </row>
    <row r="41" spans="1:285">
      <c r="A41">
        <v>25</v>
      </c>
      <c r="B41">
        <v>1758502936.5</v>
      </c>
      <c r="C41">
        <v>48</v>
      </c>
      <c r="D41" t="s">
        <v>477</v>
      </c>
      <c r="E41" t="s">
        <v>478</v>
      </c>
      <c r="F41">
        <v>5</v>
      </c>
      <c r="G41" t="s">
        <v>419</v>
      </c>
      <c r="H41" t="s">
        <v>420</v>
      </c>
      <c r="I41" t="s">
        <v>421</v>
      </c>
      <c r="J41">
        <v>1758502933.5</v>
      </c>
      <c r="K41">
        <f>(L41)/1000</f>
        <v>0</v>
      </c>
      <c r="L41">
        <f>1000*DL41*AJ41*(DH41-DI41)/(100*DA41*(1000-AJ41*DH41))</f>
        <v>0</v>
      </c>
      <c r="M41">
        <f>DL41*AJ41*(DG41-DF41*(1000-AJ41*DI41)/(1000-AJ41*DH41))/(100*DA41)</f>
        <v>0</v>
      </c>
      <c r="N41">
        <f>DF41 - IF(AJ41&gt;1, M41*DA41*100.0/(AL41), 0)</f>
        <v>0</v>
      </c>
      <c r="O41">
        <f>((U41-K41/2)*N41-M41)/(U41+K41/2)</f>
        <v>0</v>
      </c>
      <c r="P41">
        <f>O41*(DM41+DN41)/1000.0</f>
        <v>0</v>
      </c>
      <c r="Q41">
        <f>(DF41 - IF(AJ41&gt;1, M41*DA41*100.0/(AL41), 0))*(DM41+DN41)/1000.0</f>
        <v>0</v>
      </c>
      <c r="R41">
        <f>2.0/((1/T41-1/S41)+SIGN(T41)*SQRT((1/T41-1/S41)*(1/T41-1/S41) + 4*DB41/((DB41+1)*(DB41+1))*(2*1/T41*1/S41-1/S41*1/S41)))</f>
        <v>0</v>
      </c>
      <c r="S41">
        <f>IF(LEFT(DC41,1)&lt;&gt;"0",IF(LEFT(DC41,1)="1",3.0,DD41),$D$5+$E$5*(DT41*DM41/($K$5*1000))+$F$5*(DT41*DM41/($K$5*1000))*MAX(MIN(DA41,$J$5),$I$5)*MAX(MIN(DA41,$J$5),$I$5)+$G$5*MAX(MIN(DA41,$J$5),$I$5)*(DT41*DM41/($K$5*1000))+$H$5*(DT41*DM41/($K$5*1000))*(DT41*DM41/($K$5*1000)))</f>
        <v>0</v>
      </c>
      <c r="T41">
        <f>K41*(1000-(1000*0.61365*exp(17.502*X41/(240.97+X41))/(DM41+DN41)+DH41)/2)/(1000*0.61365*exp(17.502*X41/(240.97+X41))/(DM41+DN41)-DH41)</f>
        <v>0</v>
      </c>
      <c r="U41">
        <f>1/((DB41+1)/(R41/1.6)+1/(S41/1.37)) + DB41/((DB41+1)/(R41/1.6) + DB41/(S41/1.37))</f>
        <v>0</v>
      </c>
      <c r="V41">
        <f>(CW41*CZ41)</f>
        <v>0</v>
      </c>
      <c r="W41">
        <f>(DO41+(V41+2*0.95*5.67E-8*(((DO41+$B$7)+273)^4-(DO41+273)^4)-44100*K41)/(1.84*29.3*S41+8*0.95*5.67E-8*(DO41+273)^3))</f>
        <v>0</v>
      </c>
      <c r="X41">
        <f>($C$7*DP41+$D$7*DQ41+$E$7*W41)</f>
        <v>0</v>
      </c>
      <c r="Y41">
        <f>0.61365*exp(17.502*X41/(240.97+X41))</f>
        <v>0</v>
      </c>
      <c r="Z41">
        <f>(AA41/AB41*100)</f>
        <v>0</v>
      </c>
      <c r="AA41">
        <f>DH41*(DM41+DN41)/1000</f>
        <v>0</v>
      </c>
      <c r="AB41">
        <f>0.61365*exp(17.502*DO41/(240.97+DO41))</f>
        <v>0</v>
      </c>
      <c r="AC41">
        <f>(Y41-DH41*(DM41+DN41)/1000)</f>
        <v>0</v>
      </c>
      <c r="AD41">
        <f>(-K41*44100)</f>
        <v>0</v>
      </c>
      <c r="AE41">
        <f>2*29.3*S41*0.92*(DO41-X41)</f>
        <v>0</v>
      </c>
      <c r="AF41">
        <f>2*0.95*5.67E-8*(((DO41+$B$7)+273)^4-(X41+273)^4)</f>
        <v>0</v>
      </c>
      <c r="AG41">
        <f>V41+AF41+AD41+AE41</f>
        <v>0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MAX(0,($B$13+$C$13*DT41)/(1+$D$13*DT41)*DM41/(DO41+273)*$E$13)</f>
        <v>0</v>
      </c>
      <c r="AM41" t="s">
        <v>422</v>
      </c>
      <c r="AN41" t="s">
        <v>422</v>
      </c>
      <c r="AO41">
        <v>0</v>
      </c>
      <c r="AP41">
        <v>0</v>
      </c>
      <c r="AQ41">
        <f>1-AO41/AP41</f>
        <v>0</v>
      </c>
      <c r="AR41">
        <v>0</v>
      </c>
      <c r="AS41" t="s">
        <v>422</v>
      </c>
      <c r="AT41" t="s">
        <v>422</v>
      </c>
      <c r="AU41">
        <v>0</v>
      </c>
      <c r="AV41">
        <v>0</v>
      </c>
      <c r="AW41">
        <f>1-AU41/AV41</f>
        <v>0</v>
      </c>
      <c r="AX41">
        <v>0.5</v>
      </c>
      <c r="AY41">
        <f>CX41</f>
        <v>0</v>
      </c>
      <c r="AZ41">
        <f>M41</f>
        <v>0</v>
      </c>
      <c r="BA41">
        <f>AW41*AX41*AY41</f>
        <v>0</v>
      </c>
      <c r="BB41">
        <f>(AZ41-AR41)/AY41</f>
        <v>0</v>
      </c>
      <c r="BC41">
        <f>(AP41-AV41)/AV41</f>
        <v>0</v>
      </c>
      <c r="BD41">
        <f>AO41/(AQ41+AO41/AV41)</f>
        <v>0</v>
      </c>
      <c r="BE41" t="s">
        <v>422</v>
      </c>
      <c r="BF41">
        <v>0</v>
      </c>
      <c r="BG41">
        <f>IF(BF41&lt;&gt;0, BF41, BD41)</f>
        <v>0</v>
      </c>
      <c r="BH41">
        <f>1-BG41/AV41</f>
        <v>0</v>
      </c>
      <c r="BI41">
        <f>(AV41-AU41)/(AV41-BG41)</f>
        <v>0</v>
      </c>
      <c r="BJ41">
        <f>(AP41-AV41)/(AP41-BG41)</f>
        <v>0</v>
      </c>
      <c r="BK41">
        <f>(AV41-AU41)/(AV41-AO41)</f>
        <v>0</v>
      </c>
      <c r="BL41">
        <f>(AP41-AV41)/(AP41-AO41)</f>
        <v>0</v>
      </c>
      <c r="BM41">
        <f>(BI41*BG41/AU41)</f>
        <v>0</v>
      </c>
      <c r="BN41">
        <f>(1-BM41)</f>
        <v>0</v>
      </c>
      <c r="CW41">
        <f>$B$11*DU41+$C$11*DV41+$F$11*EG41*(1-EJ41)</f>
        <v>0</v>
      </c>
      <c r="CX41">
        <f>CW41*CY41</f>
        <v>0</v>
      </c>
      <c r="CY41">
        <f>($B$11*$D$9+$C$11*$D$9+$F$11*((ET41+EL41)/MAX(ET41+EL41+EU41, 0.1)*$I$9+EU41/MAX(ET41+EL41+EU41, 0.1)*$J$9))/($B$11+$C$11+$F$11)</f>
        <v>0</v>
      </c>
      <c r="CZ41">
        <f>($B$11*$K$9+$C$11*$K$9+$F$11*((ET41+EL41)/MAX(ET41+EL41+EU41, 0.1)*$P$9+EU41/MAX(ET41+EL41+EU41, 0.1)*$Q$9))/($B$11+$C$11+$F$11)</f>
        <v>0</v>
      </c>
      <c r="DA41">
        <v>5.66</v>
      </c>
      <c r="DB41">
        <v>0.5</v>
      </c>
      <c r="DC41" t="s">
        <v>423</v>
      </c>
      <c r="DD41">
        <v>2</v>
      </c>
      <c r="DE41">
        <v>1758502933.5</v>
      </c>
      <c r="DF41">
        <v>420.8277777777778</v>
      </c>
      <c r="DG41">
        <v>419.9766666666667</v>
      </c>
      <c r="DH41">
        <v>25.70368888888889</v>
      </c>
      <c r="DI41">
        <v>25.44768888888889</v>
      </c>
      <c r="DJ41">
        <v>419.5895555555556</v>
      </c>
      <c r="DK41">
        <v>25.48945555555555</v>
      </c>
      <c r="DL41">
        <v>499.9664444444445</v>
      </c>
      <c r="DM41">
        <v>89.96333333333334</v>
      </c>
      <c r="DN41">
        <v>0.05686045555555556</v>
      </c>
      <c r="DO41">
        <v>31.39041111111111</v>
      </c>
      <c r="DP41">
        <v>30.71967777777778</v>
      </c>
      <c r="DQ41">
        <v>999.9000000000001</v>
      </c>
      <c r="DR41">
        <v>0</v>
      </c>
      <c r="DS41">
        <v>0</v>
      </c>
      <c r="DT41">
        <v>9999.988888888889</v>
      </c>
      <c r="DU41">
        <v>0</v>
      </c>
      <c r="DV41">
        <v>0.843113</v>
      </c>
      <c r="DW41">
        <v>0.8511489999999999</v>
      </c>
      <c r="DX41">
        <v>431.9298888888889</v>
      </c>
      <c r="DY41">
        <v>430.9432222222222</v>
      </c>
      <c r="DZ41">
        <v>0.2560226666666667</v>
      </c>
      <c r="EA41">
        <v>419.9766666666667</v>
      </c>
      <c r="EB41">
        <v>25.44768888888889</v>
      </c>
      <c r="EC41">
        <v>2.31239</v>
      </c>
      <c r="ED41">
        <v>2.289356666666666</v>
      </c>
      <c r="EE41">
        <v>19.76296666666667</v>
      </c>
      <c r="EF41">
        <v>19.60171111111111</v>
      </c>
      <c r="EG41">
        <v>0.00500097</v>
      </c>
      <c r="EH41">
        <v>0</v>
      </c>
      <c r="EI41">
        <v>0</v>
      </c>
      <c r="EJ41">
        <v>0</v>
      </c>
      <c r="EK41">
        <v>683.6444444444445</v>
      </c>
      <c r="EL41">
        <v>0.00500097</v>
      </c>
      <c r="EM41">
        <v>-10.12222222222222</v>
      </c>
      <c r="EN41">
        <v>-3.155555555555555</v>
      </c>
      <c r="EO41">
        <v>36</v>
      </c>
      <c r="EP41">
        <v>40.32611111111111</v>
      </c>
      <c r="EQ41">
        <v>37.95099999999999</v>
      </c>
      <c r="ER41">
        <v>40.83988888888889</v>
      </c>
      <c r="ES41">
        <v>38.222</v>
      </c>
      <c r="ET41">
        <v>0</v>
      </c>
      <c r="EU41">
        <v>0</v>
      </c>
      <c r="EV41">
        <v>0</v>
      </c>
      <c r="EW41">
        <v>1758502937.5</v>
      </c>
      <c r="EX41">
        <v>0</v>
      </c>
      <c r="EY41">
        <v>689.5576923076923</v>
      </c>
      <c r="EZ41">
        <v>-37.48034210291954</v>
      </c>
      <c r="FA41">
        <v>12.16068411237303</v>
      </c>
      <c r="FB41">
        <v>-12.44230769230769</v>
      </c>
      <c r="FC41">
        <v>15</v>
      </c>
      <c r="FD41">
        <v>0</v>
      </c>
      <c r="FE41" t="s">
        <v>424</v>
      </c>
      <c r="FF41">
        <v>1747247426.5</v>
      </c>
      <c r="FG41">
        <v>1747247420.5</v>
      </c>
      <c r="FH41">
        <v>0</v>
      </c>
      <c r="FI41">
        <v>1.027</v>
      </c>
      <c r="FJ41">
        <v>0.031</v>
      </c>
      <c r="FK41">
        <v>0.02</v>
      </c>
      <c r="FL41">
        <v>0.05</v>
      </c>
      <c r="FM41">
        <v>420</v>
      </c>
      <c r="FN41">
        <v>16</v>
      </c>
      <c r="FO41">
        <v>0.01</v>
      </c>
      <c r="FP41">
        <v>0.1</v>
      </c>
      <c r="FQ41">
        <v>0.8975518292682928</v>
      </c>
      <c r="FR41">
        <v>-0.1436606550522629</v>
      </c>
      <c r="FS41">
        <v>0.0793456048017853</v>
      </c>
      <c r="FT41">
        <v>0</v>
      </c>
      <c r="FU41">
        <v>689.5794117647058</v>
      </c>
      <c r="FV41">
        <v>-30.81894596373249</v>
      </c>
      <c r="FW41">
        <v>7.090249286738576</v>
      </c>
      <c r="FX41">
        <v>-1</v>
      </c>
      <c r="FY41">
        <v>0.2580090243902439</v>
      </c>
      <c r="FZ41">
        <v>-0.01524430662020966</v>
      </c>
      <c r="GA41">
        <v>0.001597793821794945</v>
      </c>
      <c r="GB41">
        <v>1</v>
      </c>
      <c r="GC41">
        <v>1</v>
      </c>
      <c r="GD41">
        <v>2</v>
      </c>
      <c r="GE41" t="s">
        <v>425</v>
      </c>
      <c r="GF41">
        <v>3.13677</v>
      </c>
      <c r="GG41">
        <v>2.71699</v>
      </c>
      <c r="GH41">
        <v>0.09327390000000001</v>
      </c>
      <c r="GI41">
        <v>0.09247619999999999</v>
      </c>
      <c r="GJ41">
        <v>0.110553</v>
      </c>
      <c r="GK41">
        <v>0.108534</v>
      </c>
      <c r="GL41">
        <v>28761.9</v>
      </c>
      <c r="GM41">
        <v>28860.3</v>
      </c>
      <c r="GN41">
        <v>29492.7</v>
      </c>
      <c r="GO41">
        <v>29391.9</v>
      </c>
      <c r="GP41">
        <v>34657</v>
      </c>
      <c r="GQ41">
        <v>34693.7</v>
      </c>
      <c r="GR41">
        <v>41501.8</v>
      </c>
      <c r="GS41">
        <v>41750</v>
      </c>
      <c r="GT41">
        <v>1.91357</v>
      </c>
      <c r="GU41">
        <v>1.87217</v>
      </c>
      <c r="GV41">
        <v>0.07011000000000001</v>
      </c>
      <c r="GW41">
        <v>0</v>
      </c>
      <c r="GX41">
        <v>29.574</v>
      </c>
      <c r="GY41">
        <v>999.9</v>
      </c>
      <c r="GZ41">
        <v>60.4</v>
      </c>
      <c r="HA41">
        <v>30.8</v>
      </c>
      <c r="HB41">
        <v>29.946</v>
      </c>
      <c r="HC41">
        <v>62.8602</v>
      </c>
      <c r="HD41">
        <v>24.6514</v>
      </c>
      <c r="HE41">
        <v>1</v>
      </c>
      <c r="HF41">
        <v>0.150752</v>
      </c>
      <c r="HG41">
        <v>-1.53121</v>
      </c>
      <c r="HH41">
        <v>20.3496</v>
      </c>
      <c r="HI41">
        <v>5.22583</v>
      </c>
      <c r="HJ41">
        <v>12.0159</v>
      </c>
      <c r="HK41">
        <v>4.99065</v>
      </c>
      <c r="HL41">
        <v>3.28943</v>
      </c>
      <c r="HM41">
        <v>9999</v>
      </c>
      <c r="HN41">
        <v>9999</v>
      </c>
      <c r="HO41">
        <v>9999</v>
      </c>
      <c r="HP41">
        <v>999.9</v>
      </c>
      <c r="HQ41">
        <v>1.86752</v>
      </c>
      <c r="HR41">
        <v>1.86662</v>
      </c>
      <c r="HS41">
        <v>1.866</v>
      </c>
      <c r="HT41">
        <v>1.86597</v>
      </c>
      <c r="HU41">
        <v>1.86783</v>
      </c>
      <c r="HV41">
        <v>1.87027</v>
      </c>
      <c r="HW41">
        <v>1.8689</v>
      </c>
      <c r="HX41">
        <v>1.87034</v>
      </c>
      <c r="HY41">
        <v>0</v>
      </c>
      <c r="HZ41">
        <v>0</v>
      </c>
      <c r="IA41">
        <v>0</v>
      </c>
      <c r="IB41">
        <v>0</v>
      </c>
      <c r="IC41" t="s">
        <v>426</v>
      </c>
      <c r="ID41" t="s">
        <v>427</v>
      </c>
      <c r="IE41" t="s">
        <v>428</v>
      </c>
      <c r="IF41" t="s">
        <v>428</v>
      </c>
      <c r="IG41" t="s">
        <v>428</v>
      </c>
      <c r="IH41" t="s">
        <v>428</v>
      </c>
      <c r="II41">
        <v>0</v>
      </c>
      <c r="IJ41">
        <v>100</v>
      </c>
      <c r="IK41">
        <v>100</v>
      </c>
      <c r="IL41">
        <v>1.238</v>
      </c>
      <c r="IM41">
        <v>0.2141</v>
      </c>
      <c r="IN41">
        <v>0.6902030508192664</v>
      </c>
      <c r="IO41">
        <v>0.001474763808417899</v>
      </c>
      <c r="IP41">
        <v>-3.85604142745729E-07</v>
      </c>
      <c r="IQ41">
        <v>-4.042155114862324E-11</v>
      </c>
      <c r="IR41">
        <v>-0.0599630414126953</v>
      </c>
      <c r="IS41">
        <v>-0.0008759303265835833</v>
      </c>
      <c r="IT41">
        <v>0.0007542316531097033</v>
      </c>
      <c r="IU41">
        <v>-1.168394518909615E-05</v>
      </c>
      <c r="IV41">
        <v>4</v>
      </c>
      <c r="IW41">
        <v>2283</v>
      </c>
      <c r="IX41">
        <v>1</v>
      </c>
      <c r="IY41">
        <v>28</v>
      </c>
      <c r="IZ41">
        <v>187591.8</v>
      </c>
      <c r="JA41">
        <v>187591.9</v>
      </c>
      <c r="JB41">
        <v>1.02661</v>
      </c>
      <c r="JC41">
        <v>2.27417</v>
      </c>
      <c r="JD41">
        <v>1.39648</v>
      </c>
      <c r="JE41">
        <v>2.36084</v>
      </c>
      <c r="JF41">
        <v>1.49536</v>
      </c>
      <c r="JG41">
        <v>2.69287</v>
      </c>
      <c r="JH41">
        <v>35.8477</v>
      </c>
      <c r="JI41">
        <v>24.1138</v>
      </c>
      <c r="JJ41">
        <v>18</v>
      </c>
      <c r="JK41">
        <v>489.061</v>
      </c>
      <c r="JL41">
        <v>452.642</v>
      </c>
      <c r="JM41">
        <v>32.205</v>
      </c>
      <c r="JN41">
        <v>29.4972</v>
      </c>
      <c r="JO41">
        <v>30.0001</v>
      </c>
      <c r="JP41">
        <v>29.2636</v>
      </c>
      <c r="JQ41">
        <v>29.1802</v>
      </c>
      <c r="JR41">
        <v>20.5421</v>
      </c>
      <c r="JS41">
        <v>24.7738</v>
      </c>
      <c r="JT41">
        <v>95.3058</v>
      </c>
      <c r="JU41">
        <v>32.1949</v>
      </c>
      <c r="JV41">
        <v>420</v>
      </c>
      <c r="JW41">
        <v>25.4846</v>
      </c>
      <c r="JX41">
        <v>100.797</v>
      </c>
      <c r="JY41">
        <v>100.402</v>
      </c>
    </row>
    <row r="42" spans="1:285">
      <c r="A42">
        <v>26</v>
      </c>
      <c r="B42">
        <v>1758502938.5</v>
      </c>
      <c r="C42">
        <v>50</v>
      </c>
      <c r="D42" t="s">
        <v>479</v>
      </c>
      <c r="E42" t="s">
        <v>480</v>
      </c>
      <c r="F42">
        <v>5</v>
      </c>
      <c r="G42" t="s">
        <v>419</v>
      </c>
      <c r="H42" t="s">
        <v>420</v>
      </c>
      <c r="I42" t="s">
        <v>421</v>
      </c>
      <c r="J42">
        <v>1758502935.5</v>
      </c>
      <c r="K42">
        <f>(L42)/1000</f>
        <v>0</v>
      </c>
      <c r="L42">
        <f>1000*DL42*AJ42*(DH42-DI42)/(100*DA42*(1000-AJ42*DH42))</f>
        <v>0</v>
      </c>
      <c r="M42">
        <f>DL42*AJ42*(DG42-DF42*(1000-AJ42*DI42)/(1000-AJ42*DH42))/(100*DA42)</f>
        <v>0</v>
      </c>
      <c r="N42">
        <f>DF42 - IF(AJ42&gt;1, M42*DA42*100.0/(AL42), 0)</f>
        <v>0</v>
      </c>
      <c r="O42">
        <f>((U42-K42/2)*N42-M42)/(U42+K42/2)</f>
        <v>0</v>
      </c>
      <c r="P42">
        <f>O42*(DM42+DN42)/1000.0</f>
        <v>0</v>
      </c>
      <c r="Q42">
        <f>(DF42 - IF(AJ42&gt;1, M42*DA42*100.0/(AL42), 0))*(DM42+DN42)/1000.0</f>
        <v>0</v>
      </c>
      <c r="R42">
        <f>2.0/((1/T42-1/S42)+SIGN(T42)*SQRT((1/T42-1/S42)*(1/T42-1/S42) + 4*DB42/((DB42+1)*(DB42+1))*(2*1/T42*1/S42-1/S42*1/S42)))</f>
        <v>0</v>
      </c>
      <c r="S42">
        <f>IF(LEFT(DC42,1)&lt;&gt;"0",IF(LEFT(DC42,1)="1",3.0,DD42),$D$5+$E$5*(DT42*DM42/($K$5*1000))+$F$5*(DT42*DM42/($K$5*1000))*MAX(MIN(DA42,$J$5),$I$5)*MAX(MIN(DA42,$J$5),$I$5)+$G$5*MAX(MIN(DA42,$J$5),$I$5)*(DT42*DM42/($K$5*1000))+$H$5*(DT42*DM42/($K$5*1000))*(DT42*DM42/($K$5*1000)))</f>
        <v>0</v>
      </c>
      <c r="T42">
        <f>K42*(1000-(1000*0.61365*exp(17.502*X42/(240.97+X42))/(DM42+DN42)+DH42)/2)/(1000*0.61365*exp(17.502*X42/(240.97+X42))/(DM42+DN42)-DH42)</f>
        <v>0</v>
      </c>
      <c r="U42">
        <f>1/((DB42+1)/(R42/1.6)+1/(S42/1.37)) + DB42/((DB42+1)/(R42/1.6) + DB42/(S42/1.37))</f>
        <v>0</v>
      </c>
      <c r="V42">
        <f>(CW42*CZ42)</f>
        <v>0</v>
      </c>
      <c r="W42">
        <f>(DO42+(V42+2*0.95*5.67E-8*(((DO42+$B$7)+273)^4-(DO42+273)^4)-44100*K42)/(1.84*29.3*S42+8*0.95*5.67E-8*(DO42+273)^3))</f>
        <v>0</v>
      </c>
      <c r="X42">
        <f>($C$7*DP42+$D$7*DQ42+$E$7*W42)</f>
        <v>0</v>
      </c>
      <c r="Y42">
        <f>0.61365*exp(17.502*X42/(240.97+X42))</f>
        <v>0</v>
      </c>
      <c r="Z42">
        <f>(AA42/AB42*100)</f>
        <v>0</v>
      </c>
      <c r="AA42">
        <f>DH42*(DM42+DN42)/1000</f>
        <v>0</v>
      </c>
      <c r="AB42">
        <f>0.61365*exp(17.502*DO42/(240.97+DO42))</f>
        <v>0</v>
      </c>
      <c r="AC42">
        <f>(Y42-DH42*(DM42+DN42)/1000)</f>
        <v>0</v>
      </c>
      <c r="AD42">
        <f>(-K42*44100)</f>
        <v>0</v>
      </c>
      <c r="AE42">
        <f>2*29.3*S42*0.92*(DO42-X42)</f>
        <v>0</v>
      </c>
      <c r="AF42">
        <f>2*0.95*5.67E-8*(((DO42+$B$7)+273)^4-(X42+273)^4)</f>
        <v>0</v>
      </c>
      <c r="AG42">
        <f>V42+AF42+AD42+AE42</f>
        <v>0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MAX(0,($B$13+$C$13*DT42)/(1+$D$13*DT42)*DM42/(DO42+273)*$E$13)</f>
        <v>0</v>
      </c>
      <c r="AM42" t="s">
        <v>422</v>
      </c>
      <c r="AN42" t="s">
        <v>422</v>
      </c>
      <c r="AO42">
        <v>0</v>
      </c>
      <c r="AP42">
        <v>0</v>
      </c>
      <c r="AQ42">
        <f>1-AO42/AP42</f>
        <v>0</v>
      </c>
      <c r="AR42">
        <v>0</v>
      </c>
      <c r="AS42" t="s">
        <v>422</v>
      </c>
      <c r="AT42" t="s">
        <v>422</v>
      </c>
      <c r="AU42">
        <v>0</v>
      </c>
      <c r="AV42">
        <v>0</v>
      </c>
      <c r="AW42">
        <f>1-AU42/AV42</f>
        <v>0</v>
      </c>
      <c r="AX42">
        <v>0.5</v>
      </c>
      <c r="AY42">
        <f>CX42</f>
        <v>0</v>
      </c>
      <c r="AZ42">
        <f>M42</f>
        <v>0</v>
      </c>
      <c r="BA42">
        <f>AW42*AX42*AY42</f>
        <v>0</v>
      </c>
      <c r="BB42">
        <f>(AZ42-AR42)/AY42</f>
        <v>0</v>
      </c>
      <c r="BC42">
        <f>(AP42-AV42)/AV42</f>
        <v>0</v>
      </c>
      <c r="BD42">
        <f>AO42/(AQ42+AO42/AV42)</f>
        <v>0</v>
      </c>
      <c r="BE42" t="s">
        <v>422</v>
      </c>
      <c r="BF42">
        <v>0</v>
      </c>
      <c r="BG42">
        <f>IF(BF42&lt;&gt;0, BF42, BD42)</f>
        <v>0</v>
      </c>
      <c r="BH42">
        <f>1-BG42/AV42</f>
        <v>0</v>
      </c>
      <c r="BI42">
        <f>(AV42-AU42)/(AV42-BG42)</f>
        <v>0</v>
      </c>
      <c r="BJ42">
        <f>(AP42-AV42)/(AP42-BG42)</f>
        <v>0</v>
      </c>
      <c r="BK42">
        <f>(AV42-AU42)/(AV42-AO42)</f>
        <v>0</v>
      </c>
      <c r="BL42">
        <f>(AP42-AV42)/(AP42-AO42)</f>
        <v>0</v>
      </c>
      <c r="BM42">
        <f>(BI42*BG42/AU42)</f>
        <v>0</v>
      </c>
      <c r="BN42">
        <f>(1-BM42)</f>
        <v>0</v>
      </c>
      <c r="CW42">
        <f>$B$11*DU42+$C$11*DV42+$F$11*EG42*(1-EJ42)</f>
        <v>0</v>
      </c>
      <c r="CX42">
        <f>CW42*CY42</f>
        <v>0</v>
      </c>
      <c r="CY42">
        <f>($B$11*$D$9+$C$11*$D$9+$F$11*((ET42+EL42)/MAX(ET42+EL42+EU42, 0.1)*$I$9+EU42/MAX(ET42+EL42+EU42, 0.1)*$J$9))/($B$11+$C$11+$F$11)</f>
        <v>0</v>
      </c>
      <c r="CZ42">
        <f>($B$11*$K$9+$C$11*$K$9+$F$11*((ET42+EL42)/MAX(ET42+EL42+EU42, 0.1)*$P$9+EU42/MAX(ET42+EL42+EU42, 0.1)*$Q$9))/($B$11+$C$11+$F$11)</f>
        <v>0</v>
      </c>
      <c r="DA42">
        <v>5.66</v>
      </c>
      <c r="DB42">
        <v>0.5</v>
      </c>
      <c r="DC42" t="s">
        <v>423</v>
      </c>
      <c r="DD42">
        <v>2</v>
      </c>
      <c r="DE42">
        <v>1758502935.5</v>
      </c>
      <c r="DF42">
        <v>420.8681111111111</v>
      </c>
      <c r="DG42">
        <v>420.0593333333334</v>
      </c>
      <c r="DH42">
        <v>25.70113333333333</v>
      </c>
      <c r="DI42">
        <v>25.44555555555555</v>
      </c>
      <c r="DJ42">
        <v>419.6297777777779</v>
      </c>
      <c r="DK42">
        <v>25.48694444444444</v>
      </c>
      <c r="DL42">
        <v>499.9815555555556</v>
      </c>
      <c r="DM42">
        <v>89.96297777777778</v>
      </c>
      <c r="DN42">
        <v>0.05684812222222223</v>
      </c>
      <c r="DO42">
        <v>31.3887</v>
      </c>
      <c r="DP42">
        <v>30.71575555555556</v>
      </c>
      <c r="DQ42">
        <v>999.9000000000001</v>
      </c>
      <c r="DR42">
        <v>0</v>
      </c>
      <c r="DS42">
        <v>0</v>
      </c>
      <c r="DT42">
        <v>9993.738888888889</v>
      </c>
      <c r="DU42">
        <v>0</v>
      </c>
      <c r="DV42">
        <v>0.843113</v>
      </c>
      <c r="DW42">
        <v>0.8088243333333334</v>
      </c>
      <c r="DX42">
        <v>431.9701111111111</v>
      </c>
      <c r="DY42">
        <v>431.0271111111111</v>
      </c>
      <c r="DZ42">
        <v>0.2555946666666666</v>
      </c>
      <c r="EA42">
        <v>420.0593333333334</v>
      </c>
      <c r="EB42">
        <v>25.44555555555555</v>
      </c>
      <c r="EC42">
        <v>2.312152222222222</v>
      </c>
      <c r="ED42">
        <v>2.289156666666667</v>
      </c>
      <c r="EE42">
        <v>19.76131111111111</v>
      </c>
      <c r="EF42">
        <v>19.6003</v>
      </c>
      <c r="EG42">
        <v>0.00500097</v>
      </c>
      <c r="EH42">
        <v>0</v>
      </c>
      <c r="EI42">
        <v>0</v>
      </c>
      <c r="EJ42">
        <v>0</v>
      </c>
      <c r="EK42">
        <v>686.7444444444444</v>
      </c>
      <c r="EL42">
        <v>0.00500097</v>
      </c>
      <c r="EM42">
        <v>-13.05555555555556</v>
      </c>
      <c r="EN42">
        <v>-3.044444444444444</v>
      </c>
      <c r="EO42">
        <v>35.993</v>
      </c>
      <c r="EP42">
        <v>40.26344444444445</v>
      </c>
      <c r="EQ42">
        <v>37.937</v>
      </c>
      <c r="ER42">
        <v>40.76344444444445</v>
      </c>
      <c r="ES42">
        <v>38.20099999999999</v>
      </c>
      <c r="ET42">
        <v>0</v>
      </c>
      <c r="EU42">
        <v>0</v>
      </c>
      <c r="EV42">
        <v>0</v>
      </c>
      <c r="EW42">
        <v>1758502939.3</v>
      </c>
      <c r="EX42">
        <v>0</v>
      </c>
      <c r="EY42">
        <v>689.0679999999999</v>
      </c>
      <c r="EZ42">
        <v>-44.08461593934943</v>
      </c>
      <c r="FA42">
        <v>7.330769613861322</v>
      </c>
      <c r="FB42">
        <v>-11.612</v>
      </c>
      <c r="FC42">
        <v>15</v>
      </c>
      <c r="FD42">
        <v>0</v>
      </c>
      <c r="FE42" t="s">
        <v>424</v>
      </c>
      <c r="FF42">
        <v>1747247426.5</v>
      </c>
      <c r="FG42">
        <v>1747247420.5</v>
      </c>
      <c r="FH42">
        <v>0</v>
      </c>
      <c r="FI42">
        <v>1.027</v>
      </c>
      <c r="FJ42">
        <v>0.031</v>
      </c>
      <c r="FK42">
        <v>0.02</v>
      </c>
      <c r="FL42">
        <v>0.05</v>
      </c>
      <c r="FM42">
        <v>420</v>
      </c>
      <c r="FN42">
        <v>16</v>
      </c>
      <c r="FO42">
        <v>0.01</v>
      </c>
      <c r="FP42">
        <v>0.1</v>
      </c>
      <c r="FQ42">
        <v>0.882695075</v>
      </c>
      <c r="FR42">
        <v>-0.1868514709193259</v>
      </c>
      <c r="FS42">
        <v>0.08404896909432844</v>
      </c>
      <c r="FT42">
        <v>0</v>
      </c>
      <c r="FU42">
        <v>689.4294117647058</v>
      </c>
      <c r="FV42">
        <v>-12.91978637541703</v>
      </c>
      <c r="FW42">
        <v>7.449576751173607</v>
      </c>
      <c r="FX42">
        <v>-1</v>
      </c>
      <c r="FY42">
        <v>0.25729675</v>
      </c>
      <c r="FZ42">
        <v>-0.01264507317073264</v>
      </c>
      <c r="GA42">
        <v>0.001307871319167141</v>
      </c>
      <c r="GB42">
        <v>1</v>
      </c>
      <c r="GC42">
        <v>1</v>
      </c>
      <c r="GD42">
        <v>2</v>
      </c>
      <c r="GE42" t="s">
        <v>425</v>
      </c>
      <c r="GF42">
        <v>3.13689</v>
      </c>
      <c r="GG42">
        <v>2.71705</v>
      </c>
      <c r="GH42">
        <v>0.0932815</v>
      </c>
      <c r="GI42">
        <v>0.092461</v>
      </c>
      <c r="GJ42">
        <v>0.110546</v>
      </c>
      <c r="GK42">
        <v>0.10853</v>
      </c>
      <c r="GL42">
        <v>28761.6</v>
      </c>
      <c r="GM42">
        <v>28860.6</v>
      </c>
      <c r="GN42">
        <v>29492.7</v>
      </c>
      <c r="GO42">
        <v>29391.7</v>
      </c>
      <c r="GP42">
        <v>34657.3</v>
      </c>
      <c r="GQ42">
        <v>34693.7</v>
      </c>
      <c r="GR42">
        <v>41501.9</v>
      </c>
      <c r="GS42">
        <v>41749.8</v>
      </c>
      <c r="GT42">
        <v>1.91378</v>
      </c>
      <c r="GU42">
        <v>1.87227</v>
      </c>
      <c r="GV42">
        <v>0.0698864</v>
      </c>
      <c r="GW42">
        <v>0</v>
      </c>
      <c r="GX42">
        <v>29.574</v>
      </c>
      <c r="GY42">
        <v>999.9</v>
      </c>
      <c r="GZ42">
        <v>60.4</v>
      </c>
      <c r="HA42">
        <v>30.8</v>
      </c>
      <c r="HB42">
        <v>29.9463</v>
      </c>
      <c r="HC42">
        <v>62.7502</v>
      </c>
      <c r="HD42">
        <v>24.6274</v>
      </c>
      <c r="HE42">
        <v>1</v>
      </c>
      <c r="HF42">
        <v>0.150813</v>
      </c>
      <c r="HG42">
        <v>-1.5319</v>
      </c>
      <c r="HH42">
        <v>20.3496</v>
      </c>
      <c r="HI42">
        <v>5.22583</v>
      </c>
      <c r="HJ42">
        <v>12.0159</v>
      </c>
      <c r="HK42">
        <v>4.99065</v>
      </c>
      <c r="HL42">
        <v>3.28945</v>
      </c>
      <c r="HM42">
        <v>9999</v>
      </c>
      <c r="HN42">
        <v>9999</v>
      </c>
      <c r="HO42">
        <v>9999</v>
      </c>
      <c r="HP42">
        <v>999.9</v>
      </c>
      <c r="HQ42">
        <v>1.86752</v>
      </c>
      <c r="HR42">
        <v>1.86661</v>
      </c>
      <c r="HS42">
        <v>1.866</v>
      </c>
      <c r="HT42">
        <v>1.86598</v>
      </c>
      <c r="HU42">
        <v>1.86782</v>
      </c>
      <c r="HV42">
        <v>1.87027</v>
      </c>
      <c r="HW42">
        <v>1.8689</v>
      </c>
      <c r="HX42">
        <v>1.87031</v>
      </c>
      <c r="HY42">
        <v>0</v>
      </c>
      <c r="HZ42">
        <v>0</v>
      </c>
      <c r="IA42">
        <v>0</v>
      </c>
      <c r="IB42">
        <v>0</v>
      </c>
      <c r="IC42" t="s">
        <v>426</v>
      </c>
      <c r="ID42" t="s">
        <v>427</v>
      </c>
      <c r="IE42" t="s">
        <v>428</v>
      </c>
      <c r="IF42" t="s">
        <v>428</v>
      </c>
      <c r="IG42" t="s">
        <v>428</v>
      </c>
      <c r="IH42" t="s">
        <v>428</v>
      </c>
      <c r="II42">
        <v>0</v>
      </c>
      <c r="IJ42">
        <v>100</v>
      </c>
      <c r="IK42">
        <v>100</v>
      </c>
      <c r="IL42">
        <v>1.239</v>
      </c>
      <c r="IM42">
        <v>0.2142</v>
      </c>
      <c r="IN42">
        <v>0.6902030508192664</v>
      </c>
      <c r="IO42">
        <v>0.001474763808417899</v>
      </c>
      <c r="IP42">
        <v>-3.85604142745729E-07</v>
      </c>
      <c r="IQ42">
        <v>-4.042155114862324E-11</v>
      </c>
      <c r="IR42">
        <v>-0.0599630414126953</v>
      </c>
      <c r="IS42">
        <v>-0.0008759303265835833</v>
      </c>
      <c r="IT42">
        <v>0.0007542316531097033</v>
      </c>
      <c r="IU42">
        <v>-1.168394518909615E-05</v>
      </c>
      <c r="IV42">
        <v>4</v>
      </c>
      <c r="IW42">
        <v>2283</v>
      </c>
      <c r="IX42">
        <v>1</v>
      </c>
      <c r="IY42">
        <v>28</v>
      </c>
      <c r="IZ42">
        <v>187591.9</v>
      </c>
      <c r="JA42">
        <v>187592</v>
      </c>
      <c r="JB42">
        <v>1.02661</v>
      </c>
      <c r="JC42">
        <v>2.28027</v>
      </c>
      <c r="JD42">
        <v>1.39771</v>
      </c>
      <c r="JE42">
        <v>2.34985</v>
      </c>
      <c r="JF42">
        <v>1.49536</v>
      </c>
      <c r="JG42">
        <v>2.67212</v>
      </c>
      <c r="JH42">
        <v>35.8477</v>
      </c>
      <c r="JI42">
        <v>24.105</v>
      </c>
      <c r="JJ42">
        <v>18</v>
      </c>
      <c r="JK42">
        <v>489.198</v>
      </c>
      <c r="JL42">
        <v>452.714</v>
      </c>
      <c r="JM42">
        <v>32.1953</v>
      </c>
      <c r="JN42">
        <v>29.4985</v>
      </c>
      <c r="JO42">
        <v>30.0001</v>
      </c>
      <c r="JP42">
        <v>29.2648</v>
      </c>
      <c r="JQ42">
        <v>29.1815</v>
      </c>
      <c r="JR42">
        <v>20.5427</v>
      </c>
      <c r="JS42">
        <v>24.7738</v>
      </c>
      <c r="JT42">
        <v>95.3058</v>
      </c>
      <c r="JU42">
        <v>32.1949</v>
      </c>
      <c r="JV42">
        <v>420</v>
      </c>
      <c r="JW42">
        <v>25.4846</v>
      </c>
      <c r="JX42">
        <v>100.797</v>
      </c>
      <c r="JY42">
        <v>100.401</v>
      </c>
    </row>
    <row r="43" spans="1:285">
      <c r="A43">
        <v>27</v>
      </c>
      <c r="B43">
        <v>1758502940.5</v>
      </c>
      <c r="C43">
        <v>52</v>
      </c>
      <c r="D43" t="s">
        <v>481</v>
      </c>
      <c r="E43" t="s">
        <v>482</v>
      </c>
      <c r="F43">
        <v>5</v>
      </c>
      <c r="G43" t="s">
        <v>419</v>
      </c>
      <c r="H43" t="s">
        <v>420</v>
      </c>
      <c r="I43" t="s">
        <v>421</v>
      </c>
      <c r="J43">
        <v>1758502937.5</v>
      </c>
      <c r="K43">
        <f>(L43)/1000</f>
        <v>0</v>
      </c>
      <c r="L43">
        <f>1000*DL43*AJ43*(DH43-DI43)/(100*DA43*(1000-AJ43*DH43))</f>
        <v>0</v>
      </c>
      <c r="M43">
        <f>DL43*AJ43*(DG43-DF43*(1000-AJ43*DI43)/(1000-AJ43*DH43))/(100*DA43)</f>
        <v>0</v>
      </c>
      <c r="N43">
        <f>DF43 - IF(AJ43&gt;1, M43*DA43*100.0/(AL43), 0)</f>
        <v>0</v>
      </c>
      <c r="O43">
        <f>((U43-K43/2)*N43-M43)/(U43+K43/2)</f>
        <v>0</v>
      </c>
      <c r="P43">
        <f>O43*(DM43+DN43)/1000.0</f>
        <v>0</v>
      </c>
      <c r="Q43">
        <f>(DF43 - IF(AJ43&gt;1, M43*DA43*100.0/(AL43), 0))*(DM43+DN43)/1000.0</f>
        <v>0</v>
      </c>
      <c r="R43">
        <f>2.0/((1/T43-1/S43)+SIGN(T43)*SQRT((1/T43-1/S43)*(1/T43-1/S43) + 4*DB43/((DB43+1)*(DB43+1))*(2*1/T43*1/S43-1/S43*1/S43)))</f>
        <v>0</v>
      </c>
      <c r="S43">
        <f>IF(LEFT(DC43,1)&lt;&gt;"0",IF(LEFT(DC43,1)="1",3.0,DD43),$D$5+$E$5*(DT43*DM43/($K$5*1000))+$F$5*(DT43*DM43/($K$5*1000))*MAX(MIN(DA43,$J$5),$I$5)*MAX(MIN(DA43,$J$5),$I$5)+$G$5*MAX(MIN(DA43,$J$5),$I$5)*(DT43*DM43/($K$5*1000))+$H$5*(DT43*DM43/($K$5*1000))*(DT43*DM43/($K$5*1000)))</f>
        <v>0</v>
      </c>
      <c r="T43">
        <f>K43*(1000-(1000*0.61365*exp(17.502*X43/(240.97+X43))/(DM43+DN43)+DH43)/2)/(1000*0.61365*exp(17.502*X43/(240.97+X43))/(DM43+DN43)-DH43)</f>
        <v>0</v>
      </c>
      <c r="U43">
        <f>1/((DB43+1)/(R43/1.6)+1/(S43/1.37)) + DB43/((DB43+1)/(R43/1.6) + DB43/(S43/1.37))</f>
        <v>0</v>
      </c>
      <c r="V43">
        <f>(CW43*CZ43)</f>
        <v>0</v>
      </c>
      <c r="W43">
        <f>(DO43+(V43+2*0.95*5.67E-8*(((DO43+$B$7)+273)^4-(DO43+273)^4)-44100*K43)/(1.84*29.3*S43+8*0.95*5.67E-8*(DO43+273)^3))</f>
        <v>0</v>
      </c>
      <c r="X43">
        <f>($C$7*DP43+$D$7*DQ43+$E$7*W43)</f>
        <v>0</v>
      </c>
      <c r="Y43">
        <f>0.61365*exp(17.502*X43/(240.97+X43))</f>
        <v>0</v>
      </c>
      <c r="Z43">
        <f>(AA43/AB43*100)</f>
        <v>0</v>
      </c>
      <c r="AA43">
        <f>DH43*(DM43+DN43)/1000</f>
        <v>0</v>
      </c>
      <c r="AB43">
        <f>0.61365*exp(17.502*DO43/(240.97+DO43))</f>
        <v>0</v>
      </c>
      <c r="AC43">
        <f>(Y43-DH43*(DM43+DN43)/1000)</f>
        <v>0</v>
      </c>
      <c r="AD43">
        <f>(-K43*44100)</f>
        <v>0</v>
      </c>
      <c r="AE43">
        <f>2*29.3*S43*0.92*(DO43-X43)</f>
        <v>0</v>
      </c>
      <c r="AF43">
        <f>2*0.95*5.67E-8*(((DO43+$B$7)+273)^4-(X43+273)^4)</f>
        <v>0</v>
      </c>
      <c r="AG43">
        <f>V43+AF43+AD43+AE43</f>
        <v>0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MAX(0,($B$13+$C$13*DT43)/(1+$D$13*DT43)*DM43/(DO43+273)*$E$13)</f>
        <v>0</v>
      </c>
      <c r="AM43" t="s">
        <v>422</v>
      </c>
      <c r="AN43" t="s">
        <v>422</v>
      </c>
      <c r="AO43">
        <v>0</v>
      </c>
      <c r="AP43">
        <v>0</v>
      </c>
      <c r="AQ43">
        <f>1-AO43/AP43</f>
        <v>0</v>
      </c>
      <c r="AR43">
        <v>0</v>
      </c>
      <c r="AS43" t="s">
        <v>422</v>
      </c>
      <c r="AT43" t="s">
        <v>422</v>
      </c>
      <c r="AU43">
        <v>0</v>
      </c>
      <c r="AV43">
        <v>0</v>
      </c>
      <c r="AW43">
        <f>1-AU43/AV43</f>
        <v>0</v>
      </c>
      <c r="AX43">
        <v>0.5</v>
      </c>
      <c r="AY43">
        <f>CX43</f>
        <v>0</v>
      </c>
      <c r="AZ43">
        <f>M43</f>
        <v>0</v>
      </c>
      <c r="BA43">
        <f>AW43*AX43*AY43</f>
        <v>0</v>
      </c>
      <c r="BB43">
        <f>(AZ43-AR43)/AY43</f>
        <v>0</v>
      </c>
      <c r="BC43">
        <f>(AP43-AV43)/AV43</f>
        <v>0</v>
      </c>
      <c r="BD43">
        <f>AO43/(AQ43+AO43/AV43)</f>
        <v>0</v>
      </c>
      <c r="BE43" t="s">
        <v>422</v>
      </c>
      <c r="BF43">
        <v>0</v>
      </c>
      <c r="BG43">
        <f>IF(BF43&lt;&gt;0, BF43, BD43)</f>
        <v>0</v>
      </c>
      <c r="BH43">
        <f>1-BG43/AV43</f>
        <v>0</v>
      </c>
      <c r="BI43">
        <f>(AV43-AU43)/(AV43-BG43)</f>
        <v>0</v>
      </c>
      <c r="BJ43">
        <f>(AP43-AV43)/(AP43-BG43)</f>
        <v>0</v>
      </c>
      <c r="BK43">
        <f>(AV43-AU43)/(AV43-AO43)</f>
        <v>0</v>
      </c>
      <c r="BL43">
        <f>(AP43-AV43)/(AP43-AO43)</f>
        <v>0</v>
      </c>
      <c r="BM43">
        <f>(BI43*BG43/AU43)</f>
        <v>0</v>
      </c>
      <c r="BN43">
        <f>(1-BM43)</f>
        <v>0</v>
      </c>
      <c r="CW43">
        <f>$B$11*DU43+$C$11*DV43+$F$11*EG43*(1-EJ43)</f>
        <v>0</v>
      </c>
      <c r="CX43">
        <f>CW43*CY43</f>
        <v>0</v>
      </c>
      <c r="CY43">
        <f>($B$11*$D$9+$C$11*$D$9+$F$11*((ET43+EL43)/MAX(ET43+EL43+EU43, 0.1)*$I$9+EU43/MAX(ET43+EL43+EU43, 0.1)*$J$9))/($B$11+$C$11+$F$11)</f>
        <v>0</v>
      </c>
      <c r="CZ43">
        <f>($B$11*$K$9+$C$11*$K$9+$F$11*((ET43+EL43)/MAX(ET43+EL43+EU43, 0.1)*$P$9+EU43/MAX(ET43+EL43+EU43, 0.1)*$Q$9))/($B$11+$C$11+$F$11)</f>
        <v>0</v>
      </c>
      <c r="DA43">
        <v>5.66</v>
      </c>
      <c r="DB43">
        <v>0.5</v>
      </c>
      <c r="DC43" t="s">
        <v>423</v>
      </c>
      <c r="DD43">
        <v>2</v>
      </c>
      <c r="DE43">
        <v>1758502937.5</v>
      </c>
      <c r="DF43">
        <v>420.9075555555556</v>
      </c>
      <c r="DG43">
        <v>420.0412222222222</v>
      </c>
      <c r="DH43">
        <v>25.69893333333333</v>
      </c>
      <c r="DI43">
        <v>25.44375555555556</v>
      </c>
      <c r="DJ43">
        <v>419.6691111111111</v>
      </c>
      <c r="DK43">
        <v>25.48476666666667</v>
      </c>
      <c r="DL43">
        <v>500.0084444444444</v>
      </c>
      <c r="DM43">
        <v>89.96214444444445</v>
      </c>
      <c r="DN43">
        <v>0.05672313333333334</v>
      </c>
      <c r="DO43">
        <v>31.38686666666667</v>
      </c>
      <c r="DP43">
        <v>30.7132</v>
      </c>
      <c r="DQ43">
        <v>999.9000000000001</v>
      </c>
      <c r="DR43">
        <v>0</v>
      </c>
      <c r="DS43">
        <v>0</v>
      </c>
      <c r="DT43">
        <v>9997.905555555555</v>
      </c>
      <c r="DU43">
        <v>0</v>
      </c>
      <c r="DV43">
        <v>0.843113</v>
      </c>
      <c r="DW43">
        <v>0.8663088888888889</v>
      </c>
      <c r="DX43">
        <v>432.0095555555556</v>
      </c>
      <c r="DY43">
        <v>431.0077777777778</v>
      </c>
      <c r="DZ43">
        <v>0.2551843333333333</v>
      </c>
      <c r="EA43">
        <v>420.0412222222222</v>
      </c>
      <c r="EB43">
        <v>25.44375555555556</v>
      </c>
      <c r="EC43">
        <v>2.311932222222222</v>
      </c>
      <c r="ED43">
        <v>2.288975555555556</v>
      </c>
      <c r="EE43">
        <v>19.75977777777778</v>
      </c>
      <c r="EF43">
        <v>19.59902222222222</v>
      </c>
      <c r="EG43">
        <v>0.00500097</v>
      </c>
      <c r="EH43">
        <v>0</v>
      </c>
      <c r="EI43">
        <v>0</v>
      </c>
      <c r="EJ43">
        <v>0</v>
      </c>
      <c r="EK43">
        <v>687.7</v>
      </c>
      <c r="EL43">
        <v>0.00500097</v>
      </c>
      <c r="EM43">
        <v>-11.78888888888889</v>
      </c>
      <c r="EN43">
        <v>-3.011111111111111</v>
      </c>
      <c r="EO43">
        <v>35.979</v>
      </c>
      <c r="EP43">
        <v>40.21488888888889</v>
      </c>
      <c r="EQ43">
        <v>37.91633333333333</v>
      </c>
      <c r="ER43">
        <v>40.7011111111111</v>
      </c>
      <c r="ES43">
        <v>38.16633333333333</v>
      </c>
      <c r="ET43">
        <v>0</v>
      </c>
      <c r="EU43">
        <v>0</v>
      </c>
      <c r="EV43">
        <v>0</v>
      </c>
      <c r="EW43">
        <v>1758502941.1</v>
      </c>
      <c r="EX43">
        <v>0</v>
      </c>
      <c r="EY43">
        <v>688.0923076923077</v>
      </c>
      <c r="EZ43">
        <v>-38.57777825986087</v>
      </c>
      <c r="FA43">
        <v>38.52991483840097</v>
      </c>
      <c r="FB43">
        <v>-11.51538461538462</v>
      </c>
      <c r="FC43">
        <v>15</v>
      </c>
      <c r="FD43">
        <v>0</v>
      </c>
      <c r="FE43" t="s">
        <v>424</v>
      </c>
      <c r="FF43">
        <v>1747247426.5</v>
      </c>
      <c r="FG43">
        <v>1747247420.5</v>
      </c>
      <c r="FH43">
        <v>0</v>
      </c>
      <c r="FI43">
        <v>1.027</v>
      </c>
      <c r="FJ43">
        <v>0.031</v>
      </c>
      <c r="FK43">
        <v>0.02</v>
      </c>
      <c r="FL43">
        <v>0.05</v>
      </c>
      <c r="FM43">
        <v>420</v>
      </c>
      <c r="FN43">
        <v>16</v>
      </c>
      <c r="FO43">
        <v>0.01</v>
      </c>
      <c r="FP43">
        <v>0.1</v>
      </c>
      <c r="FQ43">
        <v>0.8860742439024389</v>
      </c>
      <c r="FR43">
        <v>-0.06299979094076327</v>
      </c>
      <c r="FS43">
        <v>0.08504861755742016</v>
      </c>
      <c r="FT43">
        <v>1</v>
      </c>
      <c r="FU43">
        <v>688.464705882353</v>
      </c>
      <c r="FV43">
        <v>-21.4239880169345</v>
      </c>
      <c r="FW43">
        <v>7.890570782043334</v>
      </c>
      <c r="FX43">
        <v>-1</v>
      </c>
      <c r="FY43">
        <v>0.2570103658536585</v>
      </c>
      <c r="FZ43">
        <v>-0.01334454355400679</v>
      </c>
      <c r="GA43">
        <v>0.001405783797624406</v>
      </c>
      <c r="GB43">
        <v>1</v>
      </c>
      <c r="GC43">
        <v>2</v>
      </c>
      <c r="GD43">
        <v>2</v>
      </c>
      <c r="GE43" t="s">
        <v>448</v>
      </c>
      <c r="GF43">
        <v>3.137</v>
      </c>
      <c r="GG43">
        <v>2.71686</v>
      </c>
      <c r="GH43">
        <v>0.09327530000000001</v>
      </c>
      <c r="GI43">
        <v>0.09243759999999999</v>
      </c>
      <c r="GJ43">
        <v>0.110537</v>
      </c>
      <c r="GK43">
        <v>0.108524</v>
      </c>
      <c r="GL43">
        <v>28761.7</v>
      </c>
      <c r="GM43">
        <v>28861.2</v>
      </c>
      <c r="GN43">
        <v>29492.6</v>
      </c>
      <c r="GO43">
        <v>29391.6</v>
      </c>
      <c r="GP43">
        <v>34657.6</v>
      </c>
      <c r="GQ43">
        <v>34693.7</v>
      </c>
      <c r="GR43">
        <v>41501.8</v>
      </c>
      <c r="GS43">
        <v>41749.5</v>
      </c>
      <c r="GT43">
        <v>1.91413</v>
      </c>
      <c r="GU43">
        <v>1.87245</v>
      </c>
      <c r="GV43">
        <v>0.0699833</v>
      </c>
      <c r="GW43">
        <v>0</v>
      </c>
      <c r="GX43">
        <v>29.574</v>
      </c>
      <c r="GY43">
        <v>999.9</v>
      </c>
      <c r="GZ43">
        <v>60.4</v>
      </c>
      <c r="HA43">
        <v>30.8</v>
      </c>
      <c r="HB43">
        <v>29.9423</v>
      </c>
      <c r="HC43">
        <v>62.8202</v>
      </c>
      <c r="HD43">
        <v>24.7075</v>
      </c>
      <c r="HE43">
        <v>1</v>
      </c>
      <c r="HF43">
        <v>0.150869</v>
      </c>
      <c r="HG43">
        <v>-1.547</v>
      </c>
      <c r="HH43">
        <v>20.3495</v>
      </c>
      <c r="HI43">
        <v>5.22583</v>
      </c>
      <c r="HJ43">
        <v>12.0159</v>
      </c>
      <c r="HK43">
        <v>4.99085</v>
      </c>
      <c r="HL43">
        <v>3.28935</v>
      </c>
      <c r="HM43">
        <v>9999</v>
      </c>
      <c r="HN43">
        <v>9999</v>
      </c>
      <c r="HO43">
        <v>9999</v>
      </c>
      <c r="HP43">
        <v>999.9</v>
      </c>
      <c r="HQ43">
        <v>1.86752</v>
      </c>
      <c r="HR43">
        <v>1.86662</v>
      </c>
      <c r="HS43">
        <v>1.866</v>
      </c>
      <c r="HT43">
        <v>1.86596</v>
      </c>
      <c r="HU43">
        <v>1.86783</v>
      </c>
      <c r="HV43">
        <v>1.87027</v>
      </c>
      <c r="HW43">
        <v>1.8689</v>
      </c>
      <c r="HX43">
        <v>1.87032</v>
      </c>
      <c r="HY43">
        <v>0</v>
      </c>
      <c r="HZ43">
        <v>0</v>
      </c>
      <c r="IA43">
        <v>0</v>
      </c>
      <c r="IB43">
        <v>0</v>
      </c>
      <c r="IC43" t="s">
        <v>426</v>
      </c>
      <c r="ID43" t="s">
        <v>427</v>
      </c>
      <c r="IE43" t="s">
        <v>428</v>
      </c>
      <c r="IF43" t="s">
        <v>428</v>
      </c>
      <c r="IG43" t="s">
        <v>428</v>
      </c>
      <c r="IH43" t="s">
        <v>428</v>
      </c>
      <c r="II43">
        <v>0</v>
      </c>
      <c r="IJ43">
        <v>100</v>
      </c>
      <c r="IK43">
        <v>100</v>
      </c>
      <c r="IL43">
        <v>1.238</v>
      </c>
      <c r="IM43">
        <v>0.2141</v>
      </c>
      <c r="IN43">
        <v>0.6902030508192664</v>
      </c>
      <c r="IO43">
        <v>0.001474763808417899</v>
      </c>
      <c r="IP43">
        <v>-3.85604142745729E-07</v>
      </c>
      <c r="IQ43">
        <v>-4.042155114862324E-11</v>
      </c>
      <c r="IR43">
        <v>-0.0599630414126953</v>
      </c>
      <c r="IS43">
        <v>-0.0008759303265835833</v>
      </c>
      <c r="IT43">
        <v>0.0007542316531097033</v>
      </c>
      <c r="IU43">
        <v>-1.168394518909615E-05</v>
      </c>
      <c r="IV43">
        <v>4</v>
      </c>
      <c r="IW43">
        <v>2283</v>
      </c>
      <c r="IX43">
        <v>1</v>
      </c>
      <c r="IY43">
        <v>28</v>
      </c>
      <c r="IZ43">
        <v>187591.9</v>
      </c>
      <c r="JA43">
        <v>187592</v>
      </c>
      <c r="JB43">
        <v>1.02539</v>
      </c>
      <c r="JC43">
        <v>2.26562</v>
      </c>
      <c r="JD43">
        <v>1.39648</v>
      </c>
      <c r="JE43">
        <v>2.34863</v>
      </c>
      <c r="JF43">
        <v>1.49536</v>
      </c>
      <c r="JG43">
        <v>2.76367</v>
      </c>
      <c r="JH43">
        <v>35.8711</v>
      </c>
      <c r="JI43">
        <v>24.1225</v>
      </c>
      <c r="JJ43">
        <v>18</v>
      </c>
      <c r="JK43">
        <v>489.43</v>
      </c>
      <c r="JL43">
        <v>452.834</v>
      </c>
      <c r="JM43">
        <v>32.1877</v>
      </c>
      <c r="JN43">
        <v>29.4991</v>
      </c>
      <c r="JO43">
        <v>30.0002</v>
      </c>
      <c r="JP43">
        <v>29.2661</v>
      </c>
      <c r="JQ43">
        <v>29.1827</v>
      </c>
      <c r="JR43">
        <v>20.5458</v>
      </c>
      <c r="JS43">
        <v>24.7738</v>
      </c>
      <c r="JT43">
        <v>95.3058</v>
      </c>
      <c r="JU43">
        <v>32.1815</v>
      </c>
      <c r="JV43">
        <v>420</v>
      </c>
      <c r="JW43">
        <v>25.4846</v>
      </c>
      <c r="JX43">
        <v>100.797</v>
      </c>
      <c r="JY43">
        <v>100.401</v>
      </c>
    </row>
    <row r="44" spans="1:285">
      <c r="A44">
        <v>28</v>
      </c>
      <c r="B44">
        <v>1758502942.5</v>
      </c>
      <c r="C44">
        <v>54</v>
      </c>
      <c r="D44" t="s">
        <v>483</v>
      </c>
      <c r="E44" t="s">
        <v>484</v>
      </c>
      <c r="F44">
        <v>5</v>
      </c>
      <c r="G44" t="s">
        <v>419</v>
      </c>
      <c r="H44" t="s">
        <v>420</v>
      </c>
      <c r="I44" t="s">
        <v>421</v>
      </c>
      <c r="J44">
        <v>1758502939.5</v>
      </c>
      <c r="K44">
        <f>(L44)/1000</f>
        <v>0</v>
      </c>
      <c r="L44">
        <f>1000*DL44*AJ44*(DH44-DI44)/(100*DA44*(1000-AJ44*DH44))</f>
        <v>0</v>
      </c>
      <c r="M44">
        <f>DL44*AJ44*(DG44-DF44*(1000-AJ44*DI44)/(1000-AJ44*DH44))/(100*DA44)</f>
        <v>0</v>
      </c>
      <c r="N44">
        <f>DF44 - IF(AJ44&gt;1, M44*DA44*100.0/(AL44), 0)</f>
        <v>0</v>
      </c>
      <c r="O44">
        <f>((U44-K44/2)*N44-M44)/(U44+K44/2)</f>
        <v>0</v>
      </c>
      <c r="P44">
        <f>O44*(DM44+DN44)/1000.0</f>
        <v>0</v>
      </c>
      <c r="Q44">
        <f>(DF44 - IF(AJ44&gt;1, M44*DA44*100.0/(AL44), 0))*(DM44+DN44)/1000.0</f>
        <v>0</v>
      </c>
      <c r="R44">
        <f>2.0/((1/T44-1/S44)+SIGN(T44)*SQRT((1/T44-1/S44)*(1/T44-1/S44) + 4*DB44/((DB44+1)*(DB44+1))*(2*1/T44*1/S44-1/S44*1/S44)))</f>
        <v>0</v>
      </c>
      <c r="S44">
        <f>IF(LEFT(DC44,1)&lt;&gt;"0",IF(LEFT(DC44,1)="1",3.0,DD44),$D$5+$E$5*(DT44*DM44/($K$5*1000))+$F$5*(DT44*DM44/($K$5*1000))*MAX(MIN(DA44,$J$5),$I$5)*MAX(MIN(DA44,$J$5),$I$5)+$G$5*MAX(MIN(DA44,$J$5),$I$5)*(DT44*DM44/($K$5*1000))+$H$5*(DT44*DM44/($K$5*1000))*(DT44*DM44/($K$5*1000)))</f>
        <v>0</v>
      </c>
      <c r="T44">
        <f>K44*(1000-(1000*0.61365*exp(17.502*X44/(240.97+X44))/(DM44+DN44)+DH44)/2)/(1000*0.61365*exp(17.502*X44/(240.97+X44))/(DM44+DN44)-DH44)</f>
        <v>0</v>
      </c>
      <c r="U44">
        <f>1/((DB44+1)/(R44/1.6)+1/(S44/1.37)) + DB44/((DB44+1)/(R44/1.6) + DB44/(S44/1.37))</f>
        <v>0</v>
      </c>
      <c r="V44">
        <f>(CW44*CZ44)</f>
        <v>0</v>
      </c>
      <c r="W44">
        <f>(DO44+(V44+2*0.95*5.67E-8*(((DO44+$B$7)+273)^4-(DO44+273)^4)-44100*K44)/(1.84*29.3*S44+8*0.95*5.67E-8*(DO44+273)^3))</f>
        <v>0</v>
      </c>
      <c r="X44">
        <f>($C$7*DP44+$D$7*DQ44+$E$7*W44)</f>
        <v>0</v>
      </c>
      <c r="Y44">
        <f>0.61365*exp(17.502*X44/(240.97+X44))</f>
        <v>0</v>
      </c>
      <c r="Z44">
        <f>(AA44/AB44*100)</f>
        <v>0</v>
      </c>
      <c r="AA44">
        <f>DH44*(DM44+DN44)/1000</f>
        <v>0</v>
      </c>
      <c r="AB44">
        <f>0.61365*exp(17.502*DO44/(240.97+DO44))</f>
        <v>0</v>
      </c>
      <c r="AC44">
        <f>(Y44-DH44*(DM44+DN44)/1000)</f>
        <v>0</v>
      </c>
      <c r="AD44">
        <f>(-K44*44100)</f>
        <v>0</v>
      </c>
      <c r="AE44">
        <f>2*29.3*S44*0.92*(DO44-X44)</f>
        <v>0</v>
      </c>
      <c r="AF44">
        <f>2*0.95*5.67E-8*(((DO44+$B$7)+273)^4-(X44+273)^4)</f>
        <v>0</v>
      </c>
      <c r="AG44">
        <f>V44+AF44+AD44+AE44</f>
        <v>0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MAX(0,($B$13+$C$13*DT44)/(1+$D$13*DT44)*DM44/(DO44+273)*$E$13)</f>
        <v>0</v>
      </c>
      <c r="AM44" t="s">
        <v>422</v>
      </c>
      <c r="AN44" t="s">
        <v>422</v>
      </c>
      <c r="AO44">
        <v>0</v>
      </c>
      <c r="AP44">
        <v>0</v>
      </c>
      <c r="AQ44">
        <f>1-AO44/AP44</f>
        <v>0</v>
      </c>
      <c r="AR44">
        <v>0</v>
      </c>
      <c r="AS44" t="s">
        <v>422</v>
      </c>
      <c r="AT44" t="s">
        <v>422</v>
      </c>
      <c r="AU44">
        <v>0</v>
      </c>
      <c r="AV44">
        <v>0</v>
      </c>
      <c r="AW44">
        <f>1-AU44/AV44</f>
        <v>0</v>
      </c>
      <c r="AX44">
        <v>0.5</v>
      </c>
      <c r="AY44">
        <f>CX44</f>
        <v>0</v>
      </c>
      <c r="AZ44">
        <f>M44</f>
        <v>0</v>
      </c>
      <c r="BA44">
        <f>AW44*AX44*AY44</f>
        <v>0</v>
      </c>
      <c r="BB44">
        <f>(AZ44-AR44)/AY44</f>
        <v>0</v>
      </c>
      <c r="BC44">
        <f>(AP44-AV44)/AV44</f>
        <v>0</v>
      </c>
      <c r="BD44">
        <f>AO44/(AQ44+AO44/AV44)</f>
        <v>0</v>
      </c>
      <c r="BE44" t="s">
        <v>422</v>
      </c>
      <c r="BF44">
        <v>0</v>
      </c>
      <c r="BG44">
        <f>IF(BF44&lt;&gt;0, BF44, BD44)</f>
        <v>0</v>
      </c>
      <c r="BH44">
        <f>1-BG44/AV44</f>
        <v>0</v>
      </c>
      <c r="BI44">
        <f>(AV44-AU44)/(AV44-BG44)</f>
        <v>0</v>
      </c>
      <c r="BJ44">
        <f>(AP44-AV44)/(AP44-BG44)</f>
        <v>0</v>
      </c>
      <c r="BK44">
        <f>(AV44-AU44)/(AV44-AO44)</f>
        <v>0</v>
      </c>
      <c r="BL44">
        <f>(AP44-AV44)/(AP44-AO44)</f>
        <v>0</v>
      </c>
      <c r="BM44">
        <f>(BI44*BG44/AU44)</f>
        <v>0</v>
      </c>
      <c r="BN44">
        <f>(1-BM44)</f>
        <v>0</v>
      </c>
      <c r="CW44">
        <f>$B$11*DU44+$C$11*DV44+$F$11*EG44*(1-EJ44)</f>
        <v>0</v>
      </c>
      <c r="CX44">
        <f>CW44*CY44</f>
        <v>0</v>
      </c>
      <c r="CY44">
        <f>($B$11*$D$9+$C$11*$D$9+$F$11*((ET44+EL44)/MAX(ET44+EL44+EU44, 0.1)*$I$9+EU44/MAX(ET44+EL44+EU44, 0.1)*$J$9))/($B$11+$C$11+$F$11)</f>
        <v>0</v>
      </c>
      <c r="CZ44">
        <f>($B$11*$K$9+$C$11*$K$9+$F$11*((ET44+EL44)/MAX(ET44+EL44+EU44, 0.1)*$P$9+EU44/MAX(ET44+EL44+EU44, 0.1)*$Q$9))/($B$11+$C$11+$F$11)</f>
        <v>0</v>
      </c>
      <c r="DA44">
        <v>5.66</v>
      </c>
      <c r="DB44">
        <v>0.5</v>
      </c>
      <c r="DC44" t="s">
        <v>423</v>
      </c>
      <c r="DD44">
        <v>2</v>
      </c>
      <c r="DE44">
        <v>1758502939.5</v>
      </c>
      <c r="DF44">
        <v>420.9108888888889</v>
      </c>
      <c r="DG44">
        <v>419.9534444444444</v>
      </c>
      <c r="DH44">
        <v>25.69661111111111</v>
      </c>
      <c r="DI44">
        <v>25.44205555555556</v>
      </c>
      <c r="DJ44">
        <v>419.6726666666667</v>
      </c>
      <c r="DK44">
        <v>25.48247777777778</v>
      </c>
      <c r="DL44">
        <v>500.0242222222222</v>
      </c>
      <c r="DM44">
        <v>89.96165555555554</v>
      </c>
      <c r="DN44">
        <v>0.05660704444444445</v>
      </c>
      <c r="DO44">
        <v>31.38514444444444</v>
      </c>
      <c r="DP44">
        <v>30.71184444444444</v>
      </c>
      <c r="DQ44">
        <v>999.9000000000001</v>
      </c>
      <c r="DR44">
        <v>0</v>
      </c>
      <c r="DS44">
        <v>0</v>
      </c>
      <c r="DT44">
        <v>10006.79444444445</v>
      </c>
      <c r="DU44">
        <v>0</v>
      </c>
      <c r="DV44">
        <v>0.843113</v>
      </c>
      <c r="DW44">
        <v>0.9574742222222221</v>
      </c>
      <c r="DX44">
        <v>432.0121111111111</v>
      </c>
      <c r="DY44">
        <v>430.9168888888889</v>
      </c>
      <c r="DZ44">
        <v>0.2545587777777778</v>
      </c>
      <c r="EA44">
        <v>419.9534444444444</v>
      </c>
      <c r="EB44">
        <v>25.44205555555556</v>
      </c>
      <c r="EC44">
        <v>2.311711111111111</v>
      </c>
      <c r="ED44">
        <v>2.288808888888889</v>
      </c>
      <c r="EE44">
        <v>19.75823333333333</v>
      </c>
      <c r="EF44">
        <v>19.59785555555556</v>
      </c>
      <c r="EG44">
        <v>0.00500097</v>
      </c>
      <c r="EH44">
        <v>0</v>
      </c>
      <c r="EI44">
        <v>0</v>
      </c>
      <c r="EJ44">
        <v>0</v>
      </c>
      <c r="EK44">
        <v>687.0333333333333</v>
      </c>
      <c r="EL44">
        <v>0.00500097</v>
      </c>
      <c r="EM44">
        <v>-10.12222222222222</v>
      </c>
      <c r="EN44">
        <v>-2.455555555555556</v>
      </c>
      <c r="EO44">
        <v>35.958</v>
      </c>
      <c r="EP44">
        <v>40.15244444444445</v>
      </c>
      <c r="EQ44">
        <v>37.89566666666666</v>
      </c>
      <c r="ER44">
        <v>40.62466666666666</v>
      </c>
      <c r="ES44">
        <v>38.14566666666666</v>
      </c>
      <c r="ET44">
        <v>0</v>
      </c>
      <c r="EU44">
        <v>0</v>
      </c>
      <c r="EV44">
        <v>0</v>
      </c>
      <c r="EW44">
        <v>1758502943.5</v>
      </c>
      <c r="EX44">
        <v>0</v>
      </c>
      <c r="EY44">
        <v>686.2038461538461</v>
      </c>
      <c r="EZ44">
        <v>-35.3470089324223</v>
      </c>
      <c r="FA44">
        <v>28.02735068919686</v>
      </c>
      <c r="FB44">
        <v>-10.56153846153846</v>
      </c>
      <c r="FC44">
        <v>15</v>
      </c>
      <c r="FD44">
        <v>0</v>
      </c>
      <c r="FE44" t="s">
        <v>424</v>
      </c>
      <c r="FF44">
        <v>1747247426.5</v>
      </c>
      <c r="FG44">
        <v>1747247420.5</v>
      </c>
      <c r="FH44">
        <v>0</v>
      </c>
      <c r="FI44">
        <v>1.027</v>
      </c>
      <c r="FJ44">
        <v>0.031</v>
      </c>
      <c r="FK44">
        <v>0.02</v>
      </c>
      <c r="FL44">
        <v>0.05</v>
      </c>
      <c r="FM44">
        <v>420</v>
      </c>
      <c r="FN44">
        <v>16</v>
      </c>
      <c r="FO44">
        <v>0.01</v>
      </c>
      <c r="FP44">
        <v>0.1</v>
      </c>
      <c r="FQ44">
        <v>0.8997342749999999</v>
      </c>
      <c r="FR44">
        <v>0.2700623977485923</v>
      </c>
      <c r="FS44">
        <v>0.09722651143283592</v>
      </c>
      <c r="FT44">
        <v>0</v>
      </c>
      <c r="FU44">
        <v>688.385294117647</v>
      </c>
      <c r="FV44">
        <v>-39.71428586218163</v>
      </c>
      <c r="FW44">
        <v>8.124912030399472</v>
      </c>
      <c r="FX44">
        <v>-1</v>
      </c>
      <c r="FY44">
        <v>0.256306225</v>
      </c>
      <c r="FZ44">
        <v>-0.01494775609756168</v>
      </c>
      <c r="GA44">
        <v>0.001537230813630473</v>
      </c>
      <c r="GB44">
        <v>1</v>
      </c>
      <c r="GC44">
        <v>1</v>
      </c>
      <c r="GD44">
        <v>2</v>
      </c>
      <c r="GE44" t="s">
        <v>425</v>
      </c>
      <c r="GF44">
        <v>3.13685</v>
      </c>
      <c r="GG44">
        <v>2.71689</v>
      </c>
      <c r="GH44">
        <v>0.0932645</v>
      </c>
      <c r="GI44">
        <v>0.0924267</v>
      </c>
      <c r="GJ44">
        <v>0.110532</v>
      </c>
      <c r="GK44">
        <v>0.108514</v>
      </c>
      <c r="GL44">
        <v>28761.9</v>
      </c>
      <c r="GM44">
        <v>28861.5</v>
      </c>
      <c r="GN44">
        <v>29492.4</v>
      </c>
      <c r="GO44">
        <v>29391.5</v>
      </c>
      <c r="GP44">
        <v>34657.7</v>
      </c>
      <c r="GQ44">
        <v>34694</v>
      </c>
      <c r="GR44">
        <v>41501.6</v>
      </c>
      <c r="GS44">
        <v>41749.5</v>
      </c>
      <c r="GT44">
        <v>1.91392</v>
      </c>
      <c r="GU44">
        <v>1.87232</v>
      </c>
      <c r="GV44">
        <v>0.06949900000000001</v>
      </c>
      <c r="GW44">
        <v>0</v>
      </c>
      <c r="GX44">
        <v>29.574</v>
      </c>
      <c r="GY44">
        <v>999.9</v>
      </c>
      <c r="GZ44">
        <v>60.4</v>
      </c>
      <c r="HA44">
        <v>30.8</v>
      </c>
      <c r="HB44">
        <v>29.947</v>
      </c>
      <c r="HC44">
        <v>62.6802</v>
      </c>
      <c r="HD44">
        <v>24.6595</v>
      </c>
      <c r="HE44">
        <v>1</v>
      </c>
      <c r="HF44">
        <v>0.150935</v>
      </c>
      <c r="HG44">
        <v>-1.54567</v>
      </c>
      <c r="HH44">
        <v>20.3495</v>
      </c>
      <c r="HI44">
        <v>5.22583</v>
      </c>
      <c r="HJ44">
        <v>12.0159</v>
      </c>
      <c r="HK44">
        <v>4.9907</v>
      </c>
      <c r="HL44">
        <v>3.28933</v>
      </c>
      <c r="HM44">
        <v>9999</v>
      </c>
      <c r="HN44">
        <v>9999</v>
      </c>
      <c r="HO44">
        <v>9999</v>
      </c>
      <c r="HP44">
        <v>999.9</v>
      </c>
      <c r="HQ44">
        <v>1.86752</v>
      </c>
      <c r="HR44">
        <v>1.86662</v>
      </c>
      <c r="HS44">
        <v>1.866</v>
      </c>
      <c r="HT44">
        <v>1.86595</v>
      </c>
      <c r="HU44">
        <v>1.86783</v>
      </c>
      <c r="HV44">
        <v>1.87027</v>
      </c>
      <c r="HW44">
        <v>1.8689</v>
      </c>
      <c r="HX44">
        <v>1.87034</v>
      </c>
      <c r="HY44">
        <v>0</v>
      </c>
      <c r="HZ44">
        <v>0</v>
      </c>
      <c r="IA44">
        <v>0</v>
      </c>
      <c r="IB44">
        <v>0</v>
      </c>
      <c r="IC44" t="s">
        <v>426</v>
      </c>
      <c r="ID44" t="s">
        <v>427</v>
      </c>
      <c r="IE44" t="s">
        <v>428</v>
      </c>
      <c r="IF44" t="s">
        <v>428</v>
      </c>
      <c r="IG44" t="s">
        <v>428</v>
      </c>
      <c r="IH44" t="s">
        <v>428</v>
      </c>
      <c r="II44">
        <v>0</v>
      </c>
      <c r="IJ44">
        <v>100</v>
      </c>
      <c r="IK44">
        <v>100</v>
      </c>
      <c r="IL44">
        <v>1.238</v>
      </c>
      <c r="IM44">
        <v>0.2141</v>
      </c>
      <c r="IN44">
        <v>0.6902030508192664</v>
      </c>
      <c r="IO44">
        <v>0.001474763808417899</v>
      </c>
      <c r="IP44">
        <v>-3.85604142745729E-07</v>
      </c>
      <c r="IQ44">
        <v>-4.042155114862324E-11</v>
      </c>
      <c r="IR44">
        <v>-0.0599630414126953</v>
      </c>
      <c r="IS44">
        <v>-0.0008759303265835833</v>
      </c>
      <c r="IT44">
        <v>0.0007542316531097033</v>
      </c>
      <c r="IU44">
        <v>-1.168394518909615E-05</v>
      </c>
      <c r="IV44">
        <v>4</v>
      </c>
      <c r="IW44">
        <v>2283</v>
      </c>
      <c r="IX44">
        <v>1</v>
      </c>
      <c r="IY44">
        <v>28</v>
      </c>
      <c r="IZ44">
        <v>187591.9</v>
      </c>
      <c r="JA44">
        <v>187592</v>
      </c>
      <c r="JB44">
        <v>1.02661</v>
      </c>
      <c r="JC44">
        <v>2.28394</v>
      </c>
      <c r="JD44">
        <v>1.39648</v>
      </c>
      <c r="JE44">
        <v>2.3584</v>
      </c>
      <c r="JF44">
        <v>1.49536</v>
      </c>
      <c r="JG44">
        <v>2.63306</v>
      </c>
      <c r="JH44">
        <v>35.8711</v>
      </c>
      <c r="JI44">
        <v>24.105</v>
      </c>
      <c r="JJ44">
        <v>18</v>
      </c>
      <c r="JK44">
        <v>489.311</v>
      </c>
      <c r="JL44">
        <v>452.765</v>
      </c>
      <c r="JM44">
        <v>32.182</v>
      </c>
      <c r="JN44">
        <v>29.5004</v>
      </c>
      <c r="JO44">
        <v>30.0003</v>
      </c>
      <c r="JP44">
        <v>29.267</v>
      </c>
      <c r="JQ44">
        <v>29.184</v>
      </c>
      <c r="JR44">
        <v>20.5476</v>
      </c>
      <c r="JS44">
        <v>24.7738</v>
      </c>
      <c r="JT44">
        <v>95.3058</v>
      </c>
      <c r="JU44">
        <v>32.1815</v>
      </c>
      <c r="JV44">
        <v>420</v>
      </c>
      <c r="JW44">
        <v>25.4846</v>
      </c>
      <c r="JX44">
        <v>100.797</v>
      </c>
      <c r="JY44">
        <v>100.401</v>
      </c>
    </row>
    <row r="45" spans="1:285">
      <c r="A45">
        <v>29</v>
      </c>
      <c r="B45">
        <v>1758502944.5</v>
      </c>
      <c r="C45">
        <v>56</v>
      </c>
      <c r="D45" t="s">
        <v>485</v>
      </c>
      <c r="E45" t="s">
        <v>486</v>
      </c>
      <c r="F45">
        <v>5</v>
      </c>
      <c r="G45" t="s">
        <v>419</v>
      </c>
      <c r="H45" t="s">
        <v>420</v>
      </c>
      <c r="I45" t="s">
        <v>421</v>
      </c>
      <c r="J45">
        <v>1758502941.5</v>
      </c>
      <c r="K45">
        <f>(L45)/1000</f>
        <v>0</v>
      </c>
      <c r="L45">
        <f>1000*DL45*AJ45*(DH45-DI45)/(100*DA45*(1000-AJ45*DH45))</f>
        <v>0</v>
      </c>
      <c r="M45">
        <f>DL45*AJ45*(DG45-DF45*(1000-AJ45*DI45)/(1000-AJ45*DH45))/(100*DA45)</f>
        <v>0</v>
      </c>
      <c r="N45">
        <f>DF45 - IF(AJ45&gt;1, M45*DA45*100.0/(AL45), 0)</f>
        <v>0</v>
      </c>
      <c r="O45">
        <f>((U45-K45/2)*N45-M45)/(U45+K45/2)</f>
        <v>0</v>
      </c>
      <c r="P45">
        <f>O45*(DM45+DN45)/1000.0</f>
        <v>0</v>
      </c>
      <c r="Q45">
        <f>(DF45 - IF(AJ45&gt;1, M45*DA45*100.0/(AL45), 0))*(DM45+DN45)/1000.0</f>
        <v>0</v>
      </c>
      <c r="R45">
        <f>2.0/((1/T45-1/S45)+SIGN(T45)*SQRT((1/T45-1/S45)*(1/T45-1/S45) + 4*DB45/((DB45+1)*(DB45+1))*(2*1/T45*1/S45-1/S45*1/S45)))</f>
        <v>0</v>
      </c>
      <c r="S45">
        <f>IF(LEFT(DC45,1)&lt;&gt;"0",IF(LEFT(DC45,1)="1",3.0,DD45),$D$5+$E$5*(DT45*DM45/($K$5*1000))+$F$5*(DT45*DM45/($K$5*1000))*MAX(MIN(DA45,$J$5),$I$5)*MAX(MIN(DA45,$J$5),$I$5)+$G$5*MAX(MIN(DA45,$J$5),$I$5)*(DT45*DM45/($K$5*1000))+$H$5*(DT45*DM45/($K$5*1000))*(DT45*DM45/($K$5*1000)))</f>
        <v>0</v>
      </c>
      <c r="T45">
        <f>K45*(1000-(1000*0.61365*exp(17.502*X45/(240.97+X45))/(DM45+DN45)+DH45)/2)/(1000*0.61365*exp(17.502*X45/(240.97+X45))/(DM45+DN45)-DH45)</f>
        <v>0</v>
      </c>
      <c r="U45">
        <f>1/((DB45+1)/(R45/1.6)+1/(S45/1.37)) + DB45/((DB45+1)/(R45/1.6) + DB45/(S45/1.37))</f>
        <v>0</v>
      </c>
      <c r="V45">
        <f>(CW45*CZ45)</f>
        <v>0</v>
      </c>
      <c r="W45">
        <f>(DO45+(V45+2*0.95*5.67E-8*(((DO45+$B$7)+273)^4-(DO45+273)^4)-44100*K45)/(1.84*29.3*S45+8*0.95*5.67E-8*(DO45+273)^3))</f>
        <v>0</v>
      </c>
      <c r="X45">
        <f>($C$7*DP45+$D$7*DQ45+$E$7*W45)</f>
        <v>0</v>
      </c>
      <c r="Y45">
        <f>0.61365*exp(17.502*X45/(240.97+X45))</f>
        <v>0</v>
      </c>
      <c r="Z45">
        <f>(AA45/AB45*100)</f>
        <v>0</v>
      </c>
      <c r="AA45">
        <f>DH45*(DM45+DN45)/1000</f>
        <v>0</v>
      </c>
      <c r="AB45">
        <f>0.61365*exp(17.502*DO45/(240.97+DO45))</f>
        <v>0</v>
      </c>
      <c r="AC45">
        <f>(Y45-DH45*(DM45+DN45)/1000)</f>
        <v>0</v>
      </c>
      <c r="AD45">
        <f>(-K45*44100)</f>
        <v>0</v>
      </c>
      <c r="AE45">
        <f>2*29.3*S45*0.92*(DO45-X45)</f>
        <v>0</v>
      </c>
      <c r="AF45">
        <f>2*0.95*5.67E-8*(((DO45+$B$7)+273)^4-(X45+273)^4)</f>
        <v>0</v>
      </c>
      <c r="AG45">
        <f>V45+AF45+AD45+AE45</f>
        <v>0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MAX(0,($B$13+$C$13*DT45)/(1+$D$13*DT45)*DM45/(DO45+273)*$E$13)</f>
        <v>0</v>
      </c>
      <c r="AM45" t="s">
        <v>422</v>
      </c>
      <c r="AN45" t="s">
        <v>422</v>
      </c>
      <c r="AO45">
        <v>0</v>
      </c>
      <c r="AP45">
        <v>0</v>
      </c>
      <c r="AQ45">
        <f>1-AO45/AP45</f>
        <v>0</v>
      </c>
      <c r="AR45">
        <v>0</v>
      </c>
      <c r="AS45" t="s">
        <v>422</v>
      </c>
      <c r="AT45" t="s">
        <v>422</v>
      </c>
      <c r="AU45">
        <v>0</v>
      </c>
      <c r="AV45">
        <v>0</v>
      </c>
      <c r="AW45">
        <f>1-AU45/AV45</f>
        <v>0</v>
      </c>
      <c r="AX45">
        <v>0.5</v>
      </c>
      <c r="AY45">
        <f>CX45</f>
        <v>0</v>
      </c>
      <c r="AZ45">
        <f>M45</f>
        <v>0</v>
      </c>
      <c r="BA45">
        <f>AW45*AX45*AY45</f>
        <v>0</v>
      </c>
      <c r="BB45">
        <f>(AZ45-AR45)/AY45</f>
        <v>0</v>
      </c>
      <c r="BC45">
        <f>(AP45-AV45)/AV45</f>
        <v>0</v>
      </c>
      <c r="BD45">
        <f>AO45/(AQ45+AO45/AV45)</f>
        <v>0</v>
      </c>
      <c r="BE45" t="s">
        <v>422</v>
      </c>
      <c r="BF45">
        <v>0</v>
      </c>
      <c r="BG45">
        <f>IF(BF45&lt;&gt;0, BF45, BD45)</f>
        <v>0</v>
      </c>
      <c r="BH45">
        <f>1-BG45/AV45</f>
        <v>0</v>
      </c>
      <c r="BI45">
        <f>(AV45-AU45)/(AV45-BG45)</f>
        <v>0</v>
      </c>
      <c r="BJ45">
        <f>(AP45-AV45)/(AP45-BG45)</f>
        <v>0</v>
      </c>
      <c r="BK45">
        <f>(AV45-AU45)/(AV45-AO45)</f>
        <v>0</v>
      </c>
      <c r="BL45">
        <f>(AP45-AV45)/(AP45-AO45)</f>
        <v>0</v>
      </c>
      <c r="BM45">
        <f>(BI45*BG45/AU45)</f>
        <v>0</v>
      </c>
      <c r="BN45">
        <f>(1-BM45)</f>
        <v>0</v>
      </c>
      <c r="CW45">
        <f>$B$11*DU45+$C$11*DV45+$F$11*EG45*(1-EJ45)</f>
        <v>0</v>
      </c>
      <c r="CX45">
        <f>CW45*CY45</f>
        <v>0</v>
      </c>
      <c r="CY45">
        <f>($B$11*$D$9+$C$11*$D$9+$F$11*((ET45+EL45)/MAX(ET45+EL45+EU45, 0.1)*$I$9+EU45/MAX(ET45+EL45+EU45, 0.1)*$J$9))/($B$11+$C$11+$F$11)</f>
        <v>0</v>
      </c>
      <c r="CZ45">
        <f>($B$11*$K$9+$C$11*$K$9+$F$11*((ET45+EL45)/MAX(ET45+EL45+EU45, 0.1)*$P$9+EU45/MAX(ET45+EL45+EU45, 0.1)*$Q$9))/($B$11+$C$11+$F$11)</f>
        <v>0</v>
      </c>
      <c r="DA45">
        <v>5.66</v>
      </c>
      <c r="DB45">
        <v>0.5</v>
      </c>
      <c r="DC45" t="s">
        <v>423</v>
      </c>
      <c r="DD45">
        <v>2</v>
      </c>
      <c r="DE45">
        <v>1758502941.5</v>
      </c>
      <c r="DF45">
        <v>420.8783333333333</v>
      </c>
      <c r="DG45">
        <v>419.9047777777778</v>
      </c>
      <c r="DH45">
        <v>25.69424444444444</v>
      </c>
      <c r="DI45">
        <v>25.43996666666667</v>
      </c>
      <c r="DJ45">
        <v>419.6402222222222</v>
      </c>
      <c r="DK45">
        <v>25.48014444444444</v>
      </c>
      <c r="DL45">
        <v>500.0123333333334</v>
      </c>
      <c r="DM45">
        <v>89.96172222222222</v>
      </c>
      <c r="DN45">
        <v>0.05659985555555555</v>
      </c>
      <c r="DO45">
        <v>31.38354444444445</v>
      </c>
      <c r="DP45">
        <v>30.70718888888889</v>
      </c>
      <c r="DQ45">
        <v>999.9000000000001</v>
      </c>
      <c r="DR45">
        <v>0</v>
      </c>
      <c r="DS45">
        <v>0</v>
      </c>
      <c r="DT45">
        <v>10007.42444444444</v>
      </c>
      <c r="DU45">
        <v>0</v>
      </c>
      <c r="DV45">
        <v>0.843113</v>
      </c>
      <c r="DW45">
        <v>0.9735401111111113</v>
      </c>
      <c r="DX45">
        <v>431.9777777777778</v>
      </c>
      <c r="DY45">
        <v>430.866</v>
      </c>
      <c r="DZ45">
        <v>0.254287</v>
      </c>
      <c r="EA45">
        <v>419.9047777777778</v>
      </c>
      <c r="EB45">
        <v>25.43996666666667</v>
      </c>
      <c r="EC45">
        <v>2.3115</v>
      </c>
      <c r="ED45">
        <v>2.288622222222222</v>
      </c>
      <c r="EE45">
        <v>19.75675555555555</v>
      </c>
      <c r="EF45">
        <v>19.59653333333333</v>
      </c>
      <c r="EG45">
        <v>0.00500097</v>
      </c>
      <c r="EH45">
        <v>0</v>
      </c>
      <c r="EI45">
        <v>0</v>
      </c>
      <c r="EJ45">
        <v>0</v>
      </c>
      <c r="EK45">
        <v>684.2</v>
      </c>
      <c r="EL45">
        <v>0.00500097</v>
      </c>
      <c r="EM45">
        <v>-9.522222222222222</v>
      </c>
      <c r="EN45">
        <v>-2.966666666666667</v>
      </c>
      <c r="EO45">
        <v>35.944</v>
      </c>
      <c r="EP45">
        <v>40.11077777777777</v>
      </c>
      <c r="EQ45">
        <v>37.875</v>
      </c>
      <c r="ER45">
        <v>40.56233333333333</v>
      </c>
      <c r="ES45">
        <v>38.125</v>
      </c>
      <c r="ET45">
        <v>0</v>
      </c>
      <c r="EU45">
        <v>0</v>
      </c>
      <c r="EV45">
        <v>0</v>
      </c>
      <c r="EW45">
        <v>1758502945.3</v>
      </c>
      <c r="EX45">
        <v>0</v>
      </c>
      <c r="EY45">
        <v>684.6959999999999</v>
      </c>
      <c r="EZ45">
        <v>-1.738461999827015</v>
      </c>
      <c r="FA45">
        <v>13.53846193563774</v>
      </c>
      <c r="FB45">
        <v>-9.924000000000001</v>
      </c>
      <c r="FC45">
        <v>15</v>
      </c>
      <c r="FD45">
        <v>0</v>
      </c>
      <c r="FE45" t="s">
        <v>424</v>
      </c>
      <c r="FF45">
        <v>1747247426.5</v>
      </c>
      <c r="FG45">
        <v>1747247420.5</v>
      </c>
      <c r="FH45">
        <v>0</v>
      </c>
      <c r="FI45">
        <v>1.027</v>
      </c>
      <c r="FJ45">
        <v>0.031</v>
      </c>
      <c r="FK45">
        <v>0.02</v>
      </c>
      <c r="FL45">
        <v>0.05</v>
      </c>
      <c r="FM45">
        <v>420</v>
      </c>
      <c r="FN45">
        <v>16</v>
      </c>
      <c r="FO45">
        <v>0.01</v>
      </c>
      <c r="FP45">
        <v>0.1</v>
      </c>
      <c r="FQ45">
        <v>0.9060650731707317</v>
      </c>
      <c r="FR45">
        <v>0.281917212543553</v>
      </c>
      <c r="FS45">
        <v>0.09738885972284816</v>
      </c>
      <c r="FT45">
        <v>0</v>
      </c>
      <c r="FU45">
        <v>687.7705882352942</v>
      </c>
      <c r="FV45">
        <v>-36.73338446845693</v>
      </c>
      <c r="FW45">
        <v>8.023441003480496</v>
      </c>
      <c r="FX45">
        <v>-1</v>
      </c>
      <c r="FY45">
        <v>0.2560559024390244</v>
      </c>
      <c r="FZ45">
        <v>-0.01349941463414588</v>
      </c>
      <c r="GA45">
        <v>0.001454553519710214</v>
      </c>
      <c r="GB45">
        <v>1</v>
      </c>
      <c r="GC45">
        <v>1</v>
      </c>
      <c r="GD45">
        <v>2</v>
      </c>
      <c r="GE45" t="s">
        <v>425</v>
      </c>
      <c r="GF45">
        <v>3.13678</v>
      </c>
      <c r="GG45">
        <v>2.71714</v>
      </c>
      <c r="GH45">
        <v>0.0932641</v>
      </c>
      <c r="GI45">
        <v>0.0924552</v>
      </c>
      <c r="GJ45">
        <v>0.11053</v>
      </c>
      <c r="GK45">
        <v>0.108508</v>
      </c>
      <c r="GL45">
        <v>28761.6</v>
      </c>
      <c r="GM45">
        <v>28860.3</v>
      </c>
      <c r="GN45">
        <v>29492.1</v>
      </c>
      <c r="GO45">
        <v>29391.2</v>
      </c>
      <c r="GP45">
        <v>34657.4</v>
      </c>
      <c r="GQ45">
        <v>34694</v>
      </c>
      <c r="GR45">
        <v>41501.2</v>
      </c>
      <c r="GS45">
        <v>41749.1</v>
      </c>
      <c r="GT45">
        <v>1.9136</v>
      </c>
      <c r="GU45">
        <v>1.87215</v>
      </c>
      <c r="GV45">
        <v>0.0690147</v>
      </c>
      <c r="GW45">
        <v>0</v>
      </c>
      <c r="GX45">
        <v>29.574</v>
      </c>
      <c r="GY45">
        <v>999.9</v>
      </c>
      <c r="GZ45">
        <v>60.4</v>
      </c>
      <c r="HA45">
        <v>30.8</v>
      </c>
      <c r="HB45">
        <v>29.9446</v>
      </c>
      <c r="HC45">
        <v>62.8102</v>
      </c>
      <c r="HD45">
        <v>24.6354</v>
      </c>
      <c r="HE45">
        <v>1</v>
      </c>
      <c r="HF45">
        <v>0.151037</v>
      </c>
      <c r="HG45">
        <v>-1.56755</v>
      </c>
      <c r="HH45">
        <v>20.3492</v>
      </c>
      <c r="HI45">
        <v>5.22598</v>
      </c>
      <c r="HJ45">
        <v>12.0159</v>
      </c>
      <c r="HK45">
        <v>4.9906</v>
      </c>
      <c r="HL45">
        <v>3.28935</v>
      </c>
      <c r="HM45">
        <v>9999</v>
      </c>
      <c r="HN45">
        <v>9999</v>
      </c>
      <c r="HO45">
        <v>9999</v>
      </c>
      <c r="HP45">
        <v>999.9</v>
      </c>
      <c r="HQ45">
        <v>1.86752</v>
      </c>
      <c r="HR45">
        <v>1.86662</v>
      </c>
      <c r="HS45">
        <v>1.866</v>
      </c>
      <c r="HT45">
        <v>1.86596</v>
      </c>
      <c r="HU45">
        <v>1.86783</v>
      </c>
      <c r="HV45">
        <v>1.87027</v>
      </c>
      <c r="HW45">
        <v>1.8689</v>
      </c>
      <c r="HX45">
        <v>1.87037</v>
      </c>
      <c r="HY45">
        <v>0</v>
      </c>
      <c r="HZ45">
        <v>0</v>
      </c>
      <c r="IA45">
        <v>0</v>
      </c>
      <c r="IB45">
        <v>0</v>
      </c>
      <c r="IC45" t="s">
        <v>426</v>
      </c>
      <c r="ID45" t="s">
        <v>427</v>
      </c>
      <c r="IE45" t="s">
        <v>428</v>
      </c>
      <c r="IF45" t="s">
        <v>428</v>
      </c>
      <c r="IG45" t="s">
        <v>428</v>
      </c>
      <c r="IH45" t="s">
        <v>428</v>
      </c>
      <c r="II45">
        <v>0</v>
      </c>
      <c r="IJ45">
        <v>100</v>
      </c>
      <c r="IK45">
        <v>100</v>
      </c>
      <c r="IL45">
        <v>1.238</v>
      </c>
      <c r="IM45">
        <v>0.214</v>
      </c>
      <c r="IN45">
        <v>0.6902030508192664</v>
      </c>
      <c r="IO45">
        <v>0.001474763808417899</v>
      </c>
      <c r="IP45">
        <v>-3.85604142745729E-07</v>
      </c>
      <c r="IQ45">
        <v>-4.042155114862324E-11</v>
      </c>
      <c r="IR45">
        <v>-0.0599630414126953</v>
      </c>
      <c r="IS45">
        <v>-0.0008759303265835833</v>
      </c>
      <c r="IT45">
        <v>0.0007542316531097033</v>
      </c>
      <c r="IU45">
        <v>-1.168394518909615E-05</v>
      </c>
      <c r="IV45">
        <v>4</v>
      </c>
      <c r="IW45">
        <v>2283</v>
      </c>
      <c r="IX45">
        <v>1</v>
      </c>
      <c r="IY45">
        <v>28</v>
      </c>
      <c r="IZ45">
        <v>187592</v>
      </c>
      <c r="JA45">
        <v>187592.1</v>
      </c>
      <c r="JB45">
        <v>1.02661</v>
      </c>
      <c r="JC45">
        <v>2.27661</v>
      </c>
      <c r="JD45">
        <v>1.39648</v>
      </c>
      <c r="JE45">
        <v>2.36084</v>
      </c>
      <c r="JF45">
        <v>1.49536</v>
      </c>
      <c r="JG45">
        <v>2.68433</v>
      </c>
      <c r="JH45">
        <v>35.8711</v>
      </c>
      <c r="JI45">
        <v>24.105</v>
      </c>
      <c r="JJ45">
        <v>18</v>
      </c>
      <c r="JK45">
        <v>489.112</v>
      </c>
      <c r="JL45">
        <v>452.664</v>
      </c>
      <c r="JM45">
        <v>32.1756</v>
      </c>
      <c r="JN45">
        <v>29.5013</v>
      </c>
      <c r="JO45">
        <v>30.0003</v>
      </c>
      <c r="JP45">
        <v>29.268</v>
      </c>
      <c r="JQ45">
        <v>29.1852</v>
      </c>
      <c r="JR45">
        <v>20.5442</v>
      </c>
      <c r="JS45">
        <v>24.7738</v>
      </c>
      <c r="JT45">
        <v>95.6819</v>
      </c>
      <c r="JU45">
        <v>32.1743</v>
      </c>
      <c r="JV45">
        <v>420</v>
      </c>
      <c r="JW45">
        <v>25.4846</v>
      </c>
      <c r="JX45">
        <v>100.796</v>
      </c>
      <c r="JY45">
        <v>100.4</v>
      </c>
    </row>
    <row r="46" spans="1:285">
      <c r="A46">
        <v>30</v>
      </c>
      <c r="B46">
        <v>1758502946.5</v>
      </c>
      <c r="C46">
        <v>58</v>
      </c>
      <c r="D46" t="s">
        <v>487</v>
      </c>
      <c r="E46" t="s">
        <v>488</v>
      </c>
      <c r="F46">
        <v>5</v>
      </c>
      <c r="G46" t="s">
        <v>419</v>
      </c>
      <c r="H46" t="s">
        <v>420</v>
      </c>
      <c r="I46" t="s">
        <v>421</v>
      </c>
      <c r="J46">
        <v>1758502943.5</v>
      </c>
      <c r="K46">
        <f>(L46)/1000</f>
        <v>0</v>
      </c>
      <c r="L46">
        <f>1000*DL46*AJ46*(DH46-DI46)/(100*DA46*(1000-AJ46*DH46))</f>
        <v>0</v>
      </c>
      <c r="M46">
        <f>DL46*AJ46*(DG46-DF46*(1000-AJ46*DI46)/(1000-AJ46*DH46))/(100*DA46)</f>
        <v>0</v>
      </c>
      <c r="N46">
        <f>DF46 - IF(AJ46&gt;1, M46*DA46*100.0/(AL46), 0)</f>
        <v>0</v>
      </c>
      <c r="O46">
        <f>((U46-K46/2)*N46-M46)/(U46+K46/2)</f>
        <v>0</v>
      </c>
      <c r="P46">
        <f>O46*(DM46+DN46)/1000.0</f>
        <v>0</v>
      </c>
      <c r="Q46">
        <f>(DF46 - IF(AJ46&gt;1, M46*DA46*100.0/(AL46), 0))*(DM46+DN46)/1000.0</f>
        <v>0</v>
      </c>
      <c r="R46">
        <f>2.0/((1/T46-1/S46)+SIGN(T46)*SQRT((1/T46-1/S46)*(1/T46-1/S46) + 4*DB46/((DB46+1)*(DB46+1))*(2*1/T46*1/S46-1/S46*1/S46)))</f>
        <v>0</v>
      </c>
      <c r="S46">
        <f>IF(LEFT(DC46,1)&lt;&gt;"0",IF(LEFT(DC46,1)="1",3.0,DD46),$D$5+$E$5*(DT46*DM46/($K$5*1000))+$F$5*(DT46*DM46/($K$5*1000))*MAX(MIN(DA46,$J$5),$I$5)*MAX(MIN(DA46,$J$5),$I$5)+$G$5*MAX(MIN(DA46,$J$5),$I$5)*(DT46*DM46/($K$5*1000))+$H$5*(DT46*DM46/($K$5*1000))*(DT46*DM46/($K$5*1000)))</f>
        <v>0</v>
      </c>
      <c r="T46">
        <f>K46*(1000-(1000*0.61365*exp(17.502*X46/(240.97+X46))/(DM46+DN46)+DH46)/2)/(1000*0.61365*exp(17.502*X46/(240.97+X46))/(DM46+DN46)-DH46)</f>
        <v>0</v>
      </c>
      <c r="U46">
        <f>1/((DB46+1)/(R46/1.6)+1/(S46/1.37)) + DB46/((DB46+1)/(R46/1.6) + DB46/(S46/1.37))</f>
        <v>0</v>
      </c>
      <c r="V46">
        <f>(CW46*CZ46)</f>
        <v>0</v>
      </c>
      <c r="W46">
        <f>(DO46+(V46+2*0.95*5.67E-8*(((DO46+$B$7)+273)^4-(DO46+273)^4)-44100*K46)/(1.84*29.3*S46+8*0.95*5.67E-8*(DO46+273)^3))</f>
        <v>0</v>
      </c>
      <c r="X46">
        <f>($C$7*DP46+$D$7*DQ46+$E$7*W46)</f>
        <v>0</v>
      </c>
      <c r="Y46">
        <f>0.61365*exp(17.502*X46/(240.97+X46))</f>
        <v>0</v>
      </c>
      <c r="Z46">
        <f>(AA46/AB46*100)</f>
        <v>0</v>
      </c>
      <c r="AA46">
        <f>DH46*(DM46+DN46)/1000</f>
        <v>0</v>
      </c>
      <c r="AB46">
        <f>0.61365*exp(17.502*DO46/(240.97+DO46))</f>
        <v>0</v>
      </c>
      <c r="AC46">
        <f>(Y46-DH46*(DM46+DN46)/1000)</f>
        <v>0</v>
      </c>
      <c r="AD46">
        <f>(-K46*44100)</f>
        <v>0</v>
      </c>
      <c r="AE46">
        <f>2*29.3*S46*0.92*(DO46-X46)</f>
        <v>0</v>
      </c>
      <c r="AF46">
        <f>2*0.95*5.67E-8*(((DO46+$B$7)+273)^4-(X46+273)^4)</f>
        <v>0</v>
      </c>
      <c r="AG46">
        <f>V46+AF46+AD46+AE46</f>
        <v>0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MAX(0,($B$13+$C$13*DT46)/(1+$D$13*DT46)*DM46/(DO46+273)*$E$13)</f>
        <v>0</v>
      </c>
      <c r="AM46" t="s">
        <v>422</v>
      </c>
      <c r="AN46" t="s">
        <v>422</v>
      </c>
      <c r="AO46">
        <v>0</v>
      </c>
      <c r="AP46">
        <v>0</v>
      </c>
      <c r="AQ46">
        <f>1-AO46/AP46</f>
        <v>0</v>
      </c>
      <c r="AR46">
        <v>0</v>
      </c>
      <c r="AS46" t="s">
        <v>422</v>
      </c>
      <c r="AT46" t="s">
        <v>422</v>
      </c>
      <c r="AU46">
        <v>0</v>
      </c>
      <c r="AV46">
        <v>0</v>
      </c>
      <c r="AW46">
        <f>1-AU46/AV46</f>
        <v>0</v>
      </c>
      <c r="AX46">
        <v>0.5</v>
      </c>
      <c r="AY46">
        <f>CX46</f>
        <v>0</v>
      </c>
      <c r="AZ46">
        <f>M46</f>
        <v>0</v>
      </c>
      <c r="BA46">
        <f>AW46*AX46*AY46</f>
        <v>0</v>
      </c>
      <c r="BB46">
        <f>(AZ46-AR46)/AY46</f>
        <v>0</v>
      </c>
      <c r="BC46">
        <f>(AP46-AV46)/AV46</f>
        <v>0</v>
      </c>
      <c r="BD46">
        <f>AO46/(AQ46+AO46/AV46)</f>
        <v>0</v>
      </c>
      <c r="BE46" t="s">
        <v>422</v>
      </c>
      <c r="BF46">
        <v>0</v>
      </c>
      <c r="BG46">
        <f>IF(BF46&lt;&gt;0, BF46, BD46)</f>
        <v>0</v>
      </c>
      <c r="BH46">
        <f>1-BG46/AV46</f>
        <v>0</v>
      </c>
      <c r="BI46">
        <f>(AV46-AU46)/(AV46-BG46)</f>
        <v>0</v>
      </c>
      <c r="BJ46">
        <f>(AP46-AV46)/(AP46-BG46)</f>
        <v>0</v>
      </c>
      <c r="BK46">
        <f>(AV46-AU46)/(AV46-AO46)</f>
        <v>0</v>
      </c>
      <c r="BL46">
        <f>(AP46-AV46)/(AP46-AO46)</f>
        <v>0</v>
      </c>
      <c r="BM46">
        <f>(BI46*BG46/AU46)</f>
        <v>0</v>
      </c>
      <c r="BN46">
        <f>(1-BM46)</f>
        <v>0</v>
      </c>
      <c r="CW46">
        <f>$B$11*DU46+$C$11*DV46+$F$11*EG46*(1-EJ46)</f>
        <v>0</v>
      </c>
      <c r="CX46">
        <f>CW46*CY46</f>
        <v>0</v>
      </c>
      <c r="CY46">
        <f>($B$11*$D$9+$C$11*$D$9+$F$11*((ET46+EL46)/MAX(ET46+EL46+EU46, 0.1)*$I$9+EU46/MAX(ET46+EL46+EU46, 0.1)*$J$9))/($B$11+$C$11+$F$11)</f>
        <v>0</v>
      </c>
      <c r="CZ46">
        <f>($B$11*$K$9+$C$11*$K$9+$F$11*((ET46+EL46)/MAX(ET46+EL46+EU46, 0.1)*$P$9+EU46/MAX(ET46+EL46+EU46, 0.1)*$Q$9))/($B$11+$C$11+$F$11)</f>
        <v>0</v>
      </c>
      <c r="DA46">
        <v>5.66</v>
      </c>
      <c r="DB46">
        <v>0.5</v>
      </c>
      <c r="DC46" t="s">
        <v>423</v>
      </c>
      <c r="DD46">
        <v>2</v>
      </c>
      <c r="DE46">
        <v>1758502943.5</v>
      </c>
      <c r="DF46">
        <v>420.8601111111111</v>
      </c>
      <c r="DG46">
        <v>419.9472222222223</v>
      </c>
      <c r="DH46">
        <v>25.69246666666667</v>
      </c>
      <c r="DI46">
        <v>25.43754444444444</v>
      </c>
      <c r="DJ46">
        <v>419.6221111111111</v>
      </c>
      <c r="DK46">
        <v>25.47838888888889</v>
      </c>
      <c r="DL46">
        <v>499.9590000000001</v>
      </c>
      <c r="DM46">
        <v>89.96215555555555</v>
      </c>
      <c r="DN46">
        <v>0.05675015555555555</v>
      </c>
      <c r="DO46">
        <v>31.38194444444444</v>
      </c>
      <c r="DP46">
        <v>30.70226666666666</v>
      </c>
      <c r="DQ46">
        <v>999.9000000000001</v>
      </c>
      <c r="DR46">
        <v>0</v>
      </c>
      <c r="DS46">
        <v>0</v>
      </c>
      <c r="DT46">
        <v>9999.166666666666</v>
      </c>
      <c r="DU46">
        <v>0</v>
      </c>
      <c r="DV46">
        <v>0.843113</v>
      </c>
      <c r="DW46">
        <v>0.9129054444444444</v>
      </c>
      <c r="DX46">
        <v>431.9583333333333</v>
      </c>
      <c r="DY46">
        <v>430.9085555555555</v>
      </c>
      <c r="DZ46">
        <v>0.2549213333333333</v>
      </c>
      <c r="EA46">
        <v>419.9472222222223</v>
      </c>
      <c r="EB46">
        <v>25.43754444444444</v>
      </c>
      <c r="EC46">
        <v>2.311351111111111</v>
      </c>
      <c r="ED46">
        <v>2.288416666666667</v>
      </c>
      <c r="EE46">
        <v>19.75572222222222</v>
      </c>
      <c r="EF46">
        <v>19.59507777777778</v>
      </c>
      <c r="EG46">
        <v>0.00500097</v>
      </c>
      <c r="EH46">
        <v>0</v>
      </c>
      <c r="EI46">
        <v>0</v>
      </c>
      <c r="EJ46">
        <v>0</v>
      </c>
      <c r="EK46">
        <v>685.6444444444445</v>
      </c>
      <c r="EL46">
        <v>0.00500097</v>
      </c>
      <c r="EM46">
        <v>-11.25555555555556</v>
      </c>
      <c r="EN46">
        <v>-3.044444444444444</v>
      </c>
      <c r="EO46">
        <v>35.937</v>
      </c>
      <c r="EP46">
        <v>40.05533333333333</v>
      </c>
      <c r="EQ46">
        <v>37.868</v>
      </c>
      <c r="ER46">
        <v>40.49966666666666</v>
      </c>
      <c r="ES46">
        <v>38.10400000000001</v>
      </c>
      <c r="ET46">
        <v>0</v>
      </c>
      <c r="EU46">
        <v>0</v>
      </c>
      <c r="EV46">
        <v>0</v>
      </c>
      <c r="EW46">
        <v>1758502947.1</v>
      </c>
      <c r="EX46">
        <v>0</v>
      </c>
      <c r="EY46">
        <v>685.3192307692309</v>
      </c>
      <c r="EZ46">
        <v>4.235897113322854</v>
      </c>
      <c r="FA46">
        <v>2.765812220501362</v>
      </c>
      <c r="FB46">
        <v>-9.565384615384614</v>
      </c>
      <c r="FC46">
        <v>15</v>
      </c>
      <c r="FD46">
        <v>0</v>
      </c>
      <c r="FE46" t="s">
        <v>424</v>
      </c>
      <c r="FF46">
        <v>1747247426.5</v>
      </c>
      <c r="FG46">
        <v>1747247420.5</v>
      </c>
      <c r="FH46">
        <v>0</v>
      </c>
      <c r="FI46">
        <v>1.027</v>
      </c>
      <c r="FJ46">
        <v>0.031</v>
      </c>
      <c r="FK46">
        <v>0.02</v>
      </c>
      <c r="FL46">
        <v>0.05</v>
      </c>
      <c r="FM46">
        <v>420</v>
      </c>
      <c r="FN46">
        <v>16</v>
      </c>
      <c r="FO46">
        <v>0.01</v>
      </c>
      <c r="FP46">
        <v>0.1</v>
      </c>
      <c r="FQ46">
        <v>0.9090717999999999</v>
      </c>
      <c r="FR46">
        <v>-0.1440236848030028</v>
      </c>
      <c r="FS46">
        <v>0.09717366974371196</v>
      </c>
      <c r="FT46">
        <v>0</v>
      </c>
      <c r="FU46">
        <v>686.9205882352942</v>
      </c>
      <c r="FV46">
        <v>-22.31168854067032</v>
      </c>
      <c r="FW46">
        <v>7.701672064893157</v>
      </c>
      <c r="FX46">
        <v>-1</v>
      </c>
      <c r="FY46">
        <v>0.255792825</v>
      </c>
      <c r="FZ46">
        <v>-0.008717189493434484</v>
      </c>
      <c r="GA46">
        <v>0.001262395795452047</v>
      </c>
      <c r="GB46">
        <v>1</v>
      </c>
      <c r="GC46">
        <v>1</v>
      </c>
      <c r="GD46">
        <v>2</v>
      </c>
      <c r="GE46" t="s">
        <v>425</v>
      </c>
      <c r="GF46">
        <v>3.1368</v>
      </c>
      <c r="GG46">
        <v>2.71714</v>
      </c>
      <c r="GH46">
        <v>0.0932769</v>
      </c>
      <c r="GI46">
        <v>0.0924755</v>
      </c>
      <c r="GJ46">
        <v>0.110527</v>
      </c>
      <c r="GK46">
        <v>0.108508</v>
      </c>
      <c r="GL46">
        <v>28761.2</v>
      </c>
      <c r="GM46">
        <v>28859.6</v>
      </c>
      <c r="GN46">
        <v>29492.1</v>
      </c>
      <c r="GO46">
        <v>29391.2</v>
      </c>
      <c r="GP46">
        <v>34657.5</v>
      </c>
      <c r="GQ46">
        <v>34694</v>
      </c>
      <c r="GR46">
        <v>41501.1</v>
      </c>
      <c r="GS46">
        <v>41749.1</v>
      </c>
      <c r="GT46">
        <v>1.91357</v>
      </c>
      <c r="GU46">
        <v>1.87197</v>
      </c>
      <c r="GV46">
        <v>0.06926060000000001</v>
      </c>
      <c r="GW46">
        <v>0</v>
      </c>
      <c r="GX46">
        <v>29.574</v>
      </c>
      <c r="GY46">
        <v>999.9</v>
      </c>
      <c r="GZ46">
        <v>60.4</v>
      </c>
      <c r="HA46">
        <v>30.8</v>
      </c>
      <c r="HB46">
        <v>29.9425</v>
      </c>
      <c r="HC46">
        <v>62.7602</v>
      </c>
      <c r="HD46">
        <v>24.6554</v>
      </c>
      <c r="HE46">
        <v>1</v>
      </c>
      <c r="HF46">
        <v>0.151065</v>
      </c>
      <c r="HG46">
        <v>-1.57605</v>
      </c>
      <c r="HH46">
        <v>20.3491</v>
      </c>
      <c r="HI46">
        <v>5.22583</v>
      </c>
      <c r="HJ46">
        <v>12.0159</v>
      </c>
      <c r="HK46">
        <v>4.9906</v>
      </c>
      <c r="HL46">
        <v>3.28943</v>
      </c>
      <c r="HM46">
        <v>9999</v>
      </c>
      <c r="HN46">
        <v>9999</v>
      </c>
      <c r="HO46">
        <v>9999</v>
      </c>
      <c r="HP46">
        <v>999.9</v>
      </c>
      <c r="HQ46">
        <v>1.86753</v>
      </c>
      <c r="HR46">
        <v>1.86663</v>
      </c>
      <c r="HS46">
        <v>1.866</v>
      </c>
      <c r="HT46">
        <v>1.86596</v>
      </c>
      <c r="HU46">
        <v>1.86783</v>
      </c>
      <c r="HV46">
        <v>1.87027</v>
      </c>
      <c r="HW46">
        <v>1.8689</v>
      </c>
      <c r="HX46">
        <v>1.87038</v>
      </c>
      <c r="HY46">
        <v>0</v>
      </c>
      <c r="HZ46">
        <v>0</v>
      </c>
      <c r="IA46">
        <v>0</v>
      </c>
      <c r="IB46">
        <v>0</v>
      </c>
      <c r="IC46" t="s">
        <v>426</v>
      </c>
      <c r="ID46" t="s">
        <v>427</v>
      </c>
      <c r="IE46" t="s">
        <v>428</v>
      </c>
      <c r="IF46" t="s">
        <v>428</v>
      </c>
      <c r="IG46" t="s">
        <v>428</v>
      </c>
      <c r="IH46" t="s">
        <v>428</v>
      </c>
      <c r="II46">
        <v>0</v>
      </c>
      <c r="IJ46">
        <v>100</v>
      </c>
      <c r="IK46">
        <v>100</v>
      </c>
      <c r="IL46">
        <v>1.238</v>
      </c>
      <c r="IM46">
        <v>0.2141</v>
      </c>
      <c r="IN46">
        <v>0.6902030508192664</v>
      </c>
      <c r="IO46">
        <v>0.001474763808417899</v>
      </c>
      <c r="IP46">
        <v>-3.85604142745729E-07</v>
      </c>
      <c r="IQ46">
        <v>-4.042155114862324E-11</v>
      </c>
      <c r="IR46">
        <v>-0.0599630414126953</v>
      </c>
      <c r="IS46">
        <v>-0.0008759303265835833</v>
      </c>
      <c r="IT46">
        <v>0.0007542316531097033</v>
      </c>
      <c r="IU46">
        <v>-1.168394518909615E-05</v>
      </c>
      <c r="IV46">
        <v>4</v>
      </c>
      <c r="IW46">
        <v>2283</v>
      </c>
      <c r="IX46">
        <v>1</v>
      </c>
      <c r="IY46">
        <v>28</v>
      </c>
      <c r="IZ46">
        <v>187592</v>
      </c>
      <c r="JA46">
        <v>187592.1</v>
      </c>
      <c r="JB46">
        <v>1.02539</v>
      </c>
      <c r="JC46">
        <v>2.27295</v>
      </c>
      <c r="JD46">
        <v>1.39648</v>
      </c>
      <c r="JE46">
        <v>2.36084</v>
      </c>
      <c r="JF46">
        <v>1.49536</v>
      </c>
      <c r="JG46">
        <v>2.72339</v>
      </c>
      <c r="JH46">
        <v>35.8711</v>
      </c>
      <c r="JI46">
        <v>24.105</v>
      </c>
      <c r="JJ46">
        <v>18</v>
      </c>
      <c r="JK46">
        <v>489.106</v>
      </c>
      <c r="JL46">
        <v>452.564</v>
      </c>
      <c r="JM46">
        <v>32.1721</v>
      </c>
      <c r="JN46">
        <v>29.5023</v>
      </c>
      <c r="JO46">
        <v>30.0003</v>
      </c>
      <c r="JP46">
        <v>29.2692</v>
      </c>
      <c r="JQ46">
        <v>29.1865</v>
      </c>
      <c r="JR46">
        <v>20.5428</v>
      </c>
      <c r="JS46">
        <v>24.7738</v>
      </c>
      <c r="JT46">
        <v>95.6819</v>
      </c>
      <c r="JU46">
        <v>32.1743</v>
      </c>
      <c r="JV46">
        <v>420</v>
      </c>
      <c r="JW46">
        <v>25.4846</v>
      </c>
      <c r="JX46">
        <v>100.795</v>
      </c>
      <c r="JY46">
        <v>100.4</v>
      </c>
    </row>
    <row r="47" spans="1:285">
      <c r="A47">
        <v>31</v>
      </c>
      <c r="B47">
        <v>1758503444.6</v>
      </c>
      <c r="C47">
        <v>556.0999999046326</v>
      </c>
      <c r="D47" t="s">
        <v>489</v>
      </c>
      <c r="E47" t="s">
        <v>490</v>
      </c>
      <c r="F47">
        <v>5</v>
      </c>
      <c r="G47" t="s">
        <v>491</v>
      </c>
      <c r="H47" t="s">
        <v>420</v>
      </c>
      <c r="I47" t="s">
        <v>421</v>
      </c>
      <c r="J47">
        <v>1758503441.85</v>
      </c>
      <c r="K47">
        <f>(L47)/1000</f>
        <v>0</v>
      </c>
      <c r="L47">
        <f>1000*DL47*AJ47*(DH47-DI47)/(100*DA47*(1000-AJ47*DH47))</f>
        <v>0</v>
      </c>
      <c r="M47">
        <f>DL47*AJ47*(DG47-DF47*(1000-AJ47*DI47)/(1000-AJ47*DH47))/(100*DA47)</f>
        <v>0</v>
      </c>
      <c r="N47">
        <f>DF47 - IF(AJ47&gt;1, M47*DA47*100.0/(AL47), 0)</f>
        <v>0</v>
      </c>
      <c r="O47">
        <f>((U47-K47/2)*N47-M47)/(U47+K47/2)</f>
        <v>0</v>
      </c>
      <c r="P47">
        <f>O47*(DM47+DN47)/1000.0</f>
        <v>0</v>
      </c>
      <c r="Q47">
        <f>(DF47 - IF(AJ47&gt;1, M47*DA47*100.0/(AL47), 0))*(DM47+DN47)/1000.0</f>
        <v>0</v>
      </c>
      <c r="R47">
        <f>2.0/((1/T47-1/S47)+SIGN(T47)*SQRT((1/T47-1/S47)*(1/T47-1/S47) + 4*DB47/((DB47+1)*(DB47+1))*(2*1/T47*1/S47-1/S47*1/S47)))</f>
        <v>0</v>
      </c>
      <c r="S47">
        <f>IF(LEFT(DC47,1)&lt;&gt;"0",IF(LEFT(DC47,1)="1",3.0,DD47),$D$5+$E$5*(DT47*DM47/($K$5*1000))+$F$5*(DT47*DM47/($K$5*1000))*MAX(MIN(DA47,$J$5),$I$5)*MAX(MIN(DA47,$J$5),$I$5)+$G$5*MAX(MIN(DA47,$J$5),$I$5)*(DT47*DM47/($K$5*1000))+$H$5*(DT47*DM47/($K$5*1000))*(DT47*DM47/($K$5*1000)))</f>
        <v>0</v>
      </c>
      <c r="T47">
        <f>K47*(1000-(1000*0.61365*exp(17.502*X47/(240.97+X47))/(DM47+DN47)+DH47)/2)/(1000*0.61365*exp(17.502*X47/(240.97+X47))/(DM47+DN47)-DH47)</f>
        <v>0</v>
      </c>
      <c r="U47">
        <f>1/((DB47+1)/(R47/1.6)+1/(S47/1.37)) + DB47/((DB47+1)/(R47/1.6) + DB47/(S47/1.37))</f>
        <v>0</v>
      </c>
      <c r="V47">
        <f>(CW47*CZ47)</f>
        <v>0</v>
      </c>
      <c r="W47">
        <f>(DO47+(V47+2*0.95*5.67E-8*(((DO47+$B$7)+273)^4-(DO47+273)^4)-44100*K47)/(1.84*29.3*S47+8*0.95*5.67E-8*(DO47+273)^3))</f>
        <v>0</v>
      </c>
      <c r="X47">
        <f>($C$7*DP47+$D$7*DQ47+$E$7*W47)</f>
        <v>0</v>
      </c>
      <c r="Y47">
        <f>0.61365*exp(17.502*X47/(240.97+X47))</f>
        <v>0</v>
      </c>
      <c r="Z47">
        <f>(AA47/AB47*100)</f>
        <v>0</v>
      </c>
      <c r="AA47">
        <f>DH47*(DM47+DN47)/1000</f>
        <v>0</v>
      </c>
      <c r="AB47">
        <f>0.61365*exp(17.502*DO47/(240.97+DO47))</f>
        <v>0</v>
      </c>
      <c r="AC47">
        <f>(Y47-DH47*(DM47+DN47)/1000)</f>
        <v>0</v>
      </c>
      <c r="AD47">
        <f>(-K47*44100)</f>
        <v>0</v>
      </c>
      <c r="AE47">
        <f>2*29.3*S47*0.92*(DO47-X47)</f>
        <v>0</v>
      </c>
      <c r="AF47">
        <f>2*0.95*5.67E-8*(((DO47+$B$7)+273)^4-(X47+273)^4)</f>
        <v>0</v>
      </c>
      <c r="AG47">
        <f>V47+AF47+AD47+AE47</f>
        <v>0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MAX(0,($B$13+$C$13*DT47)/(1+$D$13*DT47)*DM47/(DO47+273)*$E$13)</f>
        <v>0</v>
      </c>
      <c r="AM47" t="s">
        <v>422</v>
      </c>
      <c r="AN47" t="s">
        <v>422</v>
      </c>
      <c r="AO47">
        <v>0</v>
      </c>
      <c r="AP47">
        <v>0</v>
      </c>
      <c r="AQ47">
        <f>1-AO47/AP47</f>
        <v>0</v>
      </c>
      <c r="AR47">
        <v>0</v>
      </c>
      <c r="AS47" t="s">
        <v>422</v>
      </c>
      <c r="AT47" t="s">
        <v>422</v>
      </c>
      <c r="AU47">
        <v>0</v>
      </c>
      <c r="AV47">
        <v>0</v>
      </c>
      <c r="AW47">
        <f>1-AU47/AV47</f>
        <v>0</v>
      </c>
      <c r="AX47">
        <v>0.5</v>
      </c>
      <c r="AY47">
        <f>CX47</f>
        <v>0</v>
      </c>
      <c r="AZ47">
        <f>M47</f>
        <v>0</v>
      </c>
      <c r="BA47">
        <f>AW47*AX47*AY47</f>
        <v>0</v>
      </c>
      <c r="BB47">
        <f>(AZ47-AR47)/AY47</f>
        <v>0</v>
      </c>
      <c r="BC47">
        <f>(AP47-AV47)/AV47</f>
        <v>0</v>
      </c>
      <c r="BD47">
        <f>AO47/(AQ47+AO47/AV47)</f>
        <v>0</v>
      </c>
      <c r="BE47" t="s">
        <v>422</v>
      </c>
      <c r="BF47">
        <v>0</v>
      </c>
      <c r="BG47">
        <f>IF(BF47&lt;&gt;0, BF47, BD47)</f>
        <v>0</v>
      </c>
      <c r="BH47">
        <f>1-BG47/AV47</f>
        <v>0</v>
      </c>
      <c r="BI47">
        <f>(AV47-AU47)/(AV47-BG47)</f>
        <v>0</v>
      </c>
      <c r="BJ47">
        <f>(AP47-AV47)/(AP47-BG47)</f>
        <v>0</v>
      </c>
      <c r="BK47">
        <f>(AV47-AU47)/(AV47-AO47)</f>
        <v>0</v>
      </c>
      <c r="BL47">
        <f>(AP47-AV47)/(AP47-AO47)</f>
        <v>0</v>
      </c>
      <c r="BM47">
        <f>(BI47*BG47/AU47)</f>
        <v>0</v>
      </c>
      <c r="BN47">
        <f>(1-BM47)</f>
        <v>0</v>
      </c>
      <c r="CW47">
        <f>$B$11*DU47+$C$11*DV47+$F$11*EG47*(1-EJ47)</f>
        <v>0</v>
      </c>
      <c r="CX47">
        <f>CW47*CY47</f>
        <v>0</v>
      </c>
      <c r="CY47">
        <f>($B$11*$D$9+$C$11*$D$9+$F$11*((ET47+EL47)/MAX(ET47+EL47+EU47, 0.1)*$I$9+EU47/MAX(ET47+EL47+EU47, 0.1)*$J$9))/($B$11+$C$11+$F$11)</f>
        <v>0</v>
      </c>
      <c r="CZ47">
        <f>($B$11*$K$9+$C$11*$K$9+$F$11*((ET47+EL47)/MAX(ET47+EL47+EU47, 0.1)*$P$9+EU47/MAX(ET47+EL47+EU47, 0.1)*$Q$9))/($B$11+$C$11+$F$11)</f>
        <v>0</v>
      </c>
      <c r="DA47">
        <v>2.18</v>
      </c>
      <c r="DB47">
        <v>0.5</v>
      </c>
      <c r="DC47" t="s">
        <v>423</v>
      </c>
      <c r="DD47">
        <v>2</v>
      </c>
      <c r="DE47">
        <v>1758503441.85</v>
      </c>
      <c r="DF47">
        <v>420.6308</v>
      </c>
      <c r="DG47">
        <v>420.0583</v>
      </c>
      <c r="DH47">
        <v>24.74941</v>
      </c>
      <c r="DI47">
        <v>24.65032</v>
      </c>
      <c r="DJ47">
        <v>419.3929</v>
      </c>
      <c r="DK47">
        <v>24.54919</v>
      </c>
      <c r="DL47">
        <v>499.9777</v>
      </c>
      <c r="DM47">
        <v>89.96433999999999</v>
      </c>
      <c r="DN47">
        <v>0.05638514999999999</v>
      </c>
      <c r="DO47">
        <v>30.75869</v>
      </c>
      <c r="DP47">
        <v>30.70074</v>
      </c>
      <c r="DQ47">
        <v>999.9</v>
      </c>
      <c r="DR47">
        <v>0</v>
      </c>
      <c r="DS47">
        <v>0</v>
      </c>
      <c r="DT47">
        <v>9999.245000000001</v>
      </c>
      <c r="DU47">
        <v>0</v>
      </c>
      <c r="DV47">
        <v>0.843113</v>
      </c>
      <c r="DW47">
        <v>0.5724426</v>
      </c>
      <c r="DX47">
        <v>431.3053</v>
      </c>
      <c r="DY47">
        <v>430.6747</v>
      </c>
      <c r="DZ47">
        <v>0.09908365999999999</v>
      </c>
      <c r="EA47">
        <v>420.0583</v>
      </c>
      <c r="EB47">
        <v>24.65032</v>
      </c>
      <c r="EC47">
        <v>2.226564</v>
      </c>
      <c r="ED47">
        <v>2.217651</v>
      </c>
      <c r="EE47">
        <v>19.15475</v>
      </c>
      <c r="EF47">
        <v>19.09038</v>
      </c>
      <c r="EG47">
        <v>0.00500097</v>
      </c>
      <c r="EH47">
        <v>0</v>
      </c>
      <c r="EI47">
        <v>0</v>
      </c>
      <c r="EJ47">
        <v>0</v>
      </c>
      <c r="EK47">
        <v>231.62</v>
      </c>
      <c r="EL47">
        <v>0.00500097</v>
      </c>
      <c r="EM47">
        <v>-13.68</v>
      </c>
      <c r="EN47">
        <v>-2.62</v>
      </c>
      <c r="EO47">
        <v>34.9685</v>
      </c>
      <c r="EP47">
        <v>39.0997</v>
      </c>
      <c r="EQ47">
        <v>36.8561</v>
      </c>
      <c r="ER47">
        <v>39.031</v>
      </c>
      <c r="ES47">
        <v>37.3749</v>
      </c>
      <c r="ET47">
        <v>0</v>
      </c>
      <c r="EU47">
        <v>0</v>
      </c>
      <c r="EV47">
        <v>0</v>
      </c>
      <c r="EW47">
        <v>1758503445.7</v>
      </c>
      <c r="EX47">
        <v>0</v>
      </c>
      <c r="EY47">
        <v>230.848</v>
      </c>
      <c r="EZ47">
        <v>-11.14615417138126</v>
      </c>
      <c r="FA47">
        <v>-12.26923051247229</v>
      </c>
      <c r="FB47">
        <v>-9.544</v>
      </c>
      <c r="FC47">
        <v>15</v>
      </c>
      <c r="FD47">
        <v>0</v>
      </c>
      <c r="FE47" t="s">
        <v>424</v>
      </c>
      <c r="FF47">
        <v>1747247426.5</v>
      </c>
      <c r="FG47">
        <v>1747247420.5</v>
      </c>
      <c r="FH47">
        <v>0</v>
      </c>
      <c r="FI47">
        <v>1.027</v>
      </c>
      <c r="FJ47">
        <v>0.031</v>
      </c>
      <c r="FK47">
        <v>0.02</v>
      </c>
      <c r="FL47">
        <v>0.05</v>
      </c>
      <c r="FM47">
        <v>420</v>
      </c>
      <c r="FN47">
        <v>16</v>
      </c>
      <c r="FO47">
        <v>0.01</v>
      </c>
      <c r="FP47">
        <v>0.1</v>
      </c>
      <c r="FQ47">
        <v>0.6276579512195123</v>
      </c>
      <c r="FR47">
        <v>-0.3277870285025727</v>
      </c>
      <c r="FS47">
        <v>0.06616214577689042</v>
      </c>
      <c r="FT47">
        <v>0</v>
      </c>
      <c r="FU47">
        <v>231.2088235294118</v>
      </c>
      <c r="FV47">
        <v>-7.41176471928127</v>
      </c>
      <c r="FW47">
        <v>7.725792083780101</v>
      </c>
      <c r="FX47">
        <v>-1</v>
      </c>
      <c r="FY47">
        <v>0.1035830414634147</v>
      </c>
      <c r="FZ47">
        <v>-0.01672026860927377</v>
      </c>
      <c r="GA47">
        <v>0.002517861171997281</v>
      </c>
      <c r="GB47">
        <v>1</v>
      </c>
      <c r="GC47">
        <v>1</v>
      </c>
      <c r="GD47">
        <v>2</v>
      </c>
      <c r="GE47" t="s">
        <v>425</v>
      </c>
      <c r="GF47">
        <v>3.13675</v>
      </c>
      <c r="GG47">
        <v>2.71672</v>
      </c>
      <c r="GH47">
        <v>0.0931781</v>
      </c>
      <c r="GI47">
        <v>0.0924032</v>
      </c>
      <c r="GJ47">
        <v>0.107646</v>
      </c>
      <c r="GK47">
        <v>0.106136</v>
      </c>
      <c r="GL47">
        <v>28761.8</v>
      </c>
      <c r="GM47">
        <v>28854.6</v>
      </c>
      <c r="GN47">
        <v>29490.6</v>
      </c>
      <c r="GO47">
        <v>29384.5</v>
      </c>
      <c r="GP47">
        <v>34770.2</v>
      </c>
      <c r="GQ47">
        <v>34781.5</v>
      </c>
      <c r="GR47">
        <v>41499.6</v>
      </c>
      <c r="GS47">
        <v>41741.3</v>
      </c>
      <c r="GT47">
        <v>1.9123</v>
      </c>
      <c r="GU47">
        <v>1.86605</v>
      </c>
      <c r="GV47">
        <v>0.0894032</v>
      </c>
      <c r="GW47">
        <v>0</v>
      </c>
      <c r="GX47">
        <v>29.2447</v>
      </c>
      <c r="GY47">
        <v>999.9</v>
      </c>
      <c r="GZ47">
        <v>59.8</v>
      </c>
      <c r="HA47">
        <v>30.9</v>
      </c>
      <c r="HB47">
        <v>29.8197</v>
      </c>
      <c r="HC47">
        <v>62.6922</v>
      </c>
      <c r="HD47">
        <v>24.9199</v>
      </c>
      <c r="HE47">
        <v>1</v>
      </c>
      <c r="HF47">
        <v>0.163552</v>
      </c>
      <c r="HG47">
        <v>-1.44171</v>
      </c>
      <c r="HH47">
        <v>20.3517</v>
      </c>
      <c r="HI47">
        <v>5.22418</v>
      </c>
      <c r="HJ47">
        <v>12.0159</v>
      </c>
      <c r="HK47">
        <v>4.99135</v>
      </c>
      <c r="HL47">
        <v>3.28935</v>
      </c>
      <c r="HM47">
        <v>9999</v>
      </c>
      <c r="HN47">
        <v>9999</v>
      </c>
      <c r="HO47">
        <v>9999</v>
      </c>
      <c r="HP47">
        <v>999.9</v>
      </c>
      <c r="HQ47">
        <v>1.86752</v>
      </c>
      <c r="HR47">
        <v>1.86663</v>
      </c>
      <c r="HS47">
        <v>1.866</v>
      </c>
      <c r="HT47">
        <v>1.86597</v>
      </c>
      <c r="HU47">
        <v>1.86783</v>
      </c>
      <c r="HV47">
        <v>1.87027</v>
      </c>
      <c r="HW47">
        <v>1.8689</v>
      </c>
      <c r="HX47">
        <v>1.8704</v>
      </c>
      <c r="HY47">
        <v>0</v>
      </c>
      <c r="HZ47">
        <v>0</v>
      </c>
      <c r="IA47">
        <v>0</v>
      </c>
      <c r="IB47">
        <v>0</v>
      </c>
      <c r="IC47" t="s">
        <v>426</v>
      </c>
      <c r="ID47" t="s">
        <v>427</v>
      </c>
      <c r="IE47" t="s">
        <v>428</v>
      </c>
      <c r="IF47" t="s">
        <v>428</v>
      </c>
      <c r="IG47" t="s">
        <v>428</v>
      </c>
      <c r="IH47" t="s">
        <v>428</v>
      </c>
      <c r="II47">
        <v>0</v>
      </c>
      <c r="IJ47">
        <v>100</v>
      </c>
      <c r="IK47">
        <v>100</v>
      </c>
      <c r="IL47">
        <v>1.238</v>
      </c>
      <c r="IM47">
        <v>0.2002</v>
      </c>
      <c r="IN47">
        <v>0.6902030508192664</v>
      </c>
      <c r="IO47">
        <v>0.001474763808417899</v>
      </c>
      <c r="IP47">
        <v>-3.85604142745729E-07</v>
      </c>
      <c r="IQ47">
        <v>-4.042155114862324E-11</v>
      </c>
      <c r="IR47">
        <v>-0.0599630414126953</v>
      </c>
      <c r="IS47">
        <v>-0.0008759303265835833</v>
      </c>
      <c r="IT47">
        <v>0.0007542316531097033</v>
      </c>
      <c r="IU47">
        <v>-1.168394518909615E-05</v>
      </c>
      <c r="IV47">
        <v>4</v>
      </c>
      <c r="IW47">
        <v>2283</v>
      </c>
      <c r="IX47">
        <v>1</v>
      </c>
      <c r="IY47">
        <v>28</v>
      </c>
      <c r="IZ47">
        <v>187600.3</v>
      </c>
      <c r="JA47">
        <v>187600.4</v>
      </c>
      <c r="JB47">
        <v>1.02783</v>
      </c>
      <c r="JC47">
        <v>2.28516</v>
      </c>
      <c r="JD47">
        <v>1.39648</v>
      </c>
      <c r="JE47">
        <v>2.35962</v>
      </c>
      <c r="JF47">
        <v>1.49536</v>
      </c>
      <c r="JG47">
        <v>2.61353</v>
      </c>
      <c r="JH47">
        <v>36.2224</v>
      </c>
      <c r="JI47">
        <v>24.1225</v>
      </c>
      <c r="JJ47">
        <v>18</v>
      </c>
      <c r="JK47">
        <v>489.978</v>
      </c>
      <c r="JL47">
        <v>450.484</v>
      </c>
      <c r="JM47">
        <v>31.5395</v>
      </c>
      <c r="JN47">
        <v>29.677</v>
      </c>
      <c r="JO47">
        <v>30</v>
      </c>
      <c r="JP47">
        <v>29.4806</v>
      </c>
      <c r="JQ47">
        <v>29.4018</v>
      </c>
      <c r="JR47">
        <v>20.6012</v>
      </c>
      <c r="JS47">
        <v>25.5932</v>
      </c>
      <c r="JT47">
        <v>97.6872</v>
      </c>
      <c r="JU47">
        <v>31.5494</v>
      </c>
      <c r="JV47">
        <v>420</v>
      </c>
      <c r="JW47">
        <v>24.6282</v>
      </c>
      <c r="JX47">
        <v>100.791</v>
      </c>
      <c r="JY47">
        <v>100.379</v>
      </c>
    </row>
    <row r="48" spans="1:285">
      <c r="A48">
        <v>32</v>
      </c>
      <c r="B48">
        <v>1758503446.6</v>
      </c>
      <c r="C48">
        <v>558.0999999046326</v>
      </c>
      <c r="D48" t="s">
        <v>492</v>
      </c>
      <c r="E48" t="s">
        <v>493</v>
      </c>
      <c r="F48">
        <v>5</v>
      </c>
      <c r="G48" t="s">
        <v>491</v>
      </c>
      <c r="H48" t="s">
        <v>420</v>
      </c>
      <c r="I48" t="s">
        <v>421</v>
      </c>
      <c r="J48">
        <v>1758503443.766667</v>
      </c>
      <c r="K48">
        <f>(L48)/1000</f>
        <v>0</v>
      </c>
      <c r="L48">
        <f>1000*DL48*AJ48*(DH48-DI48)/(100*DA48*(1000-AJ48*DH48))</f>
        <v>0</v>
      </c>
      <c r="M48">
        <f>DL48*AJ48*(DG48-DF48*(1000-AJ48*DI48)/(1000-AJ48*DH48))/(100*DA48)</f>
        <v>0</v>
      </c>
      <c r="N48">
        <f>DF48 - IF(AJ48&gt;1, M48*DA48*100.0/(AL48), 0)</f>
        <v>0</v>
      </c>
      <c r="O48">
        <f>((U48-K48/2)*N48-M48)/(U48+K48/2)</f>
        <v>0</v>
      </c>
      <c r="P48">
        <f>O48*(DM48+DN48)/1000.0</f>
        <v>0</v>
      </c>
      <c r="Q48">
        <f>(DF48 - IF(AJ48&gt;1, M48*DA48*100.0/(AL48), 0))*(DM48+DN48)/1000.0</f>
        <v>0</v>
      </c>
      <c r="R48">
        <f>2.0/((1/T48-1/S48)+SIGN(T48)*SQRT((1/T48-1/S48)*(1/T48-1/S48) + 4*DB48/((DB48+1)*(DB48+1))*(2*1/T48*1/S48-1/S48*1/S48)))</f>
        <v>0</v>
      </c>
      <c r="S48">
        <f>IF(LEFT(DC48,1)&lt;&gt;"0",IF(LEFT(DC48,1)="1",3.0,DD48),$D$5+$E$5*(DT48*DM48/($K$5*1000))+$F$5*(DT48*DM48/($K$5*1000))*MAX(MIN(DA48,$J$5),$I$5)*MAX(MIN(DA48,$J$5),$I$5)+$G$5*MAX(MIN(DA48,$J$5),$I$5)*(DT48*DM48/($K$5*1000))+$H$5*(DT48*DM48/($K$5*1000))*(DT48*DM48/($K$5*1000)))</f>
        <v>0</v>
      </c>
      <c r="T48">
        <f>K48*(1000-(1000*0.61365*exp(17.502*X48/(240.97+X48))/(DM48+DN48)+DH48)/2)/(1000*0.61365*exp(17.502*X48/(240.97+X48))/(DM48+DN48)-DH48)</f>
        <v>0</v>
      </c>
      <c r="U48">
        <f>1/((DB48+1)/(R48/1.6)+1/(S48/1.37)) + DB48/((DB48+1)/(R48/1.6) + DB48/(S48/1.37))</f>
        <v>0</v>
      </c>
      <c r="V48">
        <f>(CW48*CZ48)</f>
        <v>0</v>
      </c>
      <c r="W48">
        <f>(DO48+(V48+2*0.95*5.67E-8*(((DO48+$B$7)+273)^4-(DO48+273)^4)-44100*K48)/(1.84*29.3*S48+8*0.95*5.67E-8*(DO48+273)^3))</f>
        <v>0</v>
      </c>
      <c r="X48">
        <f>($C$7*DP48+$D$7*DQ48+$E$7*W48)</f>
        <v>0</v>
      </c>
      <c r="Y48">
        <f>0.61365*exp(17.502*X48/(240.97+X48))</f>
        <v>0</v>
      </c>
      <c r="Z48">
        <f>(AA48/AB48*100)</f>
        <v>0</v>
      </c>
      <c r="AA48">
        <f>DH48*(DM48+DN48)/1000</f>
        <v>0</v>
      </c>
      <c r="AB48">
        <f>0.61365*exp(17.502*DO48/(240.97+DO48))</f>
        <v>0</v>
      </c>
      <c r="AC48">
        <f>(Y48-DH48*(DM48+DN48)/1000)</f>
        <v>0</v>
      </c>
      <c r="AD48">
        <f>(-K48*44100)</f>
        <v>0</v>
      </c>
      <c r="AE48">
        <f>2*29.3*S48*0.92*(DO48-X48)</f>
        <v>0</v>
      </c>
      <c r="AF48">
        <f>2*0.95*5.67E-8*(((DO48+$B$7)+273)^4-(X48+273)^4)</f>
        <v>0</v>
      </c>
      <c r="AG48">
        <f>V48+AF48+AD48+AE48</f>
        <v>0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MAX(0,($B$13+$C$13*DT48)/(1+$D$13*DT48)*DM48/(DO48+273)*$E$13)</f>
        <v>0</v>
      </c>
      <c r="AM48" t="s">
        <v>422</v>
      </c>
      <c r="AN48" t="s">
        <v>422</v>
      </c>
      <c r="AO48">
        <v>0</v>
      </c>
      <c r="AP48">
        <v>0</v>
      </c>
      <c r="AQ48">
        <f>1-AO48/AP48</f>
        <v>0</v>
      </c>
      <c r="AR48">
        <v>0</v>
      </c>
      <c r="AS48" t="s">
        <v>422</v>
      </c>
      <c r="AT48" t="s">
        <v>422</v>
      </c>
      <c r="AU48">
        <v>0</v>
      </c>
      <c r="AV48">
        <v>0</v>
      </c>
      <c r="AW48">
        <f>1-AU48/AV48</f>
        <v>0</v>
      </c>
      <c r="AX48">
        <v>0.5</v>
      </c>
      <c r="AY48">
        <f>CX48</f>
        <v>0</v>
      </c>
      <c r="AZ48">
        <f>M48</f>
        <v>0</v>
      </c>
      <c r="BA48">
        <f>AW48*AX48*AY48</f>
        <v>0</v>
      </c>
      <c r="BB48">
        <f>(AZ48-AR48)/AY48</f>
        <v>0</v>
      </c>
      <c r="BC48">
        <f>(AP48-AV48)/AV48</f>
        <v>0</v>
      </c>
      <c r="BD48">
        <f>AO48/(AQ48+AO48/AV48)</f>
        <v>0</v>
      </c>
      <c r="BE48" t="s">
        <v>422</v>
      </c>
      <c r="BF48">
        <v>0</v>
      </c>
      <c r="BG48">
        <f>IF(BF48&lt;&gt;0, BF48, BD48)</f>
        <v>0</v>
      </c>
      <c r="BH48">
        <f>1-BG48/AV48</f>
        <v>0</v>
      </c>
      <c r="BI48">
        <f>(AV48-AU48)/(AV48-BG48)</f>
        <v>0</v>
      </c>
      <c r="BJ48">
        <f>(AP48-AV48)/(AP48-BG48)</f>
        <v>0</v>
      </c>
      <c r="BK48">
        <f>(AV48-AU48)/(AV48-AO48)</f>
        <v>0</v>
      </c>
      <c r="BL48">
        <f>(AP48-AV48)/(AP48-AO48)</f>
        <v>0</v>
      </c>
      <c r="BM48">
        <f>(BI48*BG48/AU48)</f>
        <v>0</v>
      </c>
      <c r="BN48">
        <f>(1-BM48)</f>
        <v>0</v>
      </c>
      <c r="CW48">
        <f>$B$11*DU48+$C$11*DV48+$F$11*EG48*(1-EJ48)</f>
        <v>0</v>
      </c>
      <c r="CX48">
        <f>CW48*CY48</f>
        <v>0</v>
      </c>
      <c r="CY48">
        <f>($B$11*$D$9+$C$11*$D$9+$F$11*((ET48+EL48)/MAX(ET48+EL48+EU48, 0.1)*$I$9+EU48/MAX(ET48+EL48+EU48, 0.1)*$J$9))/($B$11+$C$11+$F$11)</f>
        <v>0</v>
      </c>
      <c r="CZ48">
        <f>($B$11*$K$9+$C$11*$K$9+$F$11*((ET48+EL48)/MAX(ET48+EL48+EU48, 0.1)*$P$9+EU48/MAX(ET48+EL48+EU48, 0.1)*$Q$9))/($B$11+$C$11+$F$11)</f>
        <v>0</v>
      </c>
      <c r="DA48">
        <v>2.18</v>
      </c>
      <c r="DB48">
        <v>0.5</v>
      </c>
      <c r="DC48" t="s">
        <v>423</v>
      </c>
      <c r="DD48">
        <v>2</v>
      </c>
      <c r="DE48">
        <v>1758503443.766667</v>
      </c>
      <c r="DF48">
        <v>420.6433333333333</v>
      </c>
      <c r="DG48">
        <v>420.0527777777778</v>
      </c>
      <c r="DH48">
        <v>24.7474</v>
      </c>
      <c r="DI48">
        <v>24.64984444444444</v>
      </c>
      <c r="DJ48">
        <v>419.4053333333333</v>
      </c>
      <c r="DK48">
        <v>24.54721111111111</v>
      </c>
      <c r="DL48">
        <v>500.0044444444445</v>
      </c>
      <c r="DM48">
        <v>89.96432222222222</v>
      </c>
      <c r="DN48">
        <v>0.05646396666666667</v>
      </c>
      <c r="DO48">
        <v>30.75654444444444</v>
      </c>
      <c r="DP48">
        <v>30.70101111111111</v>
      </c>
      <c r="DQ48">
        <v>999.9000000000001</v>
      </c>
      <c r="DR48">
        <v>0</v>
      </c>
      <c r="DS48">
        <v>0</v>
      </c>
      <c r="DT48">
        <v>9995.561111111112</v>
      </c>
      <c r="DU48">
        <v>0</v>
      </c>
      <c r="DV48">
        <v>0.843113</v>
      </c>
      <c r="DW48">
        <v>0.5903421111111111</v>
      </c>
      <c r="DX48">
        <v>431.317</v>
      </c>
      <c r="DY48">
        <v>430.6687777777777</v>
      </c>
      <c r="DZ48">
        <v>0.09755388888888888</v>
      </c>
      <c r="EA48">
        <v>420.0527777777778</v>
      </c>
      <c r="EB48">
        <v>24.64984444444444</v>
      </c>
      <c r="EC48">
        <v>2.226382222222222</v>
      </c>
      <c r="ED48">
        <v>2.217606666666667</v>
      </c>
      <c r="EE48">
        <v>19.15344444444445</v>
      </c>
      <c r="EF48">
        <v>19.09006666666667</v>
      </c>
      <c r="EG48">
        <v>0.00500097</v>
      </c>
      <c r="EH48">
        <v>0</v>
      </c>
      <c r="EI48">
        <v>0</v>
      </c>
      <c r="EJ48">
        <v>0</v>
      </c>
      <c r="EK48">
        <v>231.3444444444444</v>
      </c>
      <c r="EL48">
        <v>0.00500097</v>
      </c>
      <c r="EM48">
        <v>-12.8</v>
      </c>
      <c r="EN48">
        <v>-1.977777777777778</v>
      </c>
      <c r="EO48">
        <v>34.993</v>
      </c>
      <c r="EP48">
        <v>39.14555555555555</v>
      </c>
      <c r="EQ48">
        <v>36.875</v>
      </c>
      <c r="ER48">
        <v>39.09</v>
      </c>
      <c r="ES48">
        <v>37.40255555555555</v>
      </c>
      <c r="ET48">
        <v>0</v>
      </c>
      <c r="EU48">
        <v>0</v>
      </c>
      <c r="EV48">
        <v>0</v>
      </c>
      <c r="EW48">
        <v>1758503447.5</v>
      </c>
      <c r="EX48">
        <v>0</v>
      </c>
      <c r="EY48">
        <v>230.2961538461538</v>
      </c>
      <c r="EZ48">
        <v>-2.711111504233053</v>
      </c>
      <c r="FA48">
        <v>-1.152136446330299</v>
      </c>
      <c r="FB48">
        <v>-9.311538461538463</v>
      </c>
      <c r="FC48">
        <v>15</v>
      </c>
      <c r="FD48">
        <v>0</v>
      </c>
      <c r="FE48" t="s">
        <v>424</v>
      </c>
      <c r="FF48">
        <v>1747247426.5</v>
      </c>
      <c r="FG48">
        <v>1747247420.5</v>
      </c>
      <c r="FH48">
        <v>0</v>
      </c>
      <c r="FI48">
        <v>1.027</v>
      </c>
      <c r="FJ48">
        <v>0.031</v>
      </c>
      <c r="FK48">
        <v>0.02</v>
      </c>
      <c r="FL48">
        <v>0.05</v>
      </c>
      <c r="FM48">
        <v>420</v>
      </c>
      <c r="FN48">
        <v>16</v>
      </c>
      <c r="FO48">
        <v>0.01</v>
      </c>
      <c r="FP48">
        <v>0.1</v>
      </c>
      <c r="FQ48">
        <v>0.6186813170731706</v>
      </c>
      <c r="FR48">
        <v>-0.03012809046205686</v>
      </c>
      <c r="FS48">
        <v>0.05502854043460429</v>
      </c>
      <c r="FT48">
        <v>1</v>
      </c>
      <c r="FU48">
        <v>230.7264705882353</v>
      </c>
      <c r="FV48">
        <v>0.4079449379312085</v>
      </c>
      <c r="FW48">
        <v>7.40990231036381</v>
      </c>
      <c r="FX48">
        <v>-1</v>
      </c>
      <c r="FY48">
        <v>0.1027463682926829</v>
      </c>
      <c r="FZ48">
        <v>-0.02797322811055811</v>
      </c>
      <c r="GA48">
        <v>0.003282173058593289</v>
      </c>
      <c r="GB48">
        <v>1</v>
      </c>
      <c r="GC48">
        <v>2</v>
      </c>
      <c r="GD48">
        <v>2</v>
      </c>
      <c r="GE48" t="s">
        <v>448</v>
      </c>
      <c r="GF48">
        <v>3.13647</v>
      </c>
      <c r="GG48">
        <v>2.71678</v>
      </c>
      <c r="GH48">
        <v>0.09318</v>
      </c>
      <c r="GI48">
        <v>0.0923968</v>
      </c>
      <c r="GJ48">
        <v>0.10764</v>
      </c>
      <c r="GK48">
        <v>0.106132</v>
      </c>
      <c r="GL48">
        <v>28762</v>
      </c>
      <c r="GM48">
        <v>28854.8</v>
      </c>
      <c r="GN48">
        <v>29490.9</v>
      </c>
      <c r="GO48">
        <v>29384.6</v>
      </c>
      <c r="GP48">
        <v>34770.8</v>
      </c>
      <c r="GQ48">
        <v>34781.7</v>
      </c>
      <c r="GR48">
        <v>41500</v>
      </c>
      <c r="GS48">
        <v>41741.5</v>
      </c>
      <c r="GT48">
        <v>1.91205</v>
      </c>
      <c r="GU48">
        <v>1.86595</v>
      </c>
      <c r="GV48">
        <v>0.089366</v>
      </c>
      <c r="GW48">
        <v>0</v>
      </c>
      <c r="GX48">
        <v>29.2447</v>
      </c>
      <c r="GY48">
        <v>999.9</v>
      </c>
      <c r="GZ48">
        <v>59.7</v>
      </c>
      <c r="HA48">
        <v>30.9</v>
      </c>
      <c r="HB48">
        <v>29.7653</v>
      </c>
      <c r="HC48">
        <v>62.7022</v>
      </c>
      <c r="HD48">
        <v>25.0761</v>
      </c>
      <c r="HE48">
        <v>1</v>
      </c>
      <c r="HF48">
        <v>0.163544</v>
      </c>
      <c r="HG48">
        <v>-1.45775</v>
      </c>
      <c r="HH48">
        <v>20.3517</v>
      </c>
      <c r="HI48">
        <v>5.22373</v>
      </c>
      <c r="HJ48">
        <v>12.0159</v>
      </c>
      <c r="HK48">
        <v>4.99135</v>
      </c>
      <c r="HL48">
        <v>3.28933</v>
      </c>
      <c r="HM48">
        <v>9999</v>
      </c>
      <c r="HN48">
        <v>9999</v>
      </c>
      <c r="HO48">
        <v>9999</v>
      </c>
      <c r="HP48">
        <v>999.9</v>
      </c>
      <c r="HQ48">
        <v>1.86753</v>
      </c>
      <c r="HR48">
        <v>1.86663</v>
      </c>
      <c r="HS48">
        <v>1.86601</v>
      </c>
      <c r="HT48">
        <v>1.86598</v>
      </c>
      <c r="HU48">
        <v>1.86783</v>
      </c>
      <c r="HV48">
        <v>1.87027</v>
      </c>
      <c r="HW48">
        <v>1.8689</v>
      </c>
      <c r="HX48">
        <v>1.87039</v>
      </c>
      <c r="HY48">
        <v>0</v>
      </c>
      <c r="HZ48">
        <v>0</v>
      </c>
      <c r="IA48">
        <v>0</v>
      </c>
      <c r="IB48">
        <v>0</v>
      </c>
      <c r="IC48" t="s">
        <v>426</v>
      </c>
      <c r="ID48" t="s">
        <v>427</v>
      </c>
      <c r="IE48" t="s">
        <v>428</v>
      </c>
      <c r="IF48" t="s">
        <v>428</v>
      </c>
      <c r="IG48" t="s">
        <v>428</v>
      </c>
      <c r="IH48" t="s">
        <v>428</v>
      </c>
      <c r="II48">
        <v>0</v>
      </c>
      <c r="IJ48">
        <v>100</v>
      </c>
      <c r="IK48">
        <v>100</v>
      </c>
      <c r="IL48">
        <v>1.238</v>
      </c>
      <c r="IM48">
        <v>0.2002</v>
      </c>
      <c r="IN48">
        <v>0.6902030508192664</v>
      </c>
      <c r="IO48">
        <v>0.001474763808417899</v>
      </c>
      <c r="IP48">
        <v>-3.85604142745729E-07</v>
      </c>
      <c r="IQ48">
        <v>-4.042155114862324E-11</v>
      </c>
      <c r="IR48">
        <v>-0.0599630414126953</v>
      </c>
      <c r="IS48">
        <v>-0.0008759303265835833</v>
      </c>
      <c r="IT48">
        <v>0.0007542316531097033</v>
      </c>
      <c r="IU48">
        <v>-1.168394518909615E-05</v>
      </c>
      <c r="IV48">
        <v>4</v>
      </c>
      <c r="IW48">
        <v>2283</v>
      </c>
      <c r="IX48">
        <v>1</v>
      </c>
      <c r="IY48">
        <v>28</v>
      </c>
      <c r="IZ48">
        <v>187600.3</v>
      </c>
      <c r="JA48">
        <v>187600.4</v>
      </c>
      <c r="JB48">
        <v>1.02905</v>
      </c>
      <c r="JC48">
        <v>2.28149</v>
      </c>
      <c r="JD48">
        <v>1.39771</v>
      </c>
      <c r="JE48">
        <v>2.3584</v>
      </c>
      <c r="JF48">
        <v>1.49536</v>
      </c>
      <c r="JG48">
        <v>2.68433</v>
      </c>
      <c r="JH48">
        <v>36.2224</v>
      </c>
      <c r="JI48">
        <v>24.105</v>
      </c>
      <c r="JJ48">
        <v>18</v>
      </c>
      <c r="JK48">
        <v>489.82</v>
      </c>
      <c r="JL48">
        <v>450.421</v>
      </c>
      <c r="JM48">
        <v>31.5392</v>
      </c>
      <c r="JN48">
        <v>29.677</v>
      </c>
      <c r="JO48">
        <v>30</v>
      </c>
      <c r="JP48">
        <v>29.4806</v>
      </c>
      <c r="JQ48">
        <v>29.4018</v>
      </c>
      <c r="JR48">
        <v>20.6017</v>
      </c>
      <c r="JS48">
        <v>25.5932</v>
      </c>
      <c r="JT48">
        <v>97.6872</v>
      </c>
      <c r="JU48">
        <v>31.5443</v>
      </c>
      <c r="JV48">
        <v>420</v>
      </c>
      <c r="JW48">
        <v>24.6282</v>
      </c>
      <c r="JX48">
        <v>100.792</v>
      </c>
      <c r="JY48">
        <v>100.38</v>
      </c>
    </row>
    <row r="49" spans="1:285">
      <c r="A49">
        <v>33</v>
      </c>
      <c r="B49">
        <v>1758503448.6</v>
      </c>
      <c r="C49">
        <v>560.0999999046326</v>
      </c>
      <c r="D49" t="s">
        <v>494</v>
      </c>
      <c r="E49" t="s">
        <v>495</v>
      </c>
      <c r="F49">
        <v>5</v>
      </c>
      <c r="G49" t="s">
        <v>491</v>
      </c>
      <c r="H49" t="s">
        <v>420</v>
      </c>
      <c r="I49" t="s">
        <v>421</v>
      </c>
      <c r="J49">
        <v>1758503445.9125</v>
      </c>
      <c r="K49">
        <f>(L49)/1000</f>
        <v>0</v>
      </c>
      <c r="L49">
        <f>1000*DL49*AJ49*(DH49-DI49)/(100*DA49*(1000-AJ49*DH49))</f>
        <v>0</v>
      </c>
      <c r="M49">
        <f>DL49*AJ49*(DG49-DF49*(1000-AJ49*DI49)/(1000-AJ49*DH49))/(100*DA49)</f>
        <v>0</v>
      </c>
      <c r="N49">
        <f>DF49 - IF(AJ49&gt;1, M49*DA49*100.0/(AL49), 0)</f>
        <v>0</v>
      </c>
      <c r="O49">
        <f>((U49-K49/2)*N49-M49)/(U49+K49/2)</f>
        <v>0</v>
      </c>
      <c r="P49">
        <f>O49*(DM49+DN49)/1000.0</f>
        <v>0</v>
      </c>
      <c r="Q49">
        <f>(DF49 - IF(AJ49&gt;1, M49*DA49*100.0/(AL49), 0))*(DM49+DN49)/1000.0</f>
        <v>0</v>
      </c>
      <c r="R49">
        <f>2.0/((1/T49-1/S49)+SIGN(T49)*SQRT((1/T49-1/S49)*(1/T49-1/S49) + 4*DB49/((DB49+1)*(DB49+1))*(2*1/T49*1/S49-1/S49*1/S49)))</f>
        <v>0</v>
      </c>
      <c r="S49">
        <f>IF(LEFT(DC49,1)&lt;&gt;"0",IF(LEFT(DC49,1)="1",3.0,DD49),$D$5+$E$5*(DT49*DM49/($K$5*1000))+$F$5*(DT49*DM49/($K$5*1000))*MAX(MIN(DA49,$J$5),$I$5)*MAX(MIN(DA49,$J$5),$I$5)+$G$5*MAX(MIN(DA49,$J$5),$I$5)*(DT49*DM49/($K$5*1000))+$H$5*(DT49*DM49/($K$5*1000))*(DT49*DM49/($K$5*1000)))</f>
        <v>0</v>
      </c>
      <c r="T49">
        <f>K49*(1000-(1000*0.61365*exp(17.502*X49/(240.97+X49))/(DM49+DN49)+DH49)/2)/(1000*0.61365*exp(17.502*X49/(240.97+X49))/(DM49+DN49)-DH49)</f>
        <v>0</v>
      </c>
      <c r="U49">
        <f>1/((DB49+1)/(R49/1.6)+1/(S49/1.37)) + DB49/((DB49+1)/(R49/1.6) + DB49/(S49/1.37))</f>
        <v>0</v>
      </c>
      <c r="V49">
        <f>(CW49*CZ49)</f>
        <v>0</v>
      </c>
      <c r="W49">
        <f>(DO49+(V49+2*0.95*5.67E-8*(((DO49+$B$7)+273)^4-(DO49+273)^4)-44100*K49)/(1.84*29.3*S49+8*0.95*5.67E-8*(DO49+273)^3))</f>
        <v>0</v>
      </c>
      <c r="X49">
        <f>($C$7*DP49+$D$7*DQ49+$E$7*W49)</f>
        <v>0</v>
      </c>
      <c r="Y49">
        <f>0.61365*exp(17.502*X49/(240.97+X49))</f>
        <v>0</v>
      </c>
      <c r="Z49">
        <f>(AA49/AB49*100)</f>
        <v>0</v>
      </c>
      <c r="AA49">
        <f>DH49*(DM49+DN49)/1000</f>
        <v>0</v>
      </c>
      <c r="AB49">
        <f>0.61365*exp(17.502*DO49/(240.97+DO49))</f>
        <v>0</v>
      </c>
      <c r="AC49">
        <f>(Y49-DH49*(DM49+DN49)/1000)</f>
        <v>0</v>
      </c>
      <c r="AD49">
        <f>(-K49*44100)</f>
        <v>0</v>
      </c>
      <c r="AE49">
        <f>2*29.3*S49*0.92*(DO49-X49)</f>
        <v>0</v>
      </c>
      <c r="AF49">
        <f>2*0.95*5.67E-8*(((DO49+$B$7)+273)^4-(X49+273)^4)</f>
        <v>0</v>
      </c>
      <c r="AG49">
        <f>V49+AF49+AD49+AE49</f>
        <v>0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MAX(0,($B$13+$C$13*DT49)/(1+$D$13*DT49)*DM49/(DO49+273)*$E$13)</f>
        <v>0</v>
      </c>
      <c r="AM49" t="s">
        <v>422</v>
      </c>
      <c r="AN49" t="s">
        <v>422</v>
      </c>
      <c r="AO49">
        <v>0</v>
      </c>
      <c r="AP49">
        <v>0</v>
      </c>
      <c r="AQ49">
        <f>1-AO49/AP49</f>
        <v>0</v>
      </c>
      <c r="AR49">
        <v>0</v>
      </c>
      <c r="AS49" t="s">
        <v>422</v>
      </c>
      <c r="AT49" t="s">
        <v>422</v>
      </c>
      <c r="AU49">
        <v>0</v>
      </c>
      <c r="AV49">
        <v>0</v>
      </c>
      <c r="AW49">
        <f>1-AU49/AV49</f>
        <v>0</v>
      </c>
      <c r="AX49">
        <v>0.5</v>
      </c>
      <c r="AY49">
        <f>CX49</f>
        <v>0</v>
      </c>
      <c r="AZ49">
        <f>M49</f>
        <v>0</v>
      </c>
      <c r="BA49">
        <f>AW49*AX49*AY49</f>
        <v>0</v>
      </c>
      <c r="BB49">
        <f>(AZ49-AR49)/AY49</f>
        <v>0</v>
      </c>
      <c r="BC49">
        <f>(AP49-AV49)/AV49</f>
        <v>0</v>
      </c>
      <c r="BD49">
        <f>AO49/(AQ49+AO49/AV49)</f>
        <v>0</v>
      </c>
      <c r="BE49" t="s">
        <v>422</v>
      </c>
      <c r="BF49">
        <v>0</v>
      </c>
      <c r="BG49">
        <f>IF(BF49&lt;&gt;0, BF49, BD49)</f>
        <v>0</v>
      </c>
      <c r="BH49">
        <f>1-BG49/AV49</f>
        <v>0</v>
      </c>
      <c r="BI49">
        <f>(AV49-AU49)/(AV49-BG49)</f>
        <v>0</v>
      </c>
      <c r="BJ49">
        <f>(AP49-AV49)/(AP49-BG49)</f>
        <v>0</v>
      </c>
      <c r="BK49">
        <f>(AV49-AU49)/(AV49-AO49)</f>
        <v>0</v>
      </c>
      <c r="BL49">
        <f>(AP49-AV49)/(AP49-AO49)</f>
        <v>0</v>
      </c>
      <c r="BM49">
        <f>(BI49*BG49/AU49)</f>
        <v>0</v>
      </c>
      <c r="BN49">
        <f>(1-BM49)</f>
        <v>0</v>
      </c>
      <c r="CW49">
        <f>$B$11*DU49+$C$11*DV49+$F$11*EG49*(1-EJ49)</f>
        <v>0</v>
      </c>
      <c r="CX49">
        <f>CW49*CY49</f>
        <v>0</v>
      </c>
      <c r="CY49">
        <f>($B$11*$D$9+$C$11*$D$9+$F$11*((ET49+EL49)/MAX(ET49+EL49+EU49, 0.1)*$I$9+EU49/MAX(ET49+EL49+EU49, 0.1)*$J$9))/($B$11+$C$11+$F$11)</f>
        <v>0</v>
      </c>
      <c r="CZ49">
        <f>($B$11*$K$9+$C$11*$K$9+$F$11*((ET49+EL49)/MAX(ET49+EL49+EU49, 0.1)*$P$9+EU49/MAX(ET49+EL49+EU49, 0.1)*$Q$9))/($B$11+$C$11+$F$11)</f>
        <v>0</v>
      </c>
      <c r="DA49">
        <v>2.18</v>
      </c>
      <c r="DB49">
        <v>0.5</v>
      </c>
      <c r="DC49" t="s">
        <v>423</v>
      </c>
      <c r="DD49">
        <v>2</v>
      </c>
      <c r="DE49">
        <v>1758503445.9125</v>
      </c>
      <c r="DF49">
        <v>420.64675</v>
      </c>
      <c r="DG49">
        <v>419.995375</v>
      </c>
      <c r="DH49">
        <v>24.7458125</v>
      </c>
      <c r="DI49">
        <v>24.64845</v>
      </c>
      <c r="DJ49">
        <v>419.4087499999999</v>
      </c>
      <c r="DK49">
        <v>24.5456375</v>
      </c>
      <c r="DL49">
        <v>500.01275</v>
      </c>
      <c r="DM49">
        <v>89.96453750000001</v>
      </c>
      <c r="DN49">
        <v>0.0565339</v>
      </c>
      <c r="DO49">
        <v>30.7550625</v>
      </c>
      <c r="DP49">
        <v>30.7006625</v>
      </c>
      <c r="DQ49">
        <v>999.9</v>
      </c>
      <c r="DR49">
        <v>0</v>
      </c>
      <c r="DS49">
        <v>0</v>
      </c>
      <c r="DT49">
        <v>9994.69375</v>
      </c>
      <c r="DU49">
        <v>0</v>
      </c>
      <c r="DV49">
        <v>0.843113</v>
      </c>
      <c r="DW49">
        <v>0.65139375</v>
      </c>
      <c r="DX49">
        <v>431.320125</v>
      </c>
      <c r="DY49">
        <v>430.60925</v>
      </c>
      <c r="DZ49">
        <v>0.0973789625</v>
      </c>
      <c r="EA49">
        <v>419.995375</v>
      </c>
      <c r="EB49">
        <v>24.64845</v>
      </c>
      <c r="EC49">
        <v>2.226245</v>
      </c>
      <c r="ED49">
        <v>2.217485</v>
      </c>
      <c r="EE49">
        <v>19.1524375</v>
      </c>
      <c r="EF49">
        <v>19.0891875</v>
      </c>
      <c r="EG49">
        <v>0.00500097</v>
      </c>
      <c r="EH49">
        <v>0</v>
      </c>
      <c r="EI49">
        <v>0</v>
      </c>
      <c r="EJ49">
        <v>0</v>
      </c>
      <c r="EK49">
        <v>233.575</v>
      </c>
      <c r="EL49">
        <v>0.00500097</v>
      </c>
      <c r="EM49">
        <v>-8.225000000000001</v>
      </c>
      <c r="EN49">
        <v>-1.1625</v>
      </c>
      <c r="EO49">
        <v>35.00775</v>
      </c>
      <c r="EP49">
        <v>39.202875</v>
      </c>
      <c r="EQ49">
        <v>36.89825</v>
      </c>
      <c r="ER49">
        <v>39.156</v>
      </c>
      <c r="ES49">
        <v>37.42925</v>
      </c>
      <c r="ET49">
        <v>0</v>
      </c>
      <c r="EU49">
        <v>0</v>
      </c>
      <c r="EV49">
        <v>0</v>
      </c>
      <c r="EW49">
        <v>1758503449.3</v>
      </c>
      <c r="EX49">
        <v>0</v>
      </c>
      <c r="EY49">
        <v>231.968</v>
      </c>
      <c r="EZ49">
        <v>22.65384562765643</v>
      </c>
      <c r="FA49">
        <v>3.500000194708492</v>
      </c>
      <c r="FB49">
        <v>-9.052</v>
      </c>
      <c r="FC49">
        <v>15</v>
      </c>
      <c r="FD49">
        <v>0</v>
      </c>
      <c r="FE49" t="s">
        <v>424</v>
      </c>
      <c r="FF49">
        <v>1747247426.5</v>
      </c>
      <c r="FG49">
        <v>1747247420.5</v>
      </c>
      <c r="FH49">
        <v>0</v>
      </c>
      <c r="FI49">
        <v>1.027</v>
      </c>
      <c r="FJ49">
        <v>0.031</v>
      </c>
      <c r="FK49">
        <v>0.02</v>
      </c>
      <c r="FL49">
        <v>0.05</v>
      </c>
      <c r="FM49">
        <v>420</v>
      </c>
      <c r="FN49">
        <v>16</v>
      </c>
      <c r="FO49">
        <v>0.01</v>
      </c>
      <c r="FP49">
        <v>0.1</v>
      </c>
      <c r="FQ49">
        <v>0.6177464146341464</v>
      </c>
      <c r="FR49">
        <v>0.1565919303135897</v>
      </c>
      <c r="FS49">
        <v>0.05344664925908078</v>
      </c>
      <c r="FT49">
        <v>0</v>
      </c>
      <c r="FU49">
        <v>231.8205882352941</v>
      </c>
      <c r="FV49">
        <v>-1.480519680479496</v>
      </c>
      <c r="FW49">
        <v>7.936393439746406</v>
      </c>
      <c r="FX49">
        <v>-1</v>
      </c>
      <c r="FY49">
        <v>0.1022000292682927</v>
      </c>
      <c r="FZ49">
        <v>-0.03191743275261323</v>
      </c>
      <c r="GA49">
        <v>0.003546947044599363</v>
      </c>
      <c r="GB49">
        <v>1</v>
      </c>
      <c r="GC49">
        <v>1</v>
      </c>
      <c r="GD49">
        <v>2</v>
      </c>
      <c r="GE49" t="s">
        <v>425</v>
      </c>
      <c r="GF49">
        <v>3.13659</v>
      </c>
      <c r="GG49">
        <v>2.71687</v>
      </c>
      <c r="GH49">
        <v>0.0931691</v>
      </c>
      <c r="GI49">
        <v>0.0923925</v>
      </c>
      <c r="GJ49">
        <v>0.107641</v>
      </c>
      <c r="GK49">
        <v>0.106127</v>
      </c>
      <c r="GL49">
        <v>28762.4</v>
      </c>
      <c r="GM49">
        <v>28855.1</v>
      </c>
      <c r="GN49">
        <v>29490.9</v>
      </c>
      <c r="GO49">
        <v>29384.6</v>
      </c>
      <c r="GP49">
        <v>34770.8</v>
      </c>
      <c r="GQ49">
        <v>34782</v>
      </c>
      <c r="GR49">
        <v>41500.1</v>
      </c>
      <c r="GS49">
        <v>41741.6</v>
      </c>
      <c r="GT49">
        <v>1.9121</v>
      </c>
      <c r="GU49">
        <v>1.8663</v>
      </c>
      <c r="GV49">
        <v>0.0895783</v>
      </c>
      <c r="GW49">
        <v>0</v>
      </c>
      <c r="GX49">
        <v>29.2438</v>
      </c>
      <c r="GY49">
        <v>999.9</v>
      </c>
      <c r="GZ49">
        <v>59.7</v>
      </c>
      <c r="HA49">
        <v>30.9</v>
      </c>
      <c r="HB49">
        <v>29.764</v>
      </c>
      <c r="HC49">
        <v>62.4722</v>
      </c>
      <c r="HD49">
        <v>24.9559</v>
      </c>
      <c r="HE49">
        <v>1</v>
      </c>
      <c r="HF49">
        <v>0.163577</v>
      </c>
      <c r="HG49">
        <v>-1.45993</v>
      </c>
      <c r="HH49">
        <v>20.3518</v>
      </c>
      <c r="HI49">
        <v>5.22388</v>
      </c>
      <c r="HJ49">
        <v>12.0159</v>
      </c>
      <c r="HK49">
        <v>4.99125</v>
      </c>
      <c r="HL49">
        <v>3.28933</v>
      </c>
      <c r="HM49">
        <v>9999</v>
      </c>
      <c r="HN49">
        <v>9999</v>
      </c>
      <c r="HO49">
        <v>9999</v>
      </c>
      <c r="HP49">
        <v>999.9</v>
      </c>
      <c r="HQ49">
        <v>1.86753</v>
      </c>
      <c r="HR49">
        <v>1.86664</v>
      </c>
      <c r="HS49">
        <v>1.866</v>
      </c>
      <c r="HT49">
        <v>1.86599</v>
      </c>
      <c r="HU49">
        <v>1.86783</v>
      </c>
      <c r="HV49">
        <v>1.87027</v>
      </c>
      <c r="HW49">
        <v>1.8689</v>
      </c>
      <c r="HX49">
        <v>1.87039</v>
      </c>
      <c r="HY49">
        <v>0</v>
      </c>
      <c r="HZ49">
        <v>0</v>
      </c>
      <c r="IA49">
        <v>0</v>
      </c>
      <c r="IB49">
        <v>0</v>
      </c>
      <c r="IC49" t="s">
        <v>426</v>
      </c>
      <c r="ID49" t="s">
        <v>427</v>
      </c>
      <c r="IE49" t="s">
        <v>428</v>
      </c>
      <c r="IF49" t="s">
        <v>428</v>
      </c>
      <c r="IG49" t="s">
        <v>428</v>
      </c>
      <c r="IH49" t="s">
        <v>428</v>
      </c>
      <c r="II49">
        <v>0</v>
      </c>
      <c r="IJ49">
        <v>100</v>
      </c>
      <c r="IK49">
        <v>100</v>
      </c>
      <c r="IL49">
        <v>1.238</v>
      </c>
      <c r="IM49">
        <v>0.2002</v>
      </c>
      <c r="IN49">
        <v>0.6902030508192664</v>
      </c>
      <c r="IO49">
        <v>0.001474763808417899</v>
      </c>
      <c r="IP49">
        <v>-3.85604142745729E-07</v>
      </c>
      <c r="IQ49">
        <v>-4.042155114862324E-11</v>
      </c>
      <c r="IR49">
        <v>-0.0599630414126953</v>
      </c>
      <c r="IS49">
        <v>-0.0008759303265835833</v>
      </c>
      <c r="IT49">
        <v>0.0007542316531097033</v>
      </c>
      <c r="IU49">
        <v>-1.168394518909615E-05</v>
      </c>
      <c r="IV49">
        <v>4</v>
      </c>
      <c r="IW49">
        <v>2283</v>
      </c>
      <c r="IX49">
        <v>1</v>
      </c>
      <c r="IY49">
        <v>28</v>
      </c>
      <c r="IZ49">
        <v>187600.4</v>
      </c>
      <c r="JA49">
        <v>187600.5</v>
      </c>
      <c r="JB49">
        <v>1.02905</v>
      </c>
      <c r="JC49">
        <v>2.28882</v>
      </c>
      <c r="JD49">
        <v>1.39771</v>
      </c>
      <c r="JE49">
        <v>2.35107</v>
      </c>
      <c r="JF49">
        <v>1.49536</v>
      </c>
      <c r="JG49">
        <v>2.61108</v>
      </c>
      <c r="JH49">
        <v>36.2224</v>
      </c>
      <c r="JI49">
        <v>24.1225</v>
      </c>
      <c r="JJ49">
        <v>18</v>
      </c>
      <c r="JK49">
        <v>489.851</v>
      </c>
      <c r="JL49">
        <v>450.641</v>
      </c>
      <c r="JM49">
        <v>31.5393</v>
      </c>
      <c r="JN49">
        <v>29.677</v>
      </c>
      <c r="JO49">
        <v>30.0001</v>
      </c>
      <c r="JP49">
        <v>29.4806</v>
      </c>
      <c r="JQ49">
        <v>29.4018</v>
      </c>
      <c r="JR49">
        <v>20.602</v>
      </c>
      <c r="JS49">
        <v>25.5932</v>
      </c>
      <c r="JT49">
        <v>97.6872</v>
      </c>
      <c r="JU49">
        <v>31.5443</v>
      </c>
      <c r="JV49">
        <v>420</v>
      </c>
      <c r="JW49">
        <v>24.6282</v>
      </c>
      <c r="JX49">
        <v>100.792</v>
      </c>
      <c r="JY49">
        <v>100.38</v>
      </c>
    </row>
    <row r="50" spans="1:285">
      <c r="A50">
        <v>34</v>
      </c>
      <c r="B50">
        <v>1758503450.6</v>
      </c>
      <c r="C50">
        <v>562.0999999046326</v>
      </c>
      <c r="D50" t="s">
        <v>496</v>
      </c>
      <c r="E50" t="s">
        <v>497</v>
      </c>
      <c r="F50">
        <v>5</v>
      </c>
      <c r="G50" t="s">
        <v>491</v>
      </c>
      <c r="H50" t="s">
        <v>420</v>
      </c>
      <c r="I50" t="s">
        <v>421</v>
      </c>
      <c r="J50">
        <v>1758503447.6</v>
      </c>
      <c r="K50">
        <f>(L50)/1000</f>
        <v>0</v>
      </c>
      <c r="L50">
        <f>1000*DL50*AJ50*(DH50-DI50)/(100*DA50*(1000-AJ50*DH50))</f>
        <v>0</v>
      </c>
      <c r="M50">
        <f>DL50*AJ50*(DG50-DF50*(1000-AJ50*DI50)/(1000-AJ50*DH50))/(100*DA50)</f>
        <v>0</v>
      </c>
      <c r="N50">
        <f>DF50 - IF(AJ50&gt;1, M50*DA50*100.0/(AL50), 0)</f>
        <v>0</v>
      </c>
      <c r="O50">
        <f>((U50-K50/2)*N50-M50)/(U50+K50/2)</f>
        <v>0</v>
      </c>
      <c r="P50">
        <f>O50*(DM50+DN50)/1000.0</f>
        <v>0</v>
      </c>
      <c r="Q50">
        <f>(DF50 - IF(AJ50&gt;1, M50*DA50*100.0/(AL50), 0))*(DM50+DN50)/1000.0</f>
        <v>0</v>
      </c>
      <c r="R50">
        <f>2.0/((1/T50-1/S50)+SIGN(T50)*SQRT((1/T50-1/S50)*(1/T50-1/S50) + 4*DB50/((DB50+1)*(DB50+1))*(2*1/T50*1/S50-1/S50*1/S50)))</f>
        <v>0</v>
      </c>
      <c r="S50">
        <f>IF(LEFT(DC50,1)&lt;&gt;"0",IF(LEFT(DC50,1)="1",3.0,DD50),$D$5+$E$5*(DT50*DM50/($K$5*1000))+$F$5*(DT50*DM50/($K$5*1000))*MAX(MIN(DA50,$J$5),$I$5)*MAX(MIN(DA50,$J$5),$I$5)+$G$5*MAX(MIN(DA50,$J$5),$I$5)*(DT50*DM50/($K$5*1000))+$H$5*(DT50*DM50/($K$5*1000))*(DT50*DM50/($K$5*1000)))</f>
        <v>0</v>
      </c>
      <c r="T50">
        <f>K50*(1000-(1000*0.61365*exp(17.502*X50/(240.97+X50))/(DM50+DN50)+DH50)/2)/(1000*0.61365*exp(17.502*X50/(240.97+X50))/(DM50+DN50)-DH50)</f>
        <v>0</v>
      </c>
      <c r="U50">
        <f>1/((DB50+1)/(R50/1.6)+1/(S50/1.37)) + DB50/((DB50+1)/(R50/1.6) + DB50/(S50/1.37))</f>
        <v>0</v>
      </c>
      <c r="V50">
        <f>(CW50*CZ50)</f>
        <v>0</v>
      </c>
      <c r="W50">
        <f>(DO50+(V50+2*0.95*5.67E-8*(((DO50+$B$7)+273)^4-(DO50+273)^4)-44100*K50)/(1.84*29.3*S50+8*0.95*5.67E-8*(DO50+273)^3))</f>
        <v>0</v>
      </c>
      <c r="X50">
        <f>($C$7*DP50+$D$7*DQ50+$E$7*W50)</f>
        <v>0</v>
      </c>
      <c r="Y50">
        <f>0.61365*exp(17.502*X50/(240.97+X50))</f>
        <v>0</v>
      </c>
      <c r="Z50">
        <f>(AA50/AB50*100)</f>
        <v>0</v>
      </c>
      <c r="AA50">
        <f>DH50*(DM50+DN50)/1000</f>
        <v>0</v>
      </c>
      <c r="AB50">
        <f>0.61365*exp(17.502*DO50/(240.97+DO50))</f>
        <v>0</v>
      </c>
      <c r="AC50">
        <f>(Y50-DH50*(DM50+DN50)/1000)</f>
        <v>0</v>
      </c>
      <c r="AD50">
        <f>(-K50*44100)</f>
        <v>0</v>
      </c>
      <c r="AE50">
        <f>2*29.3*S50*0.92*(DO50-X50)</f>
        <v>0</v>
      </c>
      <c r="AF50">
        <f>2*0.95*5.67E-8*(((DO50+$B$7)+273)^4-(X50+273)^4)</f>
        <v>0</v>
      </c>
      <c r="AG50">
        <f>V50+AF50+AD50+AE50</f>
        <v>0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MAX(0,($B$13+$C$13*DT50)/(1+$D$13*DT50)*DM50/(DO50+273)*$E$13)</f>
        <v>0</v>
      </c>
      <c r="AM50" t="s">
        <v>422</v>
      </c>
      <c r="AN50" t="s">
        <v>422</v>
      </c>
      <c r="AO50">
        <v>0</v>
      </c>
      <c r="AP50">
        <v>0</v>
      </c>
      <c r="AQ50">
        <f>1-AO50/AP50</f>
        <v>0</v>
      </c>
      <c r="AR50">
        <v>0</v>
      </c>
      <c r="AS50" t="s">
        <v>422</v>
      </c>
      <c r="AT50" t="s">
        <v>422</v>
      </c>
      <c r="AU50">
        <v>0</v>
      </c>
      <c r="AV50">
        <v>0</v>
      </c>
      <c r="AW50">
        <f>1-AU50/AV50</f>
        <v>0</v>
      </c>
      <c r="AX50">
        <v>0.5</v>
      </c>
      <c r="AY50">
        <f>CX50</f>
        <v>0</v>
      </c>
      <c r="AZ50">
        <f>M50</f>
        <v>0</v>
      </c>
      <c r="BA50">
        <f>AW50*AX50*AY50</f>
        <v>0</v>
      </c>
      <c r="BB50">
        <f>(AZ50-AR50)/AY50</f>
        <v>0</v>
      </c>
      <c r="BC50">
        <f>(AP50-AV50)/AV50</f>
        <v>0</v>
      </c>
      <c r="BD50">
        <f>AO50/(AQ50+AO50/AV50)</f>
        <v>0</v>
      </c>
      <c r="BE50" t="s">
        <v>422</v>
      </c>
      <c r="BF50">
        <v>0</v>
      </c>
      <c r="BG50">
        <f>IF(BF50&lt;&gt;0, BF50, BD50)</f>
        <v>0</v>
      </c>
      <c r="BH50">
        <f>1-BG50/AV50</f>
        <v>0</v>
      </c>
      <c r="BI50">
        <f>(AV50-AU50)/(AV50-BG50)</f>
        <v>0</v>
      </c>
      <c r="BJ50">
        <f>(AP50-AV50)/(AP50-BG50)</f>
        <v>0</v>
      </c>
      <c r="BK50">
        <f>(AV50-AU50)/(AV50-AO50)</f>
        <v>0</v>
      </c>
      <c r="BL50">
        <f>(AP50-AV50)/(AP50-AO50)</f>
        <v>0</v>
      </c>
      <c r="BM50">
        <f>(BI50*BG50/AU50)</f>
        <v>0</v>
      </c>
      <c r="BN50">
        <f>(1-BM50)</f>
        <v>0</v>
      </c>
      <c r="CW50">
        <f>$B$11*DU50+$C$11*DV50+$F$11*EG50*(1-EJ50)</f>
        <v>0</v>
      </c>
      <c r="CX50">
        <f>CW50*CY50</f>
        <v>0</v>
      </c>
      <c r="CY50">
        <f>($B$11*$D$9+$C$11*$D$9+$F$11*((ET50+EL50)/MAX(ET50+EL50+EU50, 0.1)*$I$9+EU50/MAX(ET50+EL50+EU50, 0.1)*$J$9))/($B$11+$C$11+$F$11)</f>
        <v>0</v>
      </c>
      <c r="CZ50">
        <f>($B$11*$K$9+$C$11*$K$9+$F$11*((ET50+EL50)/MAX(ET50+EL50+EU50, 0.1)*$P$9+EU50/MAX(ET50+EL50+EU50, 0.1)*$Q$9))/($B$11+$C$11+$F$11)</f>
        <v>0</v>
      </c>
      <c r="DA50">
        <v>2.18</v>
      </c>
      <c r="DB50">
        <v>0.5</v>
      </c>
      <c r="DC50" t="s">
        <v>423</v>
      </c>
      <c r="DD50">
        <v>2</v>
      </c>
      <c r="DE50">
        <v>1758503447.6</v>
      </c>
      <c r="DF50">
        <v>420.6287777777777</v>
      </c>
      <c r="DG50">
        <v>419.9556666666667</v>
      </c>
      <c r="DH50">
        <v>24.74515555555556</v>
      </c>
      <c r="DI50">
        <v>24.64734444444445</v>
      </c>
      <c r="DJ50">
        <v>419.3908888888889</v>
      </c>
      <c r="DK50">
        <v>24.54497777777778</v>
      </c>
      <c r="DL50">
        <v>500.0126666666666</v>
      </c>
      <c r="DM50">
        <v>89.96485555555554</v>
      </c>
      <c r="DN50">
        <v>0.0565404</v>
      </c>
      <c r="DO50">
        <v>30.75431111111111</v>
      </c>
      <c r="DP50">
        <v>30.6993</v>
      </c>
      <c r="DQ50">
        <v>999.9000000000001</v>
      </c>
      <c r="DR50">
        <v>0</v>
      </c>
      <c r="DS50">
        <v>0</v>
      </c>
      <c r="DT50">
        <v>9997.505555555555</v>
      </c>
      <c r="DU50">
        <v>0</v>
      </c>
      <c r="DV50">
        <v>0.843113</v>
      </c>
      <c r="DW50">
        <v>0.6733193333333334</v>
      </c>
      <c r="DX50">
        <v>431.3014444444444</v>
      </c>
      <c r="DY50">
        <v>430.568</v>
      </c>
      <c r="DZ50">
        <v>0.0978207</v>
      </c>
      <c r="EA50">
        <v>419.9556666666667</v>
      </c>
      <c r="EB50">
        <v>24.64734444444445</v>
      </c>
      <c r="EC50">
        <v>2.226193333333333</v>
      </c>
      <c r="ED50">
        <v>2.217394444444444</v>
      </c>
      <c r="EE50">
        <v>19.15206666666667</v>
      </c>
      <c r="EF50">
        <v>19.08853333333333</v>
      </c>
      <c r="EG50">
        <v>0.00500097</v>
      </c>
      <c r="EH50">
        <v>0</v>
      </c>
      <c r="EI50">
        <v>0</v>
      </c>
      <c r="EJ50">
        <v>0</v>
      </c>
      <c r="EK50">
        <v>232.6666666666666</v>
      </c>
      <c r="EL50">
        <v>0.00500097</v>
      </c>
      <c r="EM50">
        <v>-10.3</v>
      </c>
      <c r="EN50">
        <v>-1.633333333333334</v>
      </c>
      <c r="EO50">
        <v>35.01377777777778</v>
      </c>
      <c r="EP50">
        <v>39.23588888888889</v>
      </c>
      <c r="EQ50">
        <v>36.91633333333333</v>
      </c>
      <c r="ER50">
        <v>39.20811111111112</v>
      </c>
      <c r="ES50">
        <v>37.458</v>
      </c>
      <c r="ET50">
        <v>0</v>
      </c>
      <c r="EU50">
        <v>0</v>
      </c>
      <c r="EV50">
        <v>0</v>
      </c>
      <c r="EW50">
        <v>1758503451.7</v>
      </c>
      <c r="EX50">
        <v>0</v>
      </c>
      <c r="EY50">
        <v>231.156</v>
      </c>
      <c r="EZ50">
        <v>17.27692252856047</v>
      </c>
      <c r="FA50">
        <v>2.653846218035771</v>
      </c>
      <c r="FB50">
        <v>-9.960000000000001</v>
      </c>
      <c r="FC50">
        <v>15</v>
      </c>
      <c r="FD50">
        <v>0</v>
      </c>
      <c r="FE50" t="s">
        <v>424</v>
      </c>
      <c r="FF50">
        <v>1747247426.5</v>
      </c>
      <c r="FG50">
        <v>1747247420.5</v>
      </c>
      <c r="FH50">
        <v>0</v>
      </c>
      <c r="FI50">
        <v>1.027</v>
      </c>
      <c r="FJ50">
        <v>0.031</v>
      </c>
      <c r="FK50">
        <v>0.02</v>
      </c>
      <c r="FL50">
        <v>0.05</v>
      </c>
      <c r="FM50">
        <v>420</v>
      </c>
      <c r="FN50">
        <v>16</v>
      </c>
      <c r="FO50">
        <v>0.01</v>
      </c>
      <c r="FP50">
        <v>0.1</v>
      </c>
      <c r="FQ50">
        <v>0.6313132749999999</v>
      </c>
      <c r="FR50">
        <v>0.1146950881801113</v>
      </c>
      <c r="FS50">
        <v>0.04914060170062404</v>
      </c>
      <c r="FT50">
        <v>0</v>
      </c>
      <c r="FU50">
        <v>231.4676470588236</v>
      </c>
      <c r="FV50">
        <v>2.220015022253838</v>
      </c>
      <c r="FW50">
        <v>7.71875944727158</v>
      </c>
      <c r="FX50">
        <v>-1</v>
      </c>
      <c r="FY50">
        <v>0.1013593775</v>
      </c>
      <c r="FZ50">
        <v>-0.0337342750469047</v>
      </c>
      <c r="GA50">
        <v>0.003594828130278798</v>
      </c>
      <c r="GB50">
        <v>1</v>
      </c>
      <c r="GC50">
        <v>1</v>
      </c>
      <c r="GD50">
        <v>2</v>
      </c>
      <c r="GE50" t="s">
        <v>425</v>
      </c>
      <c r="GF50">
        <v>3.13668</v>
      </c>
      <c r="GG50">
        <v>2.71675</v>
      </c>
      <c r="GH50">
        <v>0.0931645</v>
      </c>
      <c r="GI50">
        <v>0.0923829</v>
      </c>
      <c r="GJ50">
        <v>0.107644</v>
      </c>
      <c r="GK50">
        <v>0.106124</v>
      </c>
      <c r="GL50">
        <v>28762.3</v>
      </c>
      <c r="GM50">
        <v>28855.4</v>
      </c>
      <c r="GN50">
        <v>29490.7</v>
      </c>
      <c r="GO50">
        <v>29384.7</v>
      </c>
      <c r="GP50">
        <v>34770.5</v>
      </c>
      <c r="GQ50">
        <v>34782.1</v>
      </c>
      <c r="GR50">
        <v>41499.9</v>
      </c>
      <c r="GS50">
        <v>41741.5</v>
      </c>
      <c r="GT50">
        <v>1.91205</v>
      </c>
      <c r="GU50">
        <v>1.86625</v>
      </c>
      <c r="GV50">
        <v>0.0890642</v>
      </c>
      <c r="GW50">
        <v>0</v>
      </c>
      <c r="GX50">
        <v>29.2425</v>
      </c>
      <c r="GY50">
        <v>999.9</v>
      </c>
      <c r="GZ50">
        <v>59.7</v>
      </c>
      <c r="HA50">
        <v>30.9</v>
      </c>
      <c r="HB50">
        <v>29.7654</v>
      </c>
      <c r="HC50">
        <v>62.7522</v>
      </c>
      <c r="HD50">
        <v>24.996</v>
      </c>
      <c r="HE50">
        <v>1</v>
      </c>
      <c r="HF50">
        <v>0.163557</v>
      </c>
      <c r="HG50">
        <v>-1.46541</v>
      </c>
      <c r="HH50">
        <v>20.3517</v>
      </c>
      <c r="HI50">
        <v>5.22433</v>
      </c>
      <c r="HJ50">
        <v>12.0159</v>
      </c>
      <c r="HK50">
        <v>4.9912</v>
      </c>
      <c r="HL50">
        <v>3.28943</v>
      </c>
      <c r="HM50">
        <v>9999</v>
      </c>
      <c r="HN50">
        <v>9999</v>
      </c>
      <c r="HO50">
        <v>9999</v>
      </c>
      <c r="HP50">
        <v>999.9</v>
      </c>
      <c r="HQ50">
        <v>1.86753</v>
      </c>
      <c r="HR50">
        <v>1.86665</v>
      </c>
      <c r="HS50">
        <v>1.866</v>
      </c>
      <c r="HT50">
        <v>1.86599</v>
      </c>
      <c r="HU50">
        <v>1.86783</v>
      </c>
      <c r="HV50">
        <v>1.87027</v>
      </c>
      <c r="HW50">
        <v>1.8689</v>
      </c>
      <c r="HX50">
        <v>1.87038</v>
      </c>
      <c r="HY50">
        <v>0</v>
      </c>
      <c r="HZ50">
        <v>0</v>
      </c>
      <c r="IA50">
        <v>0</v>
      </c>
      <c r="IB50">
        <v>0</v>
      </c>
      <c r="IC50" t="s">
        <v>426</v>
      </c>
      <c r="ID50" t="s">
        <v>427</v>
      </c>
      <c r="IE50" t="s">
        <v>428</v>
      </c>
      <c r="IF50" t="s">
        <v>428</v>
      </c>
      <c r="IG50" t="s">
        <v>428</v>
      </c>
      <c r="IH50" t="s">
        <v>428</v>
      </c>
      <c r="II50">
        <v>0</v>
      </c>
      <c r="IJ50">
        <v>100</v>
      </c>
      <c r="IK50">
        <v>100</v>
      </c>
      <c r="IL50">
        <v>1.238</v>
      </c>
      <c r="IM50">
        <v>0.2001</v>
      </c>
      <c r="IN50">
        <v>0.6902030508192664</v>
      </c>
      <c r="IO50">
        <v>0.001474763808417899</v>
      </c>
      <c r="IP50">
        <v>-3.85604142745729E-07</v>
      </c>
      <c r="IQ50">
        <v>-4.042155114862324E-11</v>
      </c>
      <c r="IR50">
        <v>-0.0599630414126953</v>
      </c>
      <c r="IS50">
        <v>-0.0008759303265835833</v>
      </c>
      <c r="IT50">
        <v>0.0007542316531097033</v>
      </c>
      <c r="IU50">
        <v>-1.168394518909615E-05</v>
      </c>
      <c r="IV50">
        <v>4</v>
      </c>
      <c r="IW50">
        <v>2283</v>
      </c>
      <c r="IX50">
        <v>1</v>
      </c>
      <c r="IY50">
        <v>28</v>
      </c>
      <c r="IZ50">
        <v>187600.4</v>
      </c>
      <c r="JA50">
        <v>187600.5</v>
      </c>
      <c r="JB50">
        <v>1.02905</v>
      </c>
      <c r="JC50">
        <v>2.28638</v>
      </c>
      <c r="JD50">
        <v>1.39648</v>
      </c>
      <c r="JE50">
        <v>2.35962</v>
      </c>
      <c r="JF50">
        <v>1.49536</v>
      </c>
      <c r="JG50">
        <v>2.65381</v>
      </c>
      <c r="JH50">
        <v>36.2224</v>
      </c>
      <c r="JI50">
        <v>24.1138</v>
      </c>
      <c r="JJ50">
        <v>18</v>
      </c>
      <c r="JK50">
        <v>489.819</v>
      </c>
      <c r="JL50">
        <v>450.609</v>
      </c>
      <c r="JM50">
        <v>31.5385</v>
      </c>
      <c r="JN50">
        <v>29.677</v>
      </c>
      <c r="JO50">
        <v>30.0001</v>
      </c>
      <c r="JP50">
        <v>29.4806</v>
      </c>
      <c r="JQ50">
        <v>29.4018</v>
      </c>
      <c r="JR50">
        <v>20.6056</v>
      </c>
      <c r="JS50">
        <v>25.5932</v>
      </c>
      <c r="JT50">
        <v>97.6872</v>
      </c>
      <c r="JU50">
        <v>31.5443</v>
      </c>
      <c r="JV50">
        <v>420</v>
      </c>
      <c r="JW50">
        <v>24.6282</v>
      </c>
      <c r="JX50">
        <v>100.792</v>
      </c>
      <c r="JY50">
        <v>100.38</v>
      </c>
    </row>
    <row r="51" spans="1:285">
      <c r="A51">
        <v>35</v>
      </c>
      <c r="B51">
        <v>1758503452.6</v>
      </c>
      <c r="C51">
        <v>564.0999999046326</v>
      </c>
      <c r="D51" t="s">
        <v>498</v>
      </c>
      <c r="E51" t="s">
        <v>499</v>
      </c>
      <c r="F51">
        <v>5</v>
      </c>
      <c r="G51" t="s">
        <v>491</v>
      </c>
      <c r="H51" t="s">
        <v>420</v>
      </c>
      <c r="I51" t="s">
        <v>421</v>
      </c>
      <c r="J51">
        <v>1758503449.6</v>
      </c>
      <c r="K51">
        <f>(L51)/1000</f>
        <v>0</v>
      </c>
      <c r="L51">
        <f>1000*DL51*AJ51*(DH51-DI51)/(100*DA51*(1000-AJ51*DH51))</f>
        <v>0</v>
      </c>
      <c r="M51">
        <f>DL51*AJ51*(DG51-DF51*(1000-AJ51*DI51)/(1000-AJ51*DH51))/(100*DA51)</f>
        <v>0</v>
      </c>
      <c r="N51">
        <f>DF51 - IF(AJ51&gt;1, M51*DA51*100.0/(AL51), 0)</f>
        <v>0</v>
      </c>
      <c r="O51">
        <f>((U51-K51/2)*N51-M51)/(U51+K51/2)</f>
        <v>0</v>
      </c>
      <c r="P51">
        <f>O51*(DM51+DN51)/1000.0</f>
        <v>0</v>
      </c>
      <c r="Q51">
        <f>(DF51 - IF(AJ51&gt;1, M51*DA51*100.0/(AL51), 0))*(DM51+DN51)/1000.0</f>
        <v>0</v>
      </c>
      <c r="R51">
        <f>2.0/((1/T51-1/S51)+SIGN(T51)*SQRT((1/T51-1/S51)*(1/T51-1/S51) + 4*DB51/((DB51+1)*(DB51+1))*(2*1/T51*1/S51-1/S51*1/S51)))</f>
        <v>0</v>
      </c>
      <c r="S51">
        <f>IF(LEFT(DC51,1)&lt;&gt;"0",IF(LEFT(DC51,1)="1",3.0,DD51),$D$5+$E$5*(DT51*DM51/($K$5*1000))+$F$5*(DT51*DM51/($K$5*1000))*MAX(MIN(DA51,$J$5),$I$5)*MAX(MIN(DA51,$J$5),$I$5)+$G$5*MAX(MIN(DA51,$J$5),$I$5)*(DT51*DM51/($K$5*1000))+$H$5*(DT51*DM51/($K$5*1000))*(DT51*DM51/($K$5*1000)))</f>
        <v>0</v>
      </c>
      <c r="T51">
        <f>K51*(1000-(1000*0.61365*exp(17.502*X51/(240.97+X51))/(DM51+DN51)+DH51)/2)/(1000*0.61365*exp(17.502*X51/(240.97+X51))/(DM51+DN51)-DH51)</f>
        <v>0</v>
      </c>
      <c r="U51">
        <f>1/((DB51+1)/(R51/1.6)+1/(S51/1.37)) + DB51/((DB51+1)/(R51/1.6) + DB51/(S51/1.37))</f>
        <v>0</v>
      </c>
      <c r="V51">
        <f>(CW51*CZ51)</f>
        <v>0</v>
      </c>
      <c r="W51">
        <f>(DO51+(V51+2*0.95*5.67E-8*(((DO51+$B$7)+273)^4-(DO51+273)^4)-44100*K51)/(1.84*29.3*S51+8*0.95*5.67E-8*(DO51+273)^3))</f>
        <v>0</v>
      </c>
      <c r="X51">
        <f>($C$7*DP51+$D$7*DQ51+$E$7*W51)</f>
        <v>0</v>
      </c>
      <c r="Y51">
        <f>0.61365*exp(17.502*X51/(240.97+X51))</f>
        <v>0</v>
      </c>
      <c r="Z51">
        <f>(AA51/AB51*100)</f>
        <v>0</v>
      </c>
      <c r="AA51">
        <f>DH51*(DM51+DN51)/1000</f>
        <v>0</v>
      </c>
      <c r="AB51">
        <f>0.61365*exp(17.502*DO51/(240.97+DO51))</f>
        <v>0</v>
      </c>
      <c r="AC51">
        <f>(Y51-DH51*(DM51+DN51)/1000)</f>
        <v>0</v>
      </c>
      <c r="AD51">
        <f>(-K51*44100)</f>
        <v>0</v>
      </c>
      <c r="AE51">
        <f>2*29.3*S51*0.92*(DO51-X51)</f>
        <v>0</v>
      </c>
      <c r="AF51">
        <f>2*0.95*5.67E-8*(((DO51+$B$7)+273)^4-(X51+273)^4)</f>
        <v>0</v>
      </c>
      <c r="AG51">
        <f>V51+AF51+AD51+AE51</f>
        <v>0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MAX(0,($B$13+$C$13*DT51)/(1+$D$13*DT51)*DM51/(DO51+273)*$E$13)</f>
        <v>0</v>
      </c>
      <c r="AM51" t="s">
        <v>422</v>
      </c>
      <c r="AN51" t="s">
        <v>422</v>
      </c>
      <c r="AO51">
        <v>0</v>
      </c>
      <c r="AP51">
        <v>0</v>
      </c>
      <c r="AQ51">
        <f>1-AO51/AP51</f>
        <v>0</v>
      </c>
      <c r="AR51">
        <v>0</v>
      </c>
      <c r="AS51" t="s">
        <v>422</v>
      </c>
      <c r="AT51" t="s">
        <v>422</v>
      </c>
      <c r="AU51">
        <v>0</v>
      </c>
      <c r="AV51">
        <v>0</v>
      </c>
      <c r="AW51">
        <f>1-AU51/AV51</f>
        <v>0</v>
      </c>
      <c r="AX51">
        <v>0.5</v>
      </c>
      <c r="AY51">
        <f>CX51</f>
        <v>0</v>
      </c>
      <c r="AZ51">
        <f>M51</f>
        <v>0</v>
      </c>
      <c r="BA51">
        <f>AW51*AX51*AY51</f>
        <v>0</v>
      </c>
      <c r="BB51">
        <f>(AZ51-AR51)/AY51</f>
        <v>0</v>
      </c>
      <c r="BC51">
        <f>(AP51-AV51)/AV51</f>
        <v>0</v>
      </c>
      <c r="BD51">
        <f>AO51/(AQ51+AO51/AV51)</f>
        <v>0</v>
      </c>
      <c r="BE51" t="s">
        <v>422</v>
      </c>
      <c r="BF51">
        <v>0</v>
      </c>
      <c r="BG51">
        <f>IF(BF51&lt;&gt;0, BF51, BD51)</f>
        <v>0</v>
      </c>
      <c r="BH51">
        <f>1-BG51/AV51</f>
        <v>0</v>
      </c>
      <c r="BI51">
        <f>(AV51-AU51)/(AV51-BG51)</f>
        <v>0</v>
      </c>
      <c r="BJ51">
        <f>(AP51-AV51)/(AP51-BG51)</f>
        <v>0</v>
      </c>
      <c r="BK51">
        <f>(AV51-AU51)/(AV51-AO51)</f>
        <v>0</v>
      </c>
      <c r="BL51">
        <f>(AP51-AV51)/(AP51-AO51)</f>
        <v>0</v>
      </c>
      <c r="BM51">
        <f>(BI51*BG51/AU51)</f>
        <v>0</v>
      </c>
      <c r="BN51">
        <f>(1-BM51)</f>
        <v>0</v>
      </c>
      <c r="CW51">
        <f>$B$11*DU51+$C$11*DV51+$F$11*EG51*(1-EJ51)</f>
        <v>0</v>
      </c>
      <c r="CX51">
        <f>CW51*CY51</f>
        <v>0</v>
      </c>
      <c r="CY51">
        <f>($B$11*$D$9+$C$11*$D$9+$F$11*((ET51+EL51)/MAX(ET51+EL51+EU51, 0.1)*$I$9+EU51/MAX(ET51+EL51+EU51, 0.1)*$J$9))/($B$11+$C$11+$F$11)</f>
        <v>0</v>
      </c>
      <c r="CZ51">
        <f>($B$11*$K$9+$C$11*$K$9+$F$11*((ET51+EL51)/MAX(ET51+EL51+EU51, 0.1)*$P$9+EU51/MAX(ET51+EL51+EU51, 0.1)*$Q$9))/($B$11+$C$11+$F$11)</f>
        <v>0</v>
      </c>
      <c r="DA51">
        <v>2.18</v>
      </c>
      <c r="DB51">
        <v>0.5</v>
      </c>
      <c r="DC51" t="s">
        <v>423</v>
      </c>
      <c r="DD51">
        <v>2</v>
      </c>
      <c r="DE51">
        <v>1758503449.6</v>
      </c>
      <c r="DF51">
        <v>420.5963333333333</v>
      </c>
      <c r="DG51">
        <v>419.9346666666667</v>
      </c>
      <c r="DH51">
        <v>24.74462222222222</v>
      </c>
      <c r="DI51">
        <v>24.64601111111111</v>
      </c>
      <c r="DJ51">
        <v>419.3584444444444</v>
      </c>
      <c r="DK51">
        <v>24.54444444444444</v>
      </c>
      <c r="DL51">
        <v>500.026111111111</v>
      </c>
      <c r="DM51">
        <v>89.9652111111111</v>
      </c>
      <c r="DN51">
        <v>0.05645526666666667</v>
      </c>
      <c r="DO51">
        <v>30.75327777777778</v>
      </c>
      <c r="DP51">
        <v>30.69481111111111</v>
      </c>
      <c r="DQ51">
        <v>999.9000000000001</v>
      </c>
      <c r="DR51">
        <v>0</v>
      </c>
      <c r="DS51">
        <v>0</v>
      </c>
      <c r="DT51">
        <v>10005.63888888889</v>
      </c>
      <c r="DU51">
        <v>0</v>
      </c>
      <c r="DV51">
        <v>0.843113</v>
      </c>
      <c r="DW51">
        <v>0.6619667777777778</v>
      </c>
      <c r="DX51">
        <v>431.2681111111111</v>
      </c>
      <c r="DY51">
        <v>430.5458888888889</v>
      </c>
      <c r="DZ51">
        <v>0.09860674444444445</v>
      </c>
      <c r="EA51">
        <v>419.9346666666667</v>
      </c>
      <c r="EB51">
        <v>24.64601111111111</v>
      </c>
      <c r="EC51">
        <v>2.226153333333333</v>
      </c>
      <c r="ED51">
        <v>2.217285555555556</v>
      </c>
      <c r="EE51">
        <v>19.15178888888889</v>
      </c>
      <c r="EF51">
        <v>19.08774444444445</v>
      </c>
      <c r="EG51">
        <v>0.00500097</v>
      </c>
      <c r="EH51">
        <v>0</v>
      </c>
      <c r="EI51">
        <v>0</v>
      </c>
      <c r="EJ51">
        <v>0</v>
      </c>
      <c r="EK51">
        <v>233.3555555555555</v>
      </c>
      <c r="EL51">
        <v>0.00500097</v>
      </c>
      <c r="EM51">
        <v>-10.26666666666667</v>
      </c>
      <c r="EN51">
        <v>-2.111111111111111</v>
      </c>
      <c r="EO51">
        <v>35.03444444444445</v>
      </c>
      <c r="EP51">
        <v>39.28455555555556</v>
      </c>
      <c r="EQ51">
        <v>36.958</v>
      </c>
      <c r="ER51">
        <v>39.26355555555555</v>
      </c>
      <c r="ES51">
        <v>37.479</v>
      </c>
      <c r="ET51">
        <v>0</v>
      </c>
      <c r="EU51">
        <v>0</v>
      </c>
      <c r="EV51">
        <v>0</v>
      </c>
      <c r="EW51">
        <v>1758503453.5</v>
      </c>
      <c r="EX51">
        <v>0</v>
      </c>
      <c r="EY51">
        <v>231.1115384615385</v>
      </c>
      <c r="EZ51">
        <v>18.07521338320131</v>
      </c>
      <c r="FA51">
        <v>-4.782906043813692</v>
      </c>
      <c r="FB51">
        <v>-9.673076923076923</v>
      </c>
      <c r="FC51">
        <v>15</v>
      </c>
      <c r="FD51">
        <v>0</v>
      </c>
      <c r="FE51" t="s">
        <v>424</v>
      </c>
      <c r="FF51">
        <v>1747247426.5</v>
      </c>
      <c r="FG51">
        <v>1747247420.5</v>
      </c>
      <c r="FH51">
        <v>0</v>
      </c>
      <c r="FI51">
        <v>1.027</v>
      </c>
      <c r="FJ51">
        <v>0.031</v>
      </c>
      <c r="FK51">
        <v>0.02</v>
      </c>
      <c r="FL51">
        <v>0.05</v>
      </c>
      <c r="FM51">
        <v>420</v>
      </c>
      <c r="FN51">
        <v>16</v>
      </c>
      <c r="FO51">
        <v>0.01</v>
      </c>
      <c r="FP51">
        <v>0.1</v>
      </c>
      <c r="FQ51">
        <v>0.6363294146341464</v>
      </c>
      <c r="FR51">
        <v>0.0920407735191638</v>
      </c>
      <c r="FS51">
        <v>0.04761613401142445</v>
      </c>
      <c r="FT51">
        <v>1</v>
      </c>
      <c r="FU51">
        <v>231.1117647058824</v>
      </c>
      <c r="FV51">
        <v>6.490450448952132</v>
      </c>
      <c r="FW51">
        <v>7.619238988781365</v>
      </c>
      <c r="FX51">
        <v>-1</v>
      </c>
      <c r="FY51">
        <v>0.1010562292682927</v>
      </c>
      <c r="FZ51">
        <v>-0.02964143414634107</v>
      </c>
      <c r="GA51">
        <v>0.003456350261316042</v>
      </c>
      <c r="GB51">
        <v>1</v>
      </c>
      <c r="GC51">
        <v>2</v>
      </c>
      <c r="GD51">
        <v>2</v>
      </c>
      <c r="GE51" t="s">
        <v>448</v>
      </c>
      <c r="GF51">
        <v>3.13676</v>
      </c>
      <c r="GG51">
        <v>2.71661</v>
      </c>
      <c r="GH51">
        <v>0.0931616</v>
      </c>
      <c r="GI51">
        <v>0.09239890000000001</v>
      </c>
      <c r="GJ51">
        <v>0.107636</v>
      </c>
      <c r="GK51">
        <v>0.106121</v>
      </c>
      <c r="GL51">
        <v>28762.4</v>
      </c>
      <c r="GM51">
        <v>28854.8</v>
      </c>
      <c r="GN51">
        <v>29490.7</v>
      </c>
      <c r="GO51">
        <v>29384.6</v>
      </c>
      <c r="GP51">
        <v>34770.8</v>
      </c>
      <c r="GQ51">
        <v>34782.1</v>
      </c>
      <c r="GR51">
        <v>41499.8</v>
      </c>
      <c r="GS51">
        <v>41741.4</v>
      </c>
      <c r="GT51">
        <v>1.91245</v>
      </c>
      <c r="GU51">
        <v>1.866</v>
      </c>
      <c r="GV51">
        <v>0.0885874</v>
      </c>
      <c r="GW51">
        <v>0</v>
      </c>
      <c r="GX51">
        <v>29.2419</v>
      </c>
      <c r="GY51">
        <v>999.9</v>
      </c>
      <c r="GZ51">
        <v>59.7</v>
      </c>
      <c r="HA51">
        <v>30.9</v>
      </c>
      <c r="HB51">
        <v>29.7664</v>
      </c>
      <c r="HC51">
        <v>62.4922</v>
      </c>
      <c r="HD51">
        <v>24.9279</v>
      </c>
      <c r="HE51">
        <v>1</v>
      </c>
      <c r="HF51">
        <v>0.163531</v>
      </c>
      <c r="HG51">
        <v>-1.47242</v>
      </c>
      <c r="HH51">
        <v>20.3517</v>
      </c>
      <c r="HI51">
        <v>5.22493</v>
      </c>
      <c r="HJ51">
        <v>12.0159</v>
      </c>
      <c r="HK51">
        <v>4.99125</v>
      </c>
      <c r="HL51">
        <v>3.2895</v>
      </c>
      <c r="HM51">
        <v>9999</v>
      </c>
      <c r="HN51">
        <v>9999</v>
      </c>
      <c r="HO51">
        <v>9999</v>
      </c>
      <c r="HP51">
        <v>999.9</v>
      </c>
      <c r="HQ51">
        <v>1.86753</v>
      </c>
      <c r="HR51">
        <v>1.86667</v>
      </c>
      <c r="HS51">
        <v>1.86601</v>
      </c>
      <c r="HT51">
        <v>1.86599</v>
      </c>
      <c r="HU51">
        <v>1.86784</v>
      </c>
      <c r="HV51">
        <v>1.87027</v>
      </c>
      <c r="HW51">
        <v>1.8689</v>
      </c>
      <c r="HX51">
        <v>1.87038</v>
      </c>
      <c r="HY51">
        <v>0</v>
      </c>
      <c r="HZ51">
        <v>0</v>
      </c>
      <c r="IA51">
        <v>0</v>
      </c>
      <c r="IB51">
        <v>0</v>
      </c>
      <c r="IC51" t="s">
        <v>426</v>
      </c>
      <c r="ID51" t="s">
        <v>427</v>
      </c>
      <c r="IE51" t="s">
        <v>428</v>
      </c>
      <c r="IF51" t="s">
        <v>428</v>
      </c>
      <c r="IG51" t="s">
        <v>428</v>
      </c>
      <c r="IH51" t="s">
        <v>428</v>
      </c>
      <c r="II51">
        <v>0</v>
      </c>
      <c r="IJ51">
        <v>100</v>
      </c>
      <c r="IK51">
        <v>100</v>
      </c>
      <c r="IL51">
        <v>1.238</v>
      </c>
      <c r="IM51">
        <v>0.2001</v>
      </c>
      <c r="IN51">
        <v>0.6902030508192664</v>
      </c>
      <c r="IO51">
        <v>0.001474763808417899</v>
      </c>
      <c r="IP51">
        <v>-3.85604142745729E-07</v>
      </c>
      <c r="IQ51">
        <v>-4.042155114862324E-11</v>
      </c>
      <c r="IR51">
        <v>-0.0599630414126953</v>
      </c>
      <c r="IS51">
        <v>-0.0008759303265835833</v>
      </c>
      <c r="IT51">
        <v>0.0007542316531097033</v>
      </c>
      <c r="IU51">
        <v>-1.168394518909615E-05</v>
      </c>
      <c r="IV51">
        <v>4</v>
      </c>
      <c r="IW51">
        <v>2283</v>
      </c>
      <c r="IX51">
        <v>1</v>
      </c>
      <c r="IY51">
        <v>28</v>
      </c>
      <c r="IZ51">
        <v>187600.4</v>
      </c>
      <c r="JA51">
        <v>187600.5</v>
      </c>
      <c r="JB51">
        <v>1.02783</v>
      </c>
      <c r="JC51">
        <v>2.26929</v>
      </c>
      <c r="JD51">
        <v>1.39771</v>
      </c>
      <c r="JE51">
        <v>2.35352</v>
      </c>
      <c r="JF51">
        <v>1.49536</v>
      </c>
      <c r="JG51">
        <v>2.73193</v>
      </c>
      <c r="JH51">
        <v>36.2224</v>
      </c>
      <c r="JI51">
        <v>24.1225</v>
      </c>
      <c r="JJ51">
        <v>18</v>
      </c>
      <c r="JK51">
        <v>490.073</v>
      </c>
      <c r="JL51">
        <v>450.453</v>
      </c>
      <c r="JM51">
        <v>31.5381</v>
      </c>
      <c r="JN51">
        <v>29.677</v>
      </c>
      <c r="JO51">
        <v>30</v>
      </c>
      <c r="JP51">
        <v>29.4806</v>
      </c>
      <c r="JQ51">
        <v>29.4018</v>
      </c>
      <c r="JR51">
        <v>20.6024</v>
      </c>
      <c r="JS51">
        <v>25.5932</v>
      </c>
      <c r="JT51">
        <v>97.6872</v>
      </c>
      <c r="JU51">
        <v>31.5412</v>
      </c>
      <c r="JV51">
        <v>420</v>
      </c>
      <c r="JW51">
        <v>24.6282</v>
      </c>
      <c r="JX51">
        <v>100.792</v>
      </c>
      <c r="JY51">
        <v>100.38</v>
      </c>
    </row>
    <row r="52" spans="1:285">
      <c r="A52">
        <v>36</v>
      </c>
      <c r="B52">
        <v>1758503454.6</v>
      </c>
      <c r="C52">
        <v>566.0999999046326</v>
      </c>
      <c r="D52" t="s">
        <v>500</v>
      </c>
      <c r="E52" t="s">
        <v>501</v>
      </c>
      <c r="F52">
        <v>5</v>
      </c>
      <c r="G52" t="s">
        <v>491</v>
      </c>
      <c r="H52" t="s">
        <v>420</v>
      </c>
      <c r="I52" t="s">
        <v>421</v>
      </c>
      <c r="J52">
        <v>1758503451.6</v>
      </c>
      <c r="K52">
        <f>(L52)/1000</f>
        <v>0</v>
      </c>
      <c r="L52">
        <f>1000*DL52*AJ52*(DH52-DI52)/(100*DA52*(1000-AJ52*DH52))</f>
        <v>0</v>
      </c>
      <c r="M52">
        <f>DL52*AJ52*(DG52-DF52*(1000-AJ52*DI52)/(1000-AJ52*DH52))/(100*DA52)</f>
        <v>0</v>
      </c>
      <c r="N52">
        <f>DF52 - IF(AJ52&gt;1, M52*DA52*100.0/(AL52), 0)</f>
        <v>0</v>
      </c>
      <c r="O52">
        <f>((U52-K52/2)*N52-M52)/(U52+K52/2)</f>
        <v>0</v>
      </c>
      <c r="P52">
        <f>O52*(DM52+DN52)/1000.0</f>
        <v>0</v>
      </c>
      <c r="Q52">
        <f>(DF52 - IF(AJ52&gt;1, M52*DA52*100.0/(AL52), 0))*(DM52+DN52)/1000.0</f>
        <v>0</v>
      </c>
      <c r="R52">
        <f>2.0/((1/T52-1/S52)+SIGN(T52)*SQRT((1/T52-1/S52)*(1/T52-1/S52) + 4*DB52/((DB52+1)*(DB52+1))*(2*1/T52*1/S52-1/S52*1/S52)))</f>
        <v>0</v>
      </c>
      <c r="S52">
        <f>IF(LEFT(DC52,1)&lt;&gt;"0",IF(LEFT(DC52,1)="1",3.0,DD52),$D$5+$E$5*(DT52*DM52/($K$5*1000))+$F$5*(DT52*DM52/($K$5*1000))*MAX(MIN(DA52,$J$5),$I$5)*MAX(MIN(DA52,$J$5),$I$5)+$G$5*MAX(MIN(DA52,$J$5),$I$5)*(DT52*DM52/($K$5*1000))+$H$5*(DT52*DM52/($K$5*1000))*(DT52*DM52/($K$5*1000)))</f>
        <v>0</v>
      </c>
      <c r="T52">
        <f>K52*(1000-(1000*0.61365*exp(17.502*X52/(240.97+X52))/(DM52+DN52)+DH52)/2)/(1000*0.61365*exp(17.502*X52/(240.97+X52))/(DM52+DN52)-DH52)</f>
        <v>0</v>
      </c>
      <c r="U52">
        <f>1/((DB52+1)/(R52/1.6)+1/(S52/1.37)) + DB52/((DB52+1)/(R52/1.6) + DB52/(S52/1.37))</f>
        <v>0</v>
      </c>
      <c r="V52">
        <f>(CW52*CZ52)</f>
        <v>0</v>
      </c>
      <c r="W52">
        <f>(DO52+(V52+2*0.95*5.67E-8*(((DO52+$B$7)+273)^4-(DO52+273)^4)-44100*K52)/(1.84*29.3*S52+8*0.95*5.67E-8*(DO52+273)^3))</f>
        <v>0</v>
      </c>
      <c r="X52">
        <f>($C$7*DP52+$D$7*DQ52+$E$7*W52)</f>
        <v>0</v>
      </c>
      <c r="Y52">
        <f>0.61365*exp(17.502*X52/(240.97+X52))</f>
        <v>0</v>
      </c>
      <c r="Z52">
        <f>(AA52/AB52*100)</f>
        <v>0</v>
      </c>
      <c r="AA52">
        <f>DH52*(DM52+DN52)/1000</f>
        <v>0</v>
      </c>
      <c r="AB52">
        <f>0.61365*exp(17.502*DO52/(240.97+DO52))</f>
        <v>0</v>
      </c>
      <c r="AC52">
        <f>(Y52-DH52*(DM52+DN52)/1000)</f>
        <v>0</v>
      </c>
      <c r="AD52">
        <f>(-K52*44100)</f>
        <v>0</v>
      </c>
      <c r="AE52">
        <f>2*29.3*S52*0.92*(DO52-X52)</f>
        <v>0</v>
      </c>
      <c r="AF52">
        <f>2*0.95*5.67E-8*(((DO52+$B$7)+273)^4-(X52+273)^4)</f>
        <v>0</v>
      </c>
      <c r="AG52">
        <f>V52+AF52+AD52+AE52</f>
        <v>0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MAX(0,($B$13+$C$13*DT52)/(1+$D$13*DT52)*DM52/(DO52+273)*$E$13)</f>
        <v>0</v>
      </c>
      <c r="AM52" t="s">
        <v>422</v>
      </c>
      <c r="AN52" t="s">
        <v>422</v>
      </c>
      <c r="AO52">
        <v>0</v>
      </c>
      <c r="AP52">
        <v>0</v>
      </c>
      <c r="AQ52">
        <f>1-AO52/AP52</f>
        <v>0</v>
      </c>
      <c r="AR52">
        <v>0</v>
      </c>
      <c r="AS52" t="s">
        <v>422</v>
      </c>
      <c r="AT52" t="s">
        <v>422</v>
      </c>
      <c r="AU52">
        <v>0</v>
      </c>
      <c r="AV52">
        <v>0</v>
      </c>
      <c r="AW52">
        <f>1-AU52/AV52</f>
        <v>0</v>
      </c>
      <c r="AX52">
        <v>0.5</v>
      </c>
      <c r="AY52">
        <f>CX52</f>
        <v>0</v>
      </c>
      <c r="AZ52">
        <f>M52</f>
        <v>0</v>
      </c>
      <c r="BA52">
        <f>AW52*AX52*AY52</f>
        <v>0</v>
      </c>
      <c r="BB52">
        <f>(AZ52-AR52)/AY52</f>
        <v>0</v>
      </c>
      <c r="BC52">
        <f>(AP52-AV52)/AV52</f>
        <v>0</v>
      </c>
      <c r="BD52">
        <f>AO52/(AQ52+AO52/AV52)</f>
        <v>0</v>
      </c>
      <c r="BE52" t="s">
        <v>422</v>
      </c>
      <c r="BF52">
        <v>0</v>
      </c>
      <c r="BG52">
        <f>IF(BF52&lt;&gt;0, BF52, BD52)</f>
        <v>0</v>
      </c>
      <c r="BH52">
        <f>1-BG52/AV52</f>
        <v>0</v>
      </c>
      <c r="BI52">
        <f>(AV52-AU52)/(AV52-BG52)</f>
        <v>0</v>
      </c>
      <c r="BJ52">
        <f>(AP52-AV52)/(AP52-BG52)</f>
        <v>0</v>
      </c>
      <c r="BK52">
        <f>(AV52-AU52)/(AV52-AO52)</f>
        <v>0</v>
      </c>
      <c r="BL52">
        <f>(AP52-AV52)/(AP52-AO52)</f>
        <v>0</v>
      </c>
      <c r="BM52">
        <f>(BI52*BG52/AU52)</f>
        <v>0</v>
      </c>
      <c r="BN52">
        <f>(1-BM52)</f>
        <v>0</v>
      </c>
      <c r="CW52">
        <f>$B$11*DU52+$C$11*DV52+$F$11*EG52*(1-EJ52)</f>
        <v>0</v>
      </c>
      <c r="CX52">
        <f>CW52*CY52</f>
        <v>0</v>
      </c>
      <c r="CY52">
        <f>($B$11*$D$9+$C$11*$D$9+$F$11*((ET52+EL52)/MAX(ET52+EL52+EU52, 0.1)*$I$9+EU52/MAX(ET52+EL52+EU52, 0.1)*$J$9))/($B$11+$C$11+$F$11)</f>
        <v>0</v>
      </c>
      <c r="CZ52">
        <f>($B$11*$K$9+$C$11*$K$9+$F$11*((ET52+EL52)/MAX(ET52+EL52+EU52, 0.1)*$P$9+EU52/MAX(ET52+EL52+EU52, 0.1)*$Q$9))/($B$11+$C$11+$F$11)</f>
        <v>0</v>
      </c>
      <c r="DA52">
        <v>2.18</v>
      </c>
      <c r="DB52">
        <v>0.5</v>
      </c>
      <c r="DC52" t="s">
        <v>423</v>
      </c>
      <c r="DD52">
        <v>2</v>
      </c>
      <c r="DE52">
        <v>1758503451.6</v>
      </c>
      <c r="DF52">
        <v>420.5661111111111</v>
      </c>
      <c r="DG52">
        <v>419.9476666666667</v>
      </c>
      <c r="DH52">
        <v>24.744</v>
      </c>
      <c r="DI52">
        <v>24.64485555555556</v>
      </c>
      <c r="DJ52">
        <v>419.3282222222222</v>
      </c>
      <c r="DK52">
        <v>24.54384444444445</v>
      </c>
      <c r="DL52">
        <v>500.0213333333334</v>
      </c>
      <c r="DM52">
        <v>89.96539999999999</v>
      </c>
      <c r="DN52">
        <v>0.05641108888888889</v>
      </c>
      <c r="DO52">
        <v>30.75181111111111</v>
      </c>
      <c r="DP52">
        <v>30.68927777777778</v>
      </c>
      <c r="DQ52">
        <v>999.9000000000001</v>
      </c>
      <c r="DR52">
        <v>0</v>
      </c>
      <c r="DS52">
        <v>0</v>
      </c>
      <c r="DT52">
        <v>10006.80888888889</v>
      </c>
      <c r="DU52">
        <v>0</v>
      </c>
      <c r="DV52">
        <v>0.843113</v>
      </c>
      <c r="DW52">
        <v>0.6186725555555556</v>
      </c>
      <c r="DX52">
        <v>431.2367777777778</v>
      </c>
      <c r="DY52">
        <v>430.5585555555556</v>
      </c>
      <c r="DZ52">
        <v>0.0991283111111111</v>
      </c>
      <c r="EA52">
        <v>419.9476666666667</v>
      </c>
      <c r="EB52">
        <v>24.64485555555556</v>
      </c>
      <c r="EC52">
        <v>2.226101111111111</v>
      </c>
      <c r="ED52">
        <v>2.217186666666667</v>
      </c>
      <c r="EE52">
        <v>19.15142222222222</v>
      </c>
      <c r="EF52">
        <v>19.08702222222222</v>
      </c>
      <c r="EG52">
        <v>0.00500097</v>
      </c>
      <c r="EH52">
        <v>0</v>
      </c>
      <c r="EI52">
        <v>0</v>
      </c>
      <c r="EJ52">
        <v>0</v>
      </c>
      <c r="EK52">
        <v>229.6444444444444</v>
      </c>
      <c r="EL52">
        <v>0.00500097</v>
      </c>
      <c r="EM52">
        <v>-8.877777777777778</v>
      </c>
      <c r="EN52">
        <v>-2.155555555555555</v>
      </c>
      <c r="EO52">
        <v>35.04822222222222</v>
      </c>
      <c r="EP52">
        <v>39.32622222222223</v>
      </c>
      <c r="EQ52">
        <v>36.979</v>
      </c>
      <c r="ER52">
        <v>39.31922222222222</v>
      </c>
      <c r="ES52">
        <v>37.50688888888889</v>
      </c>
      <c r="ET52">
        <v>0</v>
      </c>
      <c r="EU52">
        <v>0</v>
      </c>
      <c r="EV52">
        <v>0</v>
      </c>
      <c r="EW52">
        <v>1758503455.3</v>
      </c>
      <c r="EX52">
        <v>0</v>
      </c>
      <c r="EY52">
        <v>231.408</v>
      </c>
      <c r="EZ52">
        <v>-19.61538496816825</v>
      </c>
      <c r="FA52">
        <v>3.392307347494227</v>
      </c>
      <c r="FB52">
        <v>-9.532</v>
      </c>
      <c r="FC52">
        <v>15</v>
      </c>
      <c r="FD52">
        <v>0</v>
      </c>
      <c r="FE52" t="s">
        <v>424</v>
      </c>
      <c r="FF52">
        <v>1747247426.5</v>
      </c>
      <c r="FG52">
        <v>1747247420.5</v>
      </c>
      <c r="FH52">
        <v>0</v>
      </c>
      <c r="FI52">
        <v>1.027</v>
      </c>
      <c r="FJ52">
        <v>0.031</v>
      </c>
      <c r="FK52">
        <v>0.02</v>
      </c>
      <c r="FL52">
        <v>0.05</v>
      </c>
      <c r="FM52">
        <v>420</v>
      </c>
      <c r="FN52">
        <v>16</v>
      </c>
      <c r="FO52">
        <v>0.01</v>
      </c>
      <c r="FP52">
        <v>0.1</v>
      </c>
      <c r="FQ52">
        <v>0.626585325</v>
      </c>
      <c r="FR52">
        <v>-0.03691142589118185</v>
      </c>
      <c r="FS52">
        <v>0.05411627800181176</v>
      </c>
      <c r="FT52">
        <v>1</v>
      </c>
      <c r="FU52">
        <v>231.3235294117647</v>
      </c>
      <c r="FV52">
        <v>1.066462757570448</v>
      </c>
      <c r="FW52">
        <v>7.190723551236789</v>
      </c>
      <c r="FX52">
        <v>-1</v>
      </c>
      <c r="FY52">
        <v>0.1000668825</v>
      </c>
      <c r="FZ52">
        <v>-0.02023352532833041</v>
      </c>
      <c r="GA52">
        <v>0.002821291797022023</v>
      </c>
      <c r="GB52">
        <v>1</v>
      </c>
      <c r="GC52">
        <v>2</v>
      </c>
      <c r="GD52">
        <v>2</v>
      </c>
      <c r="GE52" t="s">
        <v>448</v>
      </c>
      <c r="GF52">
        <v>3.13665</v>
      </c>
      <c r="GG52">
        <v>2.71677</v>
      </c>
      <c r="GH52">
        <v>0.0931575</v>
      </c>
      <c r="GI52">
        <v>0.09239840000000001</v>
      </c>
      <c r="GJ52">
        <v>0.107631</v>
      </c>
      <c r="GK52">
        <v>0.106118</v>
      </c>
      <c r="GL52">
        <v>28762.5</v>
      </c>
      <c r="GM52">
        <v>28854.8</v>
      </c>
      <c r="GN52">
        <v>29490.6</v>
      </c>
      <c r="GO52">
        <v>29384.6</v>
      </c>
      <c r="GP52">
        <v>34770.9</v>
      </c>
      <c r="GQ52">
        <v>34782.2</v>
      </c>
      <c r="GR52">
        <v>41499.7</v>
      </c>
      <c r="GS52">
        <v>41741.5</v>
      </c>
      <c r="GT52">
        <v>1.91227</v>
      </c>
      <c r="GU52">
        <v>1.86618</v>
      </c>
      <c r="GV52">
        <v>0.0887886</v>
      </c>
      <c r="GW52">
        <v>0</v>
      </c>
      <c r="GX52">
        <v>29.2406</v>
      </c>
      <c r="GY52">
        <v>999.9</v>
      </c>
      <c r="GZ52">
        <v>59.7</v>
      </c>
      <c r="HA52">
        <v>30.9</v>
      </c>
      <c r="HB52">
        <v>29.7651</v>
      </c>
      <c r="HC52">
        <v>62.5022</v>
      </c>
      <c r="HD52">
        <v>24.9639</v>
      </c>
      <c r="HE52">
        <v>1</v>
      </c>
      <c r="HF52">
        <v>0.163562</v>
      </c>
      <c r="HG52">
        <v>-1.474</v>
      </c>
      <c r="HH52">
        <v>20.3518</v>
      </c>
      <c r="HI52">
        <v>5.22553</v>
      </c>
      <c r="HJ52">
        <v>12.0159</v>
      </c>
      <c r="HK52">
        <v>4.9912</v>
      </c>
      <c r="HL52">
        <v>3.28943</v>
      </c>
      <c r="HM52">
        <v>9999</v>
      </c>
      <c r="HN52">
        <v>9999</v>
      </c>
      <c r="HO52">
        <v>9999</v>
      </c>
      <c r="HP52">
        <v>999.9</v>
      </c>
      <c r="HQ52">
        <v>1.86753</v>
      </c>
      <c r="HR52">
        <v>1.86666</v>
      </c>
      <c r="HS52">
        <v>1.86601</v>
      </c>
      <c r="HT52">
        <v>1.86598</v>
      </c>
      <c r="HU52">
        <v>1.86783</v>
      </c>
      <c r="HV52">
        <v>1.87027</v>
      </c>
      <c r="HW52">
        <v>1.8689</v>
      </c>
      <c r="HX52">
        <v>1.87039</v>
      </c>
      <c r="HY52">
        <v>0</v>
      </c>
      <c r="HZ52">
        <v>0</v>
      </c>
      <c r="IA52">
        <v>0</v>
      </c>
      <c r="IB52">
        <v>0</v>
      </c>
      <c r="IC52" t="s">
        <v>426</v>
      </c>
      <c r="ID52" t="s">
        <v>427</v>
      </c>
      <c r="IE52" t="s">
        <v>428</v>
      </c>
      <c r="IF52" t="s">
        <v>428</v>
      </c>
      <c r="IG52" t="s">
        <v>428</v>
      </c>
      <c r="IH52" t="s">
        <v>428</v>
      </c>
      <c r="II52">
        <v>0</v>
      </c>
      <c r="IJ52">
        <v>100</v>
      </c>
      <c r="IK52">
        <v>100</v>
      </c>
      <c r="IL52">
        <v>1.238</v>
      </c>
      <c r="IM52">
        <v>0.2001</v>
      </c>
      <c r="IN52">
        <v>0.6902030508192664</v>
      </c>
      <c r="IO52">
        <v>0.001474763808417899</v>
      </c>
      <c r="IP52">
        <v>-3.85604142745729E-07</v>
      </c>
      <c r="IQ52">
        <v>-4.042155114862324E-11</v>
      </c>
      <c r="IR52">
        <v>-0.0599630414126953</v>
      </c>
      <c r="IS52">
        <v>-0.0008759303265835833</v>
      </c>
      <c r="IT52">
        <v>0.0007542316531097033</v>
      </c>
      <c r="IU52">
        <v>-1.168394518909615E-05</v>
      </c>
      <c r="IV52">
        <v>4</v>
      </c>
      <c r="IW52">
        <v>2283</v>
      </c>
      <c r="IX52">
        <v>1</v>
      </c>
      <c r="IY52">
        <v>28</v>
      </c>
      <c r="IZ52">
        <v>187600.5</v>
      </c>
      <c r="JA52">
        <v>187600.6</v>
      </c>
      <c r="JB52">
        <v>1.02905</v>
      </c>
      <c r="JC52">
        <v>2.2876</v>
      </c>
      <c r="JD52">
        <v>1.39648</v>
      </c>
      <c r="JE52">
        <v>2.3584</v>
      </c>
      <c r="JF52">
        <v>1.49536</v>
      </c>
      <c r="JG52">
        <v>2.61475</v>
      </c>
      <c r="JH52">
        <v>36.2224</v>
      </c>
      <c r="JI52">
        <v>24.1138</v>
      </c>
      <c r="JJ52">
        <v>18</v>
      </c>
      <c r="JK52">
        <v>489.965</v>
      </c>
      <c r="JL52">
        <v>450.562</v>
      </c>
      <c r="JM52">
        <v>31.538</v>
      </c>
      <c r="JN52">
        <v>29.677</v>
      </c>
      <c r="JO52">
        <v>30.0001</v>
      </c>
      <c r="JP52">
        <v>29.4811</v>
      </c>
      <c r="JQ52">
        <v>29.4018</v>
      </c>
      <c r="JR52">
        <v>20.6063</v>
      </c>
      <c r="JS52">
        <v>25.5932</v>
      </c>
      <c r="JT52">
        <v>97.6872</v>
      </c>
      <c r="JU52">
        <v>31.5412</v>
      </c>
      <c r="JV52">
        <v>420</v>
      </c>
      <c r="JW52">
        <v>24.6282</v>
      </c>
      <c r="JX52">
        <v>100.791</v>
      </c>
      <c r="JY52">
        <v>100.38</v>
      </c>
    </row>
    <row r="53" spans="1:285">
      <c r="A53">
        <v>37</v>
      </c>
      <c r="B53">
        <v>1758503456.6</v>
      </c>
      <c r="C53">
        <v>568.0999999046326</v>
      </c>
      <c r="D53" t="s">
        <v>502</v>
      </c>
      <c r="E53" t="s">
        <v>503</v>
      </c>
      <c r="F53">
        <v>5</v>
      </c>
      <c r="G53" t="s">
        <v>491</v>
      </c>
      <c r="H53" t="s">
        <v>420</v>
      </c>
      <c r="I53" t="s">
        <v>421</v>
      </c>
      <c r="J53">
        <v>1758503453.6</v>
      </c>
      <c r="K53">
        <f>(L53)/1000</f>
        <v>0</v>
      </c>
      <c r="L53">
        <f>1000*DL53*AJ53*(DH53-DI53)/(100*DA53*(1000-AJ53*DH53))</f>
        <v>0</v>
      </c>
      <c r="M53">
        <f>DL53*AJ53*(DG53-DF53*(1000-AJ53*DI53)/(1000-AJ53*DH53))/(100*DA53)</f>
        <v>0</v>
      </c>
      <c r="N53">
        <f>DF53 - IF(AJ53&gt;1, M53*DA53*100.0/(AL53), 0)</f>
        <v>0</v>
      </c>
      <c r="O53">
        <f>((U53-K53/2)*N53-M53)/(U53+K53/2)</f>
        <v>0</v>
      </c>
      <c r="P53">
        <f>O53*(DM53+DN53)/1000.0</f>
        <v>0</v>
      </c>
      <c r="Q53">
        <f>(DF53 - IF(AJ53&gt;1, M53*DA53*100.0/(AL53), 0))*(DM53+DN53)/1000.0</f>
        <v>0</v>
      </c>
      <c r="R53">
        <f>2.0/((1/T53-1/S53)+SIGN(T53)*SQRT((1/T53-1/S53)*(1/T53-1/S53) + 4*DB53/((DB53+1)*(DB53+1))*(2*1/T53*1/S53-1/S53*1/S53)))</f>
        <v>0</v>
      </c>
      <c r="S53">
        <f>IF(LEFT(DC53,1)&lt;&gt;"0",IF(LEFT(DC53,1)="1",3.0,DD53),$D$5+$E$5*(DT53*DM53/($K$5*1000))+$F$5*(DT53*DM53/($K$5*1000))*MAX(MIN(DA53,$J$5),$I$5)*MAX(MIN(DA53,$J$5),$I$5)+$G$5*MAX(MIN(DA53,$J$5),$I$5)*(DT53*DM53/($K$5*1000))+$H$5*(DT53*DM53/($K$5*1000))*(DT53*DM53/($K$5*1000)))</f>
        <v>0</v>
      </c>
      <c r="T53">
        <f>K53*(1000-(1000*0.61365*exp(17.502*X53/(240.97+X53))/(DM53+DN53)+DH53)/2)/(1000*0.61365*exp(17.502*X53/(240.97+X53))/(DM53+DN53)-DH53)</f>
        <v>0</v>
      </c>
      <c r="U53">
        <f>1/((DB53+1)/(R53/1.6)+1/(S53/1.37)) + DB53/((DB53+1)/(R53/1.6) + DB53/(S53/1.37))</f>
        <v>0</v>
      </c>
      <c r="V53">
        <f>(CW53*CZ53)</f>
        <v>0</v>
      </c>
      <c r="W53">
        <f>(DO53+(V53+2*0.95*5.67E-8*(((DO53+$B$7)+273)^4-(DO53+273)^4)-44100*K53)/(1.84*29.3*S53+8*0.95*5.67E-8*(DO53+273)^3))</f>
        <v>0</v>
      </c>
      <c r="X53">
        <f>($C$7*DP53+$D$7*DQ53+$E$7*W53)</f>
        <v>0</v>
      </c>
      <c r="Y53">
        <f>0.61365*exp(17.502*X53/(240.97+X53))</f>
        <v>0</v>
      </c>
      <c r="Z53">
        <f>(AA53/AB53*100)</f>
        <v>0</v>
      </c>
      <c r="AA53">
        <f>DH53*(DM53+DN53)/1000</f>
        <v>0</v>
      </c>
      <c r="AB53">
        <f>0.61365*exp(17.502*DO53/(240.97+DO53))</f>
        <v>0</v>
      </c>
      <c r="AC53">
        <f>(Y53-DH53*(DM53+DN53)/1000)</f>
        <v>0</v>
      </c>
      <c r="AD53">
        <f>(-K53*44100)</f>
        <v>0</v>
      </c>
      <c r="AE53">
        <f>2*29.3*S53*0.92*(DO53-X53)</f>
        <v>0</v>
      </c>
      <c r="AF53">
        <f>2*0.95*5.67E-8*(((DO53+$B$7)+273)^4-(X53+273)^4)</f>
        <v>0</v>
      </c>
      <c r="AG53">
        <f>V53+AF53+AD53+AE53</f>
        <v>0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MAX(0,($B$13+$C$13*DT53)/(1+$D$13*DT53)*DM53/(DO53+273)*$E$13)</f>
        <v>0</v>
      </c>
      <c r="AM53" t="s">
        <v>422</v>
      </c>
      <c r="AN53" t="s">
        <v>422</v>
      </c>
      <c r="AO53">
        <v>0</v>
      </c>
      <c r="AP53">
        <v>0</v>
      </c>
      <c r="AQ53">
        <f>1-AO53/AP53</f>
        <v>0</v>
      </c>
      <c r="AR53">
        <v>0</v>
      </c>
      <c r="AS53" t="s">
        <v>422</v>
      </c>
      <c r="AT53" t="s">
        <v>422</v>
      </c>
      <c r="AU53">
        <v>0</v>
      </c>
      <c r="AV53">
        <v>0</v>
      </c>
      <c r="AW53">
        <f>1-AU53/AV53</f>
        <v>0</v>
      </c>
      <c r="AX53">
        <v>0.5</v>
      </c>
      <c r="AY53">
        <f>CX53</f>
        <v>0</v>
      </c>
      <c r="AZ53">
        <f>M53</f>
        <v>0</v>
      </c>
      <c r="BA53">
        <f>AW53*AX53*AY53</f>
        <v>0</v>
      </c>
      <c r="BB53">
        <f>(AZ53-AR53)/AY53</f>
        <v>0</v>
      </c>
      <c r="BC53">
        <f>(AP53-AV53)/AV53</f>
        <v>0</v>
      </c>
      <c r="BD53">
        <f>AO53/(AQ53+AO53/AV53)</f>
        <v>0</v>
      </c>
      <c r="BE53" t="s">
        <v>422</v>
      </c>
      <c r="BF53">
        <v>0</v>
      </c>
      <c r="BG53">
        <f>IF(BF53&lt;&gt;0, BF53, BD53)</f>
        <v>0</v>
      </c>
      <c r="BH53">
        <f>1-BG53/AV53</f>
        <v>0</v>
      </c>
      <c r="BI53">
        <f>(AV53-AU53)/(AV53-BG53)</f>
        <v>0</v>
      </c>
      <c r="BJ53">
        <f>(AP53-AV53)/(AP53-BG53)</f>
        <v>0</v>
      </c>
      <c r="BK53">
        <f>(AV53-AU53)/(AV53-AO53)</f>
        <v>0</v>
      </c>
      <c r="BL53">
        <f>(AP53-AV53)/(AP53-AO53)</f>
        <v>0</v>
      </c>
      <c r="BM53">
        <f>(BI53*BG53/AU53)</f>
        <v>0</v>
      </c>
      <c r="BN53">
        <f>(1-BM53)</f>
        <v>0</v>
      </c>
      <c r="CW53">
        <f>$B$11*DU53+$C$11*DV53+$F$11*EG53*(1-EJ53)</f>
        <v>0</v>
      </c>
      <c r="CX53">
        <f>CW53*CY53</f>
        <v>0</v>
      </c>
      <c r="CY53">
        <f>($B$11*$D$9+$C$11*$D$9+$F$11*((ET53+EL53)/MAX(ET53+EL53+EU53, 0.1)*$I$9+EU53/MAX(ET53+EL53+EU53, 0.1)*$J$9))/($B$11+$C$11+$F$11)</f>
        <v>0</v>
      </c>
      <c r="CZ53">
        <f>($B$11*$K$9+$C$11*$K$9+$F$11*((ET53+EL53)/MAX(ET53+EL53+EU53, 0.1)*$P$9+EU53/MAX(ET53+EL53+EU53, 0.1)*$Q$9))/($B$11+$C$11+$F$11)</f>
        <v>0</v>
      </c>
      <c r="DA53">
        <v>2.18</v>
      </c>
      <c r="DB53">
        <v>0.5</v>
      </c>
      <c r="DC53" t="s">
        <v>423</v>
      </c>
      <c r="DD53">
        <v>2</v>
      </c>
      <c r="DE53">
        <v>1758503453.6</v>
      </c>
      <c r="DF53">
        <v>420.5492222222222</v>
      </c>
      <c r="DG53">
        <v>419.9681111111111</v>
      </c>
      <c r="DH53">
        <v>24.74261111111111</v>
      </c>
      <c r="DI53">
        <v>24.64372222222222</v>
      </c>
      <c r="DJ53">
        <v>419.3113333333333</v>
      </c>
      <c r="DK53">
        <v>24.54248888888889</v>
      </c>
      <c r="DL53">
        <v>500.0255555555555</v>
      </c>
      <c r="DM53">
        <v>89.96564444444444</v>
      </c>
      <c r="DN53">
        <v>0.05639878888888889</v>
      </c>
      <c r="DO53">
        <v>30.75041111111111</v>
      </c>
      <c r="DP53">
        <v>30.68506666666666</v>
      </c>
      <c r="DQ53">
        <v>999.9000000000001</v>
      </c>
      <c r="DR53">
        <v>0</v>
      </c>
      <c r="DS53">
        <v>0</v>
      </c>
      <c r="DT53">
        <v>10005.28111111111</v>
      </c>
      <c r="DU53">
        <v>0</v>
      </c>
      <c r="DV53">
        <v>0.843113</v>
      </c>
      <c r="DW53">
        <v>0.5811189999999999</v>
      </c>
      <c r="DX53">
        <v>431.2186666666667</v>
      </c>
      <c r="DY53">
        <v>430.5791111111111</v>
      </c>
      <c r="DZ53">
        <v>0.09887357777777778</v>
      </c>
      <c r="EA53">
        <v>419.9681111111111</v>
      </c>
      <c r="EB53">
        <v>24.64372222222222</v>
      </c>
      <c r="EC53">
        <v>2.225983333333334</v>
      </c>
      <c r="ED53">
        <v>2.21709</v>
      </c>
      <c r="EE53">
        <v>19.15055555555556</v>
      </c>
      <c r="EF53">
        <v>19.08632222222222</v>
      </c>
      <c r="EG53">
        <v>0.00500097</v>
      </c>
      <c r="EH53">
        <v>0</v>
      </c>
      <c r="EI53">
        <v>0</v>
      </c>
      <c r="EJ53">
        <v>0</v>
      </c>
      <c r="EK53">
        <v>230.1111111111111</v>
      </c>
      <c r="EL53">
        <v>0.00500097</v>
      </c>
      <c r="EM53">
        <v>-8.555555555555555</v>
      </c>
      <c r="EN53">
        <v>-2</v>
      </c>
      <c r="EO53">
        <v>35.062</v>
      </c>
      <c r="EP53">
        <v>39.38166666666667</v>
      </c>
      <c r="EQ53">
        <v>37.00688888888889</v>
      </c>
      <c r="ER53">
        <v>39.37466666666666</v>
      </c>
      <c r="ES53">
        <v>37.52755555555555</v>
      </c>
      <c r="ET53">
        <v>0</v>
      </c>
      <c r="EU53">
        <v>0</v>
      </c>
      <c r="EV53">
        <v>0</v>
      </c>
      <c r="EW53">
        <v>1758503457.7</v>
      </c>
      <c r="EX53">
        <v>0</v>
      </c>
      <c r="EY53">
        <v>230.848</v>
      </c>
      <c r="EZ53">
        <v>-22.36923099175462</v>
      </c>
      <c r="FA53">
        <v>31.08461480874279</v>
      </c>
      <c r="FB53">
        <v>-8.488</v>
      </c>
      <c r="FC53">
        <v>15</v>
      </c>
      <c r="FD53">
        <v>0</v>
      </c>
      <c r="FE53" t="s">
        <v>424</v>
      </c>
      <c r="FF53">
        <v>1747247426.5</v>
      </c>
      <c r="FG53">
        <v>1747247420.5</v>
      </c>
      <c r="FH53">
        <v>0</v>
      </c>
      <c r="FI53">
        <v>1.027</v>
      </c>
      <c r="FJ53">
        <v>0.031</v>
      </c>
      <c r="FK53">
        <v>0.02</v>
      </c>
      <c r="FL53">
        <v>0.05</v>
      </c>
      <c r="FM53">
        <v>420</v>
      </c>
      <c r="FN53">
        <v>16</v>
      </c>
      <c r="FO53">
        <v>0.01</v>
      </c>
      <c r="FP53">
        <v>0.1</v>
      </c>
      <c r="FQ53">
        <v>0.6206843170731707</v>
      </c>
      <c r="FR53">
        <v>-0.1224702229965153</v>
      </c>
      <c r="FS53">
        <v>0.05704426639384242</v>
      </c>
      <c r="FT53">
        <v>0</v>
      </c>
      <c r="FU53">
        <v>230.8735294117647</v>
      </c>
      <c r="FV53">
        <v>1.312452092018936</v>
      </c>
      <c r="FW53">
        <v>7.23021880815794</v>
      </c>
      <c r="FX53">
        <v>-1</v>
      </c>
      <c r="FY53">
        <v>0.0996973731707317</v>
      </c>
      <c r="FZ53">
        <v>-0.01736681811846669</v>
      </c>
      <c r="GA53">
        <v>0.002649438742499211</v>
      </c>
      <c r="GB53">
        <v>1</v>
      </c>
      <c r="GC53">
        <v>1</v>
      </c>
      <c r="GD53">
        <v>2</v>
      </c>
      <c r="GE53" t="s">
        <v>425</v>
      </c>
      <c r="GF53">
        <v>3.13652</v>
      </c>
      <c r="GG53">
        <v>2.71671</v>
      </c>
      <c r="GH53">
        <v>0.0931613</v>
      </c>
      <c r="GI53">
        <v>0.0923944</v>
      </c>
      <c r="GJ53">
        <v>0.107631</v>
      </c>
      <c r="GK53">
        <v>0.106116</v>
      </c>
      <c r="GL53">
        <v>28762.5</v>
      </c>
      <c r="GM53">
        <v>28855</v>
      </c>
      <c r="GN53">
        <v>29490.8</v>
      </c>
      <c r="GO53">
        <v>29384.6</v>
      </c>
      <c r="GP53">
        <v>34771.3</v>
      </c>
      <c r="GQ53">
        <v>34782.4</v>
      </c>
      <c r="GR53">
        <v>41500.2</v>
      </c>
      <c r="GS53">
        <v>41741.5</v>
      </c>
      <c r="GT53">
        <v>1.912</v>
      </c>
      <c r="GU53">
        <v>1.86598</v>
      </c>
      <c r="GV53">
        <v>0.0887252</v>
      </c>
      <c r="GW53">
        <v>0</v>
      </c>
      <c r="GX53">
        <v>29.2397</v>
      </c>
      <c r="GY53">
        <v>999.9</v>
      </c>
      <c r="GZ53">
        <v>59.7</v>
      </c>
      <c r="HA53">
        <v>30.9</v>
      </c>
      <c r="HB53">
        <v>29.7664</v>
      </c>
      <c r="HC53">
        <v>62.4822</v>
      </c>
      <c r="HD53">
        <v>25.0401</v>
      </c>
      <c r="HE53">
        <v>1</v>
      </c>
      <c r="HF53">
        <v>0.163572</v>
      </c>
      <c r="HG53">
        <v>-1.48644</v>
      </c>
      <c r="HH53">
        <v>20.3517</v>
      </c>
      <c r="HI53">
        <v>5.22613</v>
      </c>
      <c r="HJ53">
        <v>12.0159</v>
      </c>
      <c r="HK53">
        <v>4.991</v>
      </c>
      <c r="HL53">
        <v>3.28935</v>
      </c>
      <c r="HM53">
        <v>9999</v>
      </c>
      <c r="HN53">
        <v>9999</v>
      </c>
      <c r="HO53">
        <v>9999</v>
      </c>
      <c r="HP53">
        <v>999.9</v>
      </c>
      <c r="HQ53">
        <v>1.86754</v>
      </c>
      <c r="HR53">
        <v>1.86665</v>
      </c>
      <c r="HS53">
        <v>1.866</v>
      </c>
      <c r="HT53">
        <v>1.86598</v>
      </c>
      <c r="HU53">
        <v>1.86783</v>
      </c>
      <c r="HV53">
        <v>1.87027</v>
      </c>
      <c r="HW53">
        <v>1.8689</v>
      </c>
      <c r="HX53">
        <v>1.87039</v>
      </c>
      <c r="HY53">
        <v>0</v>
      </c>
      <c r="HZ53">
        <v>0</v>
      </c>
      <c r="IA53">
        <v>0</v>
      </c>
      <c r="IB53">
        <v>0</v>
      </c>
      <c r="IC53" t="s">
        <v>426</v>
      </c>
      <c r="ID53" t="s">
        <v>427</v>
      </c>
      <c r="IE53" t="s">
        <v>428</v>
      </c>
      <c r="IF53" t="s">
        <v>428</v>
      </c>
      <c r="IG53" t="s">
        <v>428</v>
      </c>
      <c r="IH53" t="s">
        <v>428</v>
      </c>
      <c r="II53">
        <v>0</v>
      </c>
      <c r="IJ53">
        <v>100</v>
      </c>
      <c r="IK53">
        <v>100</v>
      </c>
      <c r="IL53">
        <v>1.238</v>
      </c>
      <c r="IM53">
        <v>0.2001</v>
      </c>
      <c r="IN53">
        <v>0.6902030508192664</v>
      </c>
      <c r="IO53">
        <v>0.001474763808417899</v>
      </c>
      <c r="IP53">
        <v>-3.85604142745729E-07</v>
      </c>
      <c r="IQ53">
        <v>-4.042155114862324E-11</v>
      </c>
      <c r="IR53">
        <v>-0.0599630414126953</v>
      </c>
      <c r="IS53">
        <v>-0.0008759303265835833</v>
      </c>
      <c r="IT53">
        <v>0.0007542316531097033</v>
      </c>
      <c r="IU53">
        <v>-1.168394518909615E-05</v>
      </c>
      <c r="IV53">
        <v>4</v>
      </c>
      <c r="IW53">
        <v>2283</v>
      </c>
      <c r="IX53">
        <v>1</v>
      </c>
      <c r="IY53">
        <v>28</v>
      </c>
      <c r="IZ53">
        <v>187600.5</v>
      </c>
      <c r="JA53">
        <v>187600.6</v>
      </c>
      <c r="JB53">
        <v>1.02905</v>
      </c>
      <c r="JC53">
        <v>2.28271</v>
      </c>
      <c r="JD53">
        <v>1.39771</v>
      </c>
      <c r="JE53">
        <v>2.35718</v>
      </c>
      <c r="JF53">
        <v>1.49536</v>
      </c>
      <c r="JG53">
        <v>2.69775</v>
      </c>
      <c r="JH53">
        <v>36.2224</v>
      </c>
      <c r="JI53">
        <v>24.1138</v>
      </c>
      <c r="JJ53">
        <v>18</v>
      </c>
      <c r="JK53">
        <v>489.8</v>
      </c>
      <c r="JL53">
        <v>450.437</v>
      </c>
      <c r="JM53">
        <v>31.5376</v>
      </c>
      <c r="JN53">
        <v>29.677</v>
      </c>
      <c r="JO53">
        <v>30.0001</v>
      </c>
      <c r="JP53">
        <v>29.4823</v>
      </c>
      <c r="JQ53">
        <v>29.4018</v>
      </c>
      <c r="JR53">
        <v>20.6038</v>
      </c>
      <c r="JS53">
        <v>25.5932</v>
      </c>
      <c r="JT53">
        <v>97.6872</v>
      </c>
      <c r="JU53">
        <v>31.5521</v>
      </c>
      <c r="JV53">
        <v>420</v>
      </c>
      <c r="JW53">
        <v>24.6282</v>
      </c>
      <c r="JX53">
        <v>100.792</v>
      </c>
      <c r="JY53">
        <v>100.38</v>
      </c>
    </row>
    <row r="54" spans="1:285">
      <c r="A54">
        <v>38</v>
      </c>
      <c r="B54">
        <v>1758503458.6</v>
      </c>
      <c r="C54">
        <v>570.0999999046326</v>
      </c>
      <c r="D54" t="s">
        <v>504</v>
      </c>
      <c r="E54" t="s">
        <v>505</v>
      </c>
      <c r="F54">
        <v>5</v>
      </c>
      <c r="G54" t="s">
        <v>491</v>
      </c>
      <c r="H54" t="s">
        <v>420</v>
      </c>
      <c r="I54" t="s">
        <v>421</v>
      </c>
      <c r="J54">
        <v>1758503455.6</v>
      </c>
      <c r="K54">
        <f>(L54)/1000</f>
        <v>0</v>
      </c>
      <c r="L54">
        <f>1000*DL54*AJ54*(DH54-DI54)/(100*DA54*(1000-AJ54*DH54))</f>
        <v>0</v>
      </c>
      <c r="M54">
        <f>DL54*AJ54*(DG54-DF54*(1000-AJ54*DI54)/(1000-AJ54*DH54))/(100*DA54)</f>
        <v>0</v>
      </c>
      <c r="N54">
        <f>DF54 - IF(AJ54&gt;1, M54*DA54*100.0/(AL54), 0)</f>
        <v>0</v>
      </c>
      <c r="O54">
        <f>((U54-K54/2)*N54-M54)/(U54+K54/2)</f>
        <v>0</v>
      </c>
      <c r="P54">
        <f>O54*(DM54+DN54)/1000.0</f>
        <v>0</v>
      </c>
      <c r="Q54">
        <f>(DF54 - IF(AJ54&gt;1, M54*DA54*100.0/(AL54), 0))*(DM54+DN54)/1000.0</f>
        <v>0</v>
      </c>
      <c r="R54">
        <f>2.0/((1/T54-1/S54)+SIGN(T54)*SQRT((1/T54-1/S54)*(1/T54-1/S54) + 4*DB54/((DB54+1)*(DB54+1))*(2*1/T54*1/S54-1/S54*1/S54)))</f>
        <v>0</v>
      </c>
      <c r="S54">
        <f>IF(LEFT(DC54,1)&lt;&gt;"0",IF(LEFT(DC54,1)="1",3.0,DD54),$D$5+$E$5*(DT54*DM54/($K$5*1000))+$F$5*(DT54*DM54/($K$5*1000))*MAX(MIN(DA54,$J$5),$I$5)*MAX(MIN(DA54,$J$5),$I$5)+$G$5*MAX(MIN(DA54,$J$5),$I$5)*(DT54*DM54/($K$5*1000))+$H$5*(DT54*DM54/($K$5*1000))*(DT54*DM54/($K$5*1000)))</f>
        <v>0</v>
      </c>
      <c r="T54">
        <f>K54*(1000-(1000*0.61365*exp(17.502*X54/(240.97+X54))/(DM54+DN54)+DH54)/2)/(1000*0.61365*exp(17.502*X54/(240.97+X54))/(DM54+DN54)-DH54)</f>
        <v>0</v>
      </c>
      <c r="U54">
        <f>1/((DB54+1)/(R54/1.6)+1/(S54/1.37)) + DB54/((DB54+1)/(R54/1.6) + DB54/(S54/1.37))</f>
        <v>0</v>
      </c>
      <c r="V54">
        <f>(CW54*CZ54)</f>
        <v>0</v>
      </c>
      <c r="W54">
        <f>(DO54+(V54+2*0.95*5.67E-8*(((DO54+$B$7)+273)^4-(DO54+273)^4)-44100*K54)/(1.84*29.3*S54+8*0.95*5.67E-8*(DO54+273)^3))</f>
        <v>0</v>
      </c>
      <c r="X54">
        <f>($C$7*DP54+$D$7*DQ54+$E$7*W54)</f>
        <v>0</v>
      </c>
      <c r="Y54">
        <f>0.61365*exp(17.502*X54/(240.97+X54))</f>
        <v>0</v>
      </c>
      <c r="Z54">
        <f>(AA54/AB54*100)</f>
        <v>0</v>
      </c>
      <c r="AA54">
        <f>DH54*(DM54+DN54)/1000</f>
        <v>0</v>
      </c>
      <c r="AB54">
        <f>0.61365*exp(17.502*DO54/(240.97+DO54))</f>
        <v>0</v>
      </c>
      <c r="AC54">
        <f>(Y54-DH54*(DM54+DN54)/1000)</f>
        <v>0</v>
      </c>
      <c r="AD54">
        <f>(-K54*44100)</f>
        <v>0</v>
      </c>
      <c r="AE54">
        <f>2*29.3*S54*0.92*(DO54-X54)</f>
        <v>0</v>
      </c>
      <c r="AF54">
        <f>2*0.95*5.67E-8*(((DO54+$B$7)+273)^4-(X54+273)^4)</f>
        <v>0</v>
      </c>
      <c r="AG54">
        <f>V54+AF54+AD54+AE54</f>
        <v>0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MAX(0,($B$13+$C$13*DT54)/(1+$D$13*DT54)*DM54/(DO54+273)*$E$13)</f>
        <v>0</v>
      </c>
      <c r="AM54" t="s">
        <v>422</v>
      </c>
      <c r="AN54" t="s">
        <v>422</v>
      </c>
      <c r="AO54">
        <v>0</v>
      </c>
      <c r="AP54">
        <v>0</v>
      </c>
      <c r="AQ54">
        <f>1-AO54/AP54</f>
        <v>0</v>
      </c>
      <c r="AR54">
        <v>0</v>
      </c>
      <c r="AS54" t="s">
        <v>422</v>
      </c>
      <c r="AT54" t="s">
        <v>422</v>
      </c>
      <c r="AU54">
        <v>0</v>
      </c>
      <c r="AV54">
        <v>0</v>
      </c>
      <c r="AW54">
        <f>1-AU54/AV54</f>
        <v>0</v>
      </c>
      <c r="AX54">
        <v>0.5</v>
      </c>
      <c r="AY54">
        <f>CX54</f>
        <v>0</v>
      </c>
      <c r="AZ54">
        <f>M54</f>
        <v>0</v>
      </c>
      <c r="BA54">
        <f>AW54*AX54*AY54</f>
        <v>0</v>
      </c>
      <c r="BB54">
        <f>(AZ54-AR54)/AY54</f>
        <v>0</v>
      </c>
      <c r="BC54">
        <f>(AP54-AV54)/AV54</f>
        <v>0</v>
      </c>
      <c r="BD54">
        <f>AO54/(AQ54+AO54/AV54)</f>
        <v>0</v>
      </c>
      <c r="BE54" t="s">
        <v>422</v>
      </c>
      <c r="BF54">
        <v>0</v>
      </c>
      <c r="BG54">
        <f>IF(BF54&lt;&gt;0, BF54, BD54)</f>
        <v>0</v>
      </c>
      <c r="BH54">
        <f>1-BG54/AV54</f>
        <v>0</v>
      </c>
      <c r="BI54">
        <f>(AV54-AU54)/(AV54-BG54)</f>
        <v>0</v>
      </c>
      <c r="BJ54">
        <f>(AP54-AV54)/(AP54-BG54)</f>
        <v>0</v>
      </c>
      <c r="BK54">
        <f>(AV54-AU54)/(AV54-AO54)</f>
        <v>0</v>
      </c>
      <c r="BL54">
        <f>(AP54-AV54)/(AP54-AO54)</f>
        <v>0</v>
      </c>
      <c r="BM54">
        <f>(BI54*BG54/AU54)</f>
        <v>0</v>
      </c>
      <c r="BN54">
        <f>(1-BM54)</f>
        <v>0</v>
      </c>
      <c r="CW54">
        <f>$B$11*DU54+$C$11*DV54+$F$11*EG54*(1-EJ54)</f>
        <v>0</v>
      </c>
      <c r="CX54">
        <f>CW54*CY54</f>
        <v>0</v>
      </c>
      <c r="CY54">
        <f>($B$11*$D$9+$C$11*$D$9+$F$11*((ET54+EL54)/MAX(ET54+EL54+EU54, 0.1)*$I$9+EU54/MAX(ET54+EL54+EU54, 0.1)*$J$9))/($B$11+$C$11+$F$11)</f>
        <v>0</v>
      </c>
      <c r="CZ54">
        <f>($B$11*$K$9+$C$11*$K$9+$F$11*((ET54+EL54)/MAX(ET54+EL54+EU54, 0.1)*$P$9+EU54/MAX(ET54+EL54+EU54, 0.1)*$Q$9))/($B$11+$C$11+$F$11)</f>
        <v>0</v>
      </c>
      <c r="DA54">
        <v>2.18</v>
      </c>
      <c r="DB54">
        <v>0.5</v>
      </c>
      <c r="DC54" t="s">
        <v>423</v>
      </c>
      <c r="DD54">
        <v>2</v>
      </c>
      <c r="DE54">
        <v>1758503455.6</v>
      </c>
      <c r="DF54">
        <v>420.5461111111111</v>
      </c>
      <c r="DG54">
        <v>419.9827777777778</v>
      </c>
      <c r="DH54">
        <v>24.74123333333334</v>
      </c>
      <c r="DI54">
        <v>24.64253333333333</v>
      </c>
      <c r="DJ54">
        <v>419.3083333333333</v>
      </c>
      <c r="DK54">
        <v>24.54114444444444</v>
      </c>
      <c r="DL54">
        <v>500.034</v>
      </c>
      <c r="DM54">
        <v>89.96595555555555</v>
      </c>
      <c r="DN54">
        <v>0.05639827777777778</v>
      </c>
      <c r="DO54">
        <v>30.7496</v>
      </c>
      <c r="DP54">
        <v>30.68495555555556</v>
      </c>
      <c r="DQ54">
        <v>999.9000000000001</v>
      </c>
      <c r="DR54">
        <v>0</v>
      </c>
      <c r="DS54">
        <v>0</v>
      </c>
      <c r="DT54">
        <v>10002.97</v>
      </c>
      <c r="DU54">
        <v>0</v>
      </c>
      <c r="DV54">
        <v>0.843113</v>
      </c>
      <c r="DW54">
        <v>0.5634392222222222</v>
      </c>
      <c r="DX54">
        <v>431.2147777777778</v>
      </c>
      <c r="DY54">
        <v>430.5935555555556</v>
      </c>
      <c r="DZ54">
        <v>0.0987</v>
      </c>
      <c r="EA54">
        <v>419.9827777777778</v>
      </c>
      <c r="EB54">
        <v>24.64253333333333</v>
      </c>
      <c r="EC54">
        <v>2.225868888888889</v>
      </c>
      <c r="ED54">
        <v>2.216988888888889</v>
      </c>
      <c r="EE54">
        <v>19.14971111111111</v>
      </c>
      <c r="EF54">
        <v>19.0856</v>
      </c>
      <c r="EG54">
        <v>0.00500097</v>
      </c>
      <c r="EH54">
        <v>0</v>
      </c>
      <c r="EI54">
        <v>0</v>
      </c>
      <c r="EJ54">
        <v>0</v>
      </c>
      <c r="EK54">
        <v>226.9666666666667</v>
      </c>
      <c r="EL54">
        <v>0.00500097</v>
      </c>
      <c r="EM54">
        <v>-4.255555555555556</v>
      </c>
      <c r="EN54">
        <v>-1.111111111111111</v>
      </c>
      <c r="EO54">
        <v>35.07599999999999</v>
      </c>
      <c r="EP54">
        <v>39.42333333333333</v>
      </c>
      <c r="EQ54">
        <v>37.02755555555555</v>
      </c>
      <c r="ER54">
        <v>39.43733333333333</v>
      </c>
      <c r="ES54">
        <v>37.54822222222222</v>
      </c>
      <c r="ET54">
        <v>0</v>
      </c>
      <c r="EU54">
        <v>0</v>
      </c>
      <c r="EV54">
        <v>0</v>
      </c>
      <c r="EW54">
        <v>1758503459.5</v>
      </c>
      <c r="EX54">
        <v>0</v>
      </c>
      <c r="EY54">
        <v>229.9807692307692</v>
      </c>
      <c r="EZ54">
        <v>-25.92478640487074</v>
      </c>
      <c r="FA54">
        <v>27.53162355903443</v>
      </c>
      <c r="FB54">
        <v>-6.396153846153846</v>
      </c>
      <c r="FC54">
        <v>15</v>
      </c>
      <c r="FD54">
        <v>0</v>
      </c>
      <c r="FE54" t="s">
        <v>424</v>
      </c>
      <c r="FF54">
        <v>1747247426.5</v>
      </c>
      <c r="FG54">
        <v>1747247420.5</v>
      </c>
      <c r="FH54">
        <v>0</v>
      </c>
      <c r="FI54">
        <v>1.027</v>
      </c>
      <c r="FJ54">
        <v>0.031</v>
      </c>
      <c r="FK54">
        <v>0.02</v>
      </c>
      <c r="FL54">
        <v>0.05</v>
      </c>
      <c r="FM54">
        <v>420</v>
      </c>
      <c r="FN54">
        <v>16</v>
      </c>
      <c r="FO54">
        <v>0.01</v>
      </c>
      <c r="FP54">
        <v>0.1</v>
      </c>
      <c r="FQ54">
        <v>0.612657875</v>
      </c>
      <c r="FR54">
        <v>-0.1148119812382748</v>
      </c>
      <c r="FS54">
        <v>0.05736993681763451</v>
      </c>
      <c r="FT54">
        <v>0</v>
      </c>
      <c r="FU54">
        <v>230.45</v>
      </c>
      <c r="FV54">
        <v>-22.46142096643813</v>
      </c>
      <c r="FW54">
        <v>6.428440941719574</v>
      </c>
      <c r="FX54">
        <v>-1</v>
      </c>
      <c r="FY54">
        <v>0.09885710249999999</v>
      </c>
      <c r="FZ54">
        <v>-0.005779646904315512</v>
      </c>
      <c r="GA54">
        <v>0.001787750496921691</v>
      </c>
      <c r="GB54">
        <v>1</v>
      </c>
      <c r="GC54">
        <v>1</v>
      </c>
      <c r="GD54">
        <v>2</v>
      </c>
      <c r="GE54" t="s">
        <v>425</v>
      </c>
      <c r="GF54">
        <v>3.13665</v>
      </c>
      <c r="GG54">
        <v>2.71655</v>
      </c>
      <c r="GH54">
        <v>0.0931587</v>
      </c>
      <c r="GI54">
        <v>0.0924051</v>
      </c>
      <c r="GJ54">
        <v>0.107629</v>
      </c>
      <c r="GK54">
        <v>0.106111</v>
      </c>
      <c r="GL54">
        <v>28762.7</v>
      </c>
      <c r="GM54">
        <v>28854.7</v>
      </c>
      <c r="GN54">
        <v>29490.9</v>
      </c>
      <c r="GO54">
        <v>29384.7</v>
      </c>
      <c r="GP54">
        <v>34771.7</v>
      </c>
      <c r="GQ54">
        <v>34782.6</v>
      </c>
      <c r="GR54">
        <v>41500.5</v>
      </c>
      <c r="GS54">
        <v>41741.5</v>
      </c>
      <c r="GT54">
        <v>1.91235</v>
      </c>
      <c r="GU54">
        <v>1.8659</v>
      </c>
      <c r="GV54">
        <v>0.08885560000000001</v>
      </c>
      <c r="GW54">
        <v>0</v>
      </c>
      <c r="GX54">
        <v>29.2394</v>
      </c>
      <c r="GY54">
        <v>999.9</v>
      </c>
      <c r="GZ54">
        <v>59.7</v>
      </c>
      <c r="HA54">
        <v>30.9</v>
      </c>
      <c r="HB54">
        <v>29.7671</v>
      </c>
      <c r="HC54">
        <v>62.6722</v>
      </c>
      <c r="HD54">
        <v>25.0801</v>
      </c>
      <c r="HE54">
        <v>1</v>
      </c>
      <c r="HF54">
        <v>0.163542</v>
      </c>
      <c r="HG54">
        <v>-1.51524</v>
      </c>
      <c r="HH54">
        <v>20.3515</v>
      </c>
      <c r="HI54">
        <v>5.22672</v>
      </c>
      <c r="HJ54">
        <v>12.0159</v>
      </c>
      <c r="HK54">
        <v>4.9911</v>
      </c>
      <c r="HL54">
        <v>3.2892</v>
      </c>
      <c r="HM54">
        <v>9999</v>
      </c>
      <c r="HN54">
        <v>9999</v>
      </c>
      <c r="HO54">
        <v>9999</v>
      </c>
      <c r="HP54">
        <v>999.9</v>
      </c>
      <c r="HQ54">
        <v>1.86754</v>
      </c>
      <c r="HR54">
        <v>1.86665</v>
      </c>
      <c r="HS54">
        <v>1.866</v>
      </c>
      <c r="HT54">
        <v>1.86599</v>
      </c>
      <c r="HU54">
        <v>1.86783</v>
      </c>
      <c r="HV54">
        <v>1.87027</v>
      </c>
      <c r="HW54">
        <v>1.8689</v>
      </c>
      <c r="HX54">
        <v>1.8704</v>
      </c>
      <c r="HY54">
        <v>0</v>
      </c>
      <c r="HZ54">
        <v>0</v>
      </c>
      <c r="IA54">
        <v>0</v>
      </c>
      <c r="IB54">
        <v>0</v>
      </c>
      <c r="IC54" t="s">
        <v>426</v>
      </c>
      <c r="ID54" t="s">
        <v>427</v>
      </c>
      <c r="IE54" t="s">
        <v>428</v>
      </c>
      <c r="IF54" t="s">
        <v>428</v>
      </c>
      <c r="IG54" t="s">
        <v>428</v>
      </c>
      <c r="IH54" t="s">
        <v>428</v>
      </c>
      <c r="II54">
        <v>0</v>
      </c>
      <c r="IJ54">
        <v>100</v>
      </c>
      <c r="IK54">
        <v>100</v>
      </c>
      <c r="IL54">
        <v>1.238</v>
      </c>
      <c r="IM54">
        <v>0.2001</v>
      </c>
      <c r="IN54">
        <v>0.6902030508192664</v>
      </c>
      <c r="IO54">
        <v>0.001474763808417899</v>
      </c>
      <c r="IP54">
        <v>-3.85604142745729E-07</v>
      </c>
      <c r="IQ54">
        <v>-4.042155114862324E-11</v>
      </c>
      <c r="IR54">
        <v>-0.0599630414126953</v>
      </c>
      <c r="IS54">
        <v>-0.0008759303265835833</v>
      </c>
      <c r="IT54">
        <v>0.0007542316531097033</v>
      </c>
      <c r="IU54">
        <v>-1.168394518909615E-05</v>
      </c>
      <c r="IV54">
        <v>4</v>
      </c>
      <c r="IW54">
        <v>2283</v>
      </c>
      <c r="IX54">
        <v>1</v>
      </c>
      <c r="IY54">
        <v>28</v>
      </c>
      <c r="IZ54">
        <v>187600.5</v>
      </c>
      <c r="JA54">
        <v>187600.6</v>
      </c>
      <c r="JB54">
        <v>1.02905</v>
      </c>
      <c r="JC54">
        <v>2.27295</v>
      </c>
      <c r="JD54">
        <v>1.39648</v>
      </c>
      <c r="JE54">
        <v>2.3584</v>
      </c>
      <c r="JF54">
        <v>1.49536</v>
      </c>
      <c r="JG54">
        <v>2.75146</v>
      </c>
      <c r="JH54">
        <v>36.2224</v>
      </c>
      <c r="JI54">
        <v>24.1225</v>
      </c>
      <c r="JJ54">
        <v>18</v>
      </c>
      <c r="JK54">
        <v>490.03</v>
      </c>
      <c r="JL54">
        <v>450.397</v>
      </c>
      <c r="JM54">
        <v>31.5393</v>
      </c>
      <c r="JN54">
        <v>29.6766</v>
      </c>
      <c r="JO54">
        <v>30.0001</v>
      </c>
      <c r="JP54">
        <v>29.4831</v>
      </c>
      <c r="JQ54">
        <v>29.4027</v>
      </c>
      <c r="JR54">
        <v>20.6032</v>
      </c>
      <c r="JS54">
        <v>25.5932</v>
      </c>
      <c r="JT54">
        <v>97.6872</v>
      </c>
      <c r="JU54">
        <v>31.5521</v>
      </c>
      <c r="JV54">
        <v>420</v>
      </c>
      <c r="JW54">
        <v>24.6282</v>
      </c>
      <c r="JX54">
        <v>100.793</v>
      </c>
      <c r="JY54">
        <v>100.38</v>
      </c>
    </row>
    <row r="55" spans="1:285">
      <c r="A55">
        <v>39</v>
      </c>
      <c r="B55">
        <v>1758503460.6</v>
      </c>
      <c r="C55">
        <v>572.0999999046326</v>
      </c>
      <c r="D55" t="s">
        <v>506</v>
      </c>
      <c r="E55" t="s">
        <v>507</v>
      </c>
      <c r="F55">
        <v>5</v>
      </c>
      <c r="G55" t="s">
        <v>491</v>
      </c>
      <c r="H55" t="s">
        <v>420</v>
      </c>
      <c r="I55" t="s">
        <v>421</v>
      </c>
      <c r="J55">
        <v>1758503457.6</v>
      </c>
      <c r="K55">
        <f>(L55)/1000</f>
        <v>0</v>
      </c>
      <c r="L55">
        <f>1000*DL55*AJ55*(DH55-DI55)/(100*DA55*(1000-AJ55*DH55))</f>
        <v>0</v>
      </c>
      <c r="M55">
        <f>DL55*AJ55*(DG55-DF55*(1000-AJ55*DI55)/(1000-AJ55*DH55))/(100*DA55)</f>
        <v>0</v>
      </c>
      <c r="N55">
        <f>DF55 - IF(AJ55&gt;1, M55*DA55*100.0/(AL55), 0)</f>
        <v>0</v>
      </c>
      <c r="O55">
        <f>((U55-K55/2)*N55-M55)/(U55+K55/2)</f>
        <v>0</v>
      </c>
      <c r="P55">
        <f>O55*(DM55+DN55)/1000.0</f>
        <v>0</v>
      </c>
      <c r="Q55">
        <f>(DF55 - IF(AJ55&gt;1, M55*DA55*100.0/(AL55), 0))*(DM55+DN55)/1000.0</f>
        <v>0</v>
      </c>
      <c r="R55">
        <f>2.0/((1/T55-1/S55)+SIGN(T55)*SQRT((1/T55-1/S55)*(1/T55-1/S55) + 4*DB55/((DB55+1)*(DB55+1))*(2*1/T55*1/S55-1/S55*1/S55)))</f>
        <v>0</v>
      </c>
      <c r="S55">
        <f>IF(LEFT(DC55,1)&lt;&gt;"0",IF(LEFT(DC55,1)="1",3.0,DD55),$D$5+$E$5*(DT55*DM55/($K$5*1000))+$F$5*(DT55*DM55/($K$5*1000))*MAX(MIN(DA55,$J$5),$I$5)*MAX(MIN(DA55,$J$5),$I$5)+$G$5*MAX(MIN(DA55,$J$5),$I$5)*(DT55*DM55/($K$5*1000))+$H$5*(DT55*DM55/($K$5*1000))*(DT55*DM55/($K$5*1000)))</f>
        <v>0</v>
      </c>
      <c r="T55">
        <f>K55*(1000-(1000*0.61365*exp(17.502*X55/(240.97+X55))/(DM55+DN55)+DH55)/2)/(1000*0.61365*exp(17.502*X55/(240.97+X55))/(DM55+DN55)-DH55)</f>
        <v>0</v>
      </c>
      <c r="U55">
        <f>1/((DB55+1)/(R55/1.6)+1/(S55/1.37)) + DB55/((DB55+1)/(R55/1.6) + DB55/(S55/1.37))</f>
        <v>0</v>
      </c>
      <c r="V55">
        <f>(CW55*CZ55)</f>
        <v>0</v>
      </c>
      <c r="W55">
        <f>(DO55+(V55+2*0.95*5.67E-8*(((DO55+$B$7)+273)^4-(DO55+273)^4)-44100*K55)/(1.84*29.3*S55+8*0.95*5.67E-8*(DO55+273)^3))</f>
        <v>0</v>
      </c>
      <c r="X55">
        <f>($C$7*DP55+$D$7*DQ55+$E$7*W55)</f>
        <v>0</v>
      </c>
      <c r="Y55">
        <f>0.61365*exp(17.502*X55/(240.97+X55))</f>
        <v>0</v>
      </c>
      <c r="Z55">
        <f>(AA55/AB55*100)</f>
        <v>0</v>
      </c>
      <c r="AA55">
        <f>DH55*(DM55+DN55)/1000</f>
        <v>0</v>
      </c>
      <c r="AB55">
        <f>0.61365*exp(17.502*DO55/(240.97+DO55))</f>
        <v>0</v>
      </c>
      <c r="AC55">
        <f>(Y55-DH55*(DM55+DN55)/1000)</f>
        <v>0</v>
      </c>
      <c r="AD55">
        <f>(-K55*44100)</f>
        <v>0</v>
      </c>
      <c r="AE55">
        <f>2*29.3*S55*0.92*(DO55-X55)</f>
        <v>0</v>
      </c>
      <c r="AF55">
        <f>2*0.95*5.67E-8*(((DO55+$B$7)+273)^4-(X55+273)^4)</f>
        <v>0</v>
      </c>
      <c r="AG55">
        <f>V55+AF55+AD55+AE55</f>
        <v>0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MAX(0,($B$13+$C$13*DT55)/(1+$D$13*DT55)*DM55/(DO55+273)*$E$13)</f>
        <v>0</v>
      </c>
      <c r="AM55" t="s">
        <v>422</v>
      </c>
      <c r="AN55" t="s">
        <v>422</v>
      </c>
      <c r="AO55">
        <v>0</v>
      </c>
      <c r="AP55">
        <v>0</v>
      </c>
      <c r="AQ55">
        <f>1-AO55/AP55</f>
        <v>0</v>
      </c>
      <c r="AR55">
        <v>0</v>
      </c>
      <c r="AS55" t="s">
        <v>422</v>
      </c>
      <c r="AT55" t="s">
        <v>422</v>
      </c>
      <c r="AU55">
        <v>0</v>
      </c>
      <c r="AV55">
        <v>0</v>
      </c>
      <c r="AW55">
        <f>1-AU55/AV55</f>
        <v>0</v>
      </c>
      <c r="AX55">
        <v>0.5</v>
      </c>
      <c r="AY55">
        <f>CX55</f>
        <v>0</v>
      </c>
      <c r="AZ55">
        <f>M55</f>
        <v>0</v>
      </c>
      <c r="BA55">
        <f>AW55*AX55*AY55</f>
        <v>0</v>
      </c>
      <c r="BB55">
        <f>(AZ55-AR55)/AY55</f>
        <v>0</v>
      </c>
      <c r="BC55">
        <f>(AP55-AV55)/AV55</f>
        <v>0</v>
      </c>
      <c r="BD55">
        <f>AO55/(AQ55+AO55/AV55)</f>
        <v>0</v>
      </c>
      <c r="BE55" t="s">
        <v>422</v>
      </c>
      <c r="BF55">
        <v>0</v>
      </c>
      <c r="BG55">
        <f>IF(BF55&lt;&gt;0, BF55, BD55)</f>
        <v>0</v>
      </c>
      <c r="BH55">
        <f>1-BG55/AV55</f>
        <v>0</v>
      </c>
      <c r="BI55">
        <f>(AV55-AU55)/(AV55-BG55)</f>
        <v>0</v>
      </c>
      <c r="BJ55">
        <f>(AP55-AV55)/(AP55-BG55)</f>
        <v>0</v>
      </c>
      <c r="BK55">
        <f>(AV55-AU55)/(AV55-AO55)</f>
        <v>0</v>
      </c>
      <c r="BL55">
        <f>(AP55-AV55)/(AP55-AO55)</f>
        <v>0</v>
      </c>
      <c r="BM55">
        <f>(BI55*BG55/AU55)</f>
        <v>0</v>
      </c>
      <c r="BN55">
        <f>(1-BM55)</f>
        <v>0</v>
      </c>
      <c r="CW55">
        <f>$B$11*DU55+$C$11*DV55+$F$11*EG55*(1-EJ55)</f>
        <v>0</v>
      </c>
      <c r="CX55">
        <f>CW55*CY55</f>
        <v>0</v>
      </c>
      <c r="CY55">
        <f>($B$11*$D$9+$C$11*$D$9+$F$11*((ET55+EL55)/MAX(ET55+EL55+EU55, 0.1)*$I$9+EU55/MAX(ET55+EL55+EU55, 0.1)*$J$9))/($B$11+$C$11+$F$11)</f>
        <v>0</v>
      </c>
      <c r="CZ55">
        <f>($B$11*$K$9+$C$11*$K$9+$F$11*((ET55+EL55)/MAX(ET55+EL55+EU55, 0.1)*$P$9+EU55/MAX(ET55+EL55+EU55, 0.1)*$Q$9))/($B$11+$C$11+$F$11)</f>
        <v>0</v>
      </c>
      <c r="DA55">
        <v>2.18</v>
      </c>
      <c r="DB55">
        <v>0.5</v>
      </c>
      <c r="DC55" t="s">
        <v>423</v>
      </c>
      <c r="DD55">
        <v>2</v>
      </c>
      <c r="DE55">
        <v>1758503457.6</v>
      </c>
      <c r="DF55">
        <v>420.5538888888889</v>
      </c>
      <c r="DG55">
        <v>419.9825555555556</v>
      </c>
      <c r="DH55">
        <v>24.74052222222222</v>
      </c>
      <c r="DI55">
        <v>24.64127777777778</v>
      </c>
      <c r="DJ55">
        <v>419.3161111111111</v>
      </c>
      <c r="DK55">
        <v>24.54043333333334</v>
      </c>
      <c r="DL55">
        <v>500.0207777777778</v>
      </c>
      <c r="DM55">
        <v>89.96635555555557</v>
      </c>
      <c r="DN55">
        <v>0.05639045555555555</v>
      </c>
      <c r="DO55">
        <v>30.74954444444445</v>
      </c>
      <c r="DP55">
        <v>30.68472222222222</v>
      </c>
      <c r="DQ55">
        <v>999.9000000000001</v>
      </c>
      <c r="DR55">
        <v>0</v>
      </c>
      <c r="DS55">
        <v>0</v>
      </c>
      <c r="DT55">
        <v>9997.627777777778</v>
      </c>
      <c r="DU55">
        <v>0</v>
      </c>
      <c r="DV55">
        <v>0.843113</v>
      </c>
      <c r="DW55">
        <v>0.571384</v>
      </c>
      <c r="DX55">
        <v>431.2224444444444</v>
      </c>
      <c r="DY55">
        <v>430.5927777777778</v>
      </c>
      <c r="DZ55">
        <v>0.09925744444444445</v>
      </c>
      <c r="EA55">
        <v>419.9825555555556</v>
      </c>
      <c r="EB55">
        <v>24.64127777777778</v>
      </c>
      <c r="EC55">
        <v>2.225816666666667</v>
      </c>
      <c r="ED55">
        <v>2.216885555555555</v>
      </c>
      <c r="EE55">
        <v>19.14932222222222</v>
      </c>
      <c r="EF55">
        <v>19.08486666666667</v>
      </c>
      <c r="EG55">
        <v>0.00500097</v>
      </c>
      <c r="EH55">
        <v>0</v>
      </c>
      <c r="EI55">
        <v>0</v>
      </c>
      <c r="EJ55">
        <v>0</v>
      </c>
      <c r="EK55">
        <v>224.6111111111111</v>
      </c>
      <c r="EL55">
        <v>0.00500097</v>
      </c>
      <c r="EM55">
        <v>-3.222222222222222</v>
      </c>
      <c r="EN55">
        <v>-0.9333333333333333</v>
      </c>
      <c r="EO55">
        <v>35.083</v>
      </c>
      <c r="EP55">
        <v>39.47188888888889</v>
      </c>
      <c r="EQ55">
        <v>37.04822222222222</v>
      </c>
      <c r="ER55">
        <v>39.49966666666666</v>
      </c>
      <c r="ES55">
        <v>37.583</v>
      </c>
      <c r="ET55">
        <v>0</v>
      </c>
      <c r="EU55">
        <v>0</v>
      </c>
      <c r="EV55">
        <v>0</v>
      </c>
      <c r="EW55">
        <v>1758503461.3</v>
      </c>
      <c r="EX55">
        <v>0</v>
      </c>
      <c r="EY55">
        <v>229.288</v>
      </c>
      <c r="EZ55">
        <v>-42.30769249447668</v>
      </c>
      <c r="FA55">
        <v>33.39999973957357</v>
      </c>
      <c r="FB55">
        <v>-6.152</v>
      </c>
      <c r="FC55">
        <v>15</v>
      </c>
      <c r="FD55">
        <v>0</v>
      </c>
      <c r="FE55" t="s">
        <v>424</v>
      </c>
      <c r="FF55">
        <v>1747247426.5</v>
      </c>
      <c r="FG55">
        <v>1747247420.5</v>
      </c>
      <c r="FH55">
        <v>0</v>
      </c>
      <c r="FI55">
        <v>1.027</v>
      </c>
      <c r="FJ55">
        <v>0.031</v>
      </c>
      <c r="FK55">
        <v>0.02</v>
      </c>
      <c r="FL55">
        <v>0.05</v>
      </c>
      <c r="FM55">
        <v>420</v>
      </c>
      <c r="FN55">
        <v>16</v>
      </c>
      <c r="FO55">
        <v>0.01</v>
      </c>
      <c r="FP55">
        <v>0.1</v>
      </c>
      <c r="FQ55">
        <v>0.6055379024390244</v>
      </c>
      <c r="FR55">
        <v>-0.134042236933796</v>
      </c>
      <c r="FS55">
        <v>0.05788973816801397</v>
      </c>
      <c r="FT55">
        <v>0</v>
      </c>
      <c r="FU55">
        <v>230.0294117647059</v>
      </c>
      <c r="FV55">
        <v>-27.33689849746979</v>
      </c>
      <c r="FW55">
        <v>6.73448235539716</v>
      </c>
      <c r="FX55">
        <v>-1</v>
      </c>
      <c r="FY55">
        <v>0.09870078780487804</v>
      </c>
      <c r="FZ55">
        <v>0.001633206271777088</v>
      </c>
      <c r="GA55">
        <v>0.001321067941827538</v>
      </c>
      <c r="GB55">
        <v>1</v>
      </c>
      <c r="GC55">
        <v>1</v>
      </c>
      <c r="GD55">
        <v>2</v>
      </c>
      <c r="GE55" t="s">
        <v>425</v>
      </c>
      <c r="GF55">
        <v>3.13669</v>
      </c>
      <c r="GG55">
        <v>2.71659</v>
      </c>
      <c r="GH55">
        <v>0.0931598</v>
      </c>
      <c r="GI55">
        <v>0.0924002</v>
      </c>
      <c r="GJ55">
        <v>0.107627</v>
      </c>
      <c r="GK55">
        <v>0.106104</v>
      </c>
      <c r="GL55">
        <v>28762.8</v>
      </c>
      <c r="GM55">
        <v>28854.9</v>
      </c>
      <c r="GN55">
        <v>29491.1</v>
      </c>
      <c r="GO55">
        <v>29384.8</v>
      </c>
      <c r="GP55">
        <v>34772</v>
      </c>
      <c r="GQ55">
        <v>34782.8</v>
      </c>
      <c r="GR55">
        <v>41500.8</v>
      </c>
      <c r="GS55">
        <v>41741.5</v>
      </c>
      <c r="GT55">
        <v>1.9122</v>
      </c>
      <c r="GU55">
        <v>1.8663</v>
      </c>
      <c r="GV55">
        <v>0.088878</v>
      </c>
      <c r="GW55">
        <v>0</v>
      </c>
      <c r="GX55">
        <v>29.2381</v>
      </c>
      <c r="GY55">
        <v>999.9</v>
      </c>
      <c r="GZ55">
        <v>59.7</v>
      </c>
      <c r="HA55">
        <v>30.9</v>
      </c>
      <c r="HB55">
        <v>29.767</v>
      </c>
      <c r="HC55">
        <v>62.6822</v>
      </c>
      <c r="HD55">
        <v>24.9359</v>
      </c>
      <c r="HE55">
        <v>1</v>
      </c>
      <c r="HF55">
        <v>0.163562</v>
      </c>
      <c r="HG55">
        <v>-1.52696</v>
      </c>
      <c r="HH55">
        <v>20.3513</v>
      </c>
      <c r="HI55">
        <v>5.22672</v>
      </c>
      <c r="HJ55">
        <v>12.0159</v>
      </c>
      <c r="HK55">
        <v>4.9912</v>
      </c>
      <c r="HL55">
        <v>3.2892</v>
      </c>
      <c r="HM55">
        <v>9999</v>
      </c>
      <c r="HN55">
        <v>9999</v>
      </c>
      <c r="HO55">
        <v>9999</v>
      </c>
      <c r="HP55">
        <v>999.9</v>
      </c>
      <c r="HQ55">
        <v>1.86753</v>
      </c>
      <c r="HR55">
        <v>1.86664</v>
      </c>
      <c r="HS55">
        <v>1.866</v>
      </c>
      <c r="HT55">
        <v>1.86598</v>
      </c>
      <c r="HU55">
        <v>1.86783</v>
      </c>
      <c r="HV55">
        <v>1.87027</v>
      </c>
      <c r="HW55">
        <v>1.8689</v>
      </c>
      <c r="HX55">
        <v>1.87038</v>
      </c>
      <c r="HY55">
        <v>0</v>
      </c>
      <c r="HZ55">
        <v>0</v>
      </c>
      <c r="IA55">
        <v>0</v>
      </c>
      <c r="IB55">
        <v>0</v>
      </c>
      <c r="IC55" t="s">
        <v>426</v>
      </c>
      <c r="ID55" t="s">
        <v>427</v>
      </c>
      <c r="IE55" t="s">
        <v>428</v>
      </c>
      <c r="IF55" t="s">
        <v>428</v>
      </c>
      <c r="IG55" t="s">
        <v>428</v>
      </c>
      <c r="IH55" t="s">
        <v>428</v>
      </c>
      <c r="II55">
        <v>0</v>
      </c>
      <c r="IJ55">
        <v>100</v>
      </c>
      <c r="IK55">
        <v>100</v>
      </c>
      <c r="IL55">
        <v>1.237</v>
      </c>
      <c r="IM55">
        <v>0.2</v>
      </c>
      <c r="IN55">
        <v>0.6902030508192664</v>
      </c>
      <c r="IO55">
        <v>0.001474763808417899</v>
      </c>
      <c r="IP55">
        <v>-3.85604142745729E-07</v>
      </c>
      <c r="IQ55">
        <v>-4.042155114862324E-11</v>
      </c>
      <c r="IR55">
        <v>-0.0599630414126953</v>
      </c>
      <c r="IS55">
        <v>-0.0008759303265835833</v>
      </c>
      <c r="IT55">
        <v>0.0007542316531097033</v>
      </c>
      <c r="IU55">
        <v>-1.168394518909615E-05</v>
      </c>
      <c r="IV55">
        <v>4</v>
      </c>
      <c r="IW55">
        <v>2283</v>
      </c>
      <c r="IX55">
        <v>1</v>
      </c>
      <c r="IY55">
        <v>28</v>
      </c>
      <c r="IZ55">
        <v>187600.6</v>
      </c>
      <c r="JA55">
        <v>187600.7</v>
      </c>
      <c r="JB55">
        <v>1.02905</v>
      </c>
      <c r="JC55">
        <v>2.27539</v>
      </c>
      <c r="JD55">
        <v>1.39771</v>
      </c>
      <c r="JE55">
        <v>2.3584</v>
      </c>
      <c r="JF55">
        <v>1.49536</v>
      </c>
      <c r="JG55">
        <v>2.7063</v>
      </c>
      <c r="JH55">
        <v>36.2224</v>
      </c>
      <c r="JI55">
        <v>24.1225</v>
      </c>
      <c r="JJ55">
        <v>18</v>
      </c>
      <c r="JK55">
        <v>489.934</v>
      </c>
      <c r="JL55">
        <v>450.657</v>
      </c>
      <c r="JM55">
        <v>31.5443</v>
      </c>
      <c r="JN55">
        <v>29.6753</v>
      </c>
      <c r="JO55">
        <v>30.0001</v>
      </c>
      <c r="JP55">
        <v>29.4831</v>
      </c>
      <c r="JQ55">
        <v>29.404</v>
      </c>
      <c r="JR55">
        <v>20.6041</v>
      </c>
      <c r="JS55">
        <v>25.5932</v>
      </c>
      <c r="JT55">
        <v>97.6872</v>
      </c>
      <c r="JU55">
        <v>31.5521</v>
      </c>
      <c r="JV55">
        <v>420</v>
      </c>
      <c r="JW55">
        <v>24.6282</v>
      </c>
      <c r="JX55">
        <v>100.794</v>
      </c>
      <c r="JY55">
        <v>100.38</v>
      </c>
    </row>
    <row r="56" spans="1:285">
      <c r="A56">
        <v>40</v>
      </c>
      <c r="B56">
        <v>1758503462.6</v>
      </c>
      <c r="C56">
        <v>574.0999999046326</v>
      </c>
      <c r="D56" t="s">
        <v>508</v>
      </c>
      <c r="E56" t="s">
        <v>509</v>
      </c>
      <c r="F56">
        <v>5</v>
      </c>
      <c r="G56" t="s">
        <v>491</v>
      </c>
      <c r="H56" t="s">
        <v>420</v>
      </c>
      <c r="I56" t="s">
        <v>421</v>
      </c>
      <c r="J56">
        <v>1758503459.6</v>
      </c>
      <c r="K56">
        <f>(L56)/1000</f>
        <v>0</v>
      </c>
      <c r="L56">
        <f>1000*DL56*AJ56*(DH56-DI56)/(100*DA56*(1000-AJ56*DH56))</f>
        <v>0</v>
      </c>
      <c r="M56">
        <f>DL56*AJ56*(DG56-DF56*(1000-AJ56*DI56)/(1000-AJ56*DH56))/(100*DA56)</f>
        <v>0</v>
      </c>
      <c r="N56">
        <f>DF56 - IF(AJ56&gt;1, M56*DA56*100.0/(AL56), 0)</f>
        <v>0</v>
      </c>
      <c r="O56">
        <f>((U56-K56/2)*N56-M56)/(U56+K56/2)</f>
        <v>0</v>
      </c>
      <c r="P56">
        <f>O56*(DM56+DN56)/1000.0</f>
        <v>0</v>
      </c>
      <c r="Q56">
        <f>(DF56 - IF(AJ56&gt;1, M56*DA56*100.0/(AL56), 0))*(DM56+DN56)/1000.0</f>
        <v>0</v>
      </c>
      <c r="R56">
        <f>2.0/((1/T56-1/S56)+SIGN(T56)*SQRT((1/T56-1/S56)*(1/T56-1/S56) + 4*DB56/((DB56+1)*(DB56+1))*(2*1/T56*1/S56-1/S56*1/S56)))</f>
        <v>0</v>
      </c>
      <c r="S56">
        <f>IF(LEFT(DC56,1)&lt;&gt;"0",IF(LEFT(DC56,1)="1",3.0,DD56),$D$5+$E$5*(DT56*DM56/($K$5*1000))+$F$5*(DT56*DM56/($K$5*1000))*MAX(MIN(DA56,$J$5),$I$5)*MAX(MIN(DA56,$J$5),$I$5)+$G$5*MAX(MIN(DA56,$J$5),$I$5)*(DT56*DM56/($K$5*1000))+$H$5*(DT56*DM56/($K$5*1000))*(DT56*DM56/($K$5*1000)))</f>
        <v>0</v>
      </c>
      <c r="T56">
        <f>K56*(1000-(1000*0.61365*exp(17.502*X56/(240.97+X56))/(DM56+DN56)+DH56)/2)/(1000*0.61365*exp(17.502*X56/(240.97+X56))/(DM56+DN56)-DH56)</f>
        <v>0</v>
      </c>
      <c r="U56">
        <f>1/((DB56+1)/(R56/1.6)+1/(S56/1.37)) + DB56/((DB56+1)/(R56/1.6) + DB56/(S56/1.37))</f>
        <v>0</v>
      </c>
      <c r="V56">
        <f>(CW56*CZ56)</f>
        <v>0</v>
      </c>
      <c r="W56">
        <f>(DO56+(V56+2*0.95*5.67E-8*(((DO56+$B$7)+273)^4-(DO56+273)^4)-44100*K56)/(1.84*29.3*S56+8*0.95*5.67E-8*(DO56+273)^3))</f>
        <v>0</v>
      </c>
      <c r="X56">
        <f>($C$7*DP56+$D$7*DQ56+$E$7*W56)</f>
        <v>0</v>
      </c>
      <c r="Y56">
        <f>0.61365*exp(17.502*X56/(240.97+X56))</f>
        <v>0</v>
      </c>
      <c r="Z56">
        <f>(AA56/AB56*100)</f>
        <v>0</v>
      </c>
      <c r="AA56">
        <f>DH56*(DM56+DN56)/1000</f>
        <v>0</v>
      </c>
      <c r="AB56">
        <f>0.61365*exp(17.502*DO56/(240.97+DO56))</f>
        <v>0</v>
      </c>
      <c r="AC56">
        <f>(Y56-DH56*(DM56+DN56)/1000)</f>
        <v>0</v>
      </c>
      <c r="AD56">
        <f>(-K56*44100)</f>
        <v>0</v>
      </c>
      <c r="AE56">
        <f>2*29.3*S56*0.92*(DO56-X56)</f>
        <v>0</v>
      </c>
      <c r="AF56">
        <f>2*0.95*5.67E-8*(((DO56+$B$7)+273)^4-(X56+273)^4)</f>
        <v>0</v>
      </c>
      <c r="AG56">
        <f>V56+AF56+AD56+AE56</f>
        <v>0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MAX(0,($B$13+$C$13*DT56)/(1+$D$13*DT56)*DM56/(DO56+273)*$E$13)</f>
        <v>0</v>
      </c>
      <c r="AM56" t="s">
        <v>422</v>
      </c>
      <c r="AN56" t="s">
        <v>422</v>
      </c>
      <c r="AO56">
        <v>0</v>
      </c>
      <c r="AP56">
        <v>0</v>
      </c>
      <c r="AQ56">
        <f>1-AO56/AP56</f>
        <v>0</v>
      </c>
      <c r="AR56">
        <v>0</v>
      </c>
      <c r="AS56" t="s">
        <v>422</v>
      </c>
      <c r="AT56" t="s">
        <v>422</v>
      </c>
      <c r="AU56">
        <v>0</v>
      </c>
      <c r="AV56">
        <v>0</v>
      </c>
      <c r="AW56">
        <f>1-AU56/AV56</f>
        <v>0</v>
      </c>
      <c r="AX56">
        <v>0.5</v>
      </c>
      <c r="AY56">
        <f>CX56</f>
        <v>0</v>
      </c>
      <c r="AZ56">
        <f>M56</f>
        <v>0</v>
      </c>
      <c r="BA56">
        <f>AW56*AX56*AY56</f>
        <v>0</v>
      </c>
      <c r="BB56">
        <f>(AZ56-AR56)/AY56</f>
        <v>0</v>
      </c>
      <c r="BC56">
        <f>(AP56-AV56)/AV56</f>
        <v>0</v>
      </c>
      <c r="BD56">
        <f>AO56/(AQ56+AO56/AV56)</f>
        <v>0</v>
      </c>
      <c r="BE56" t="s">
        <v>422</v>
      </c>
      <c r="BF56">
        <v>0</v>
      </c>
      <c r="BG56">
        <f>IF(BF56&lt;&gt;0, BF56, BD56)</f>
        <v>0</v>
      </c>
      <c r="BH56">
        <f>1-BG56/AV56</f>
        <v>0</v>
      </c>
      <c r="BI56">
        <f>(AV56-AU56)/(AV56-BG56)</f>
        <v>0</v>
      </c>
      <c r="BJ56">
        <f>(AP56-AV56)/(AP56-BG56)</f>
        <v>0</v>
      </c>
      <c r="BK56">
        <f>(AV56-AU56)/(AV56-AO56)</f>
        <v>0</v>
      </c>
      <c r="BL56">
        <f>(AP56-AV56)/(AP56-AO56)</f>
        <v>0</v>
      </c>
      <c r="BM56">
        <f>(BI56*BG56/AU56)</f>
        <v>0</v>
      </c>
      <c r="BN56">
        <f>(1-BM56)</f>
        <v>0</v>
      </c>
      <c r="CW56">
        <f>$B$11*DU56+$C$11*DV56+$F$11*EG56*(1-EJ56)</f>
        <v>0</v>
      </c>
      <c r="CX56">
        <f>CW56*CY56</f>
        <v>0</v>
      </c>
      <c r="CY56">
        <f>($B$11*$D$9+$C$11*$D$9+$F$11*((ET56+EL56)/MAX(ET56+EL56+EU56, 0.1)*$I$9+EU56/MAX(ET56+EL56+EU56, 0.1)*$J$9))/($B$11+$C$11+$F$11)</f>
        <v>0</v>
      </c>
      <c r="CZ56">
        <f>($B$11*$K$9+$C$11*$K$9+$F$11*((ET56+EL56)/MAX(ET56+EL56+EU56, 0.1)*$P$9+EU56/MAX(ET56+EL56+EU56, 0.1)*$Q$9))/($B$11+$C$11+$F$11)</f>
        <v>0</v>
      </c>
      <c r="DA56">
        <v>2.18</v>
      </c>
      <c r="DB56">
        <v>0.5</v>
      </c>
      <c r="DC56" t="s">
        <v>423</v>
      </c>
      <c r="DD56">
        <v>2</v>
      </c>
      <c r="DE56">
        <v>1758503459.6</v>
      </c>
      <c r="DF56">
        <v>420.5584444444444</v>
      </c>
      <c r="DG56">
        <v>419.992</v>
      </c>
      <c r="DH56">
        <v>24.74035555555556</v>
      </c>
      <c r="DI56">
        <v>24.6398</v>
      </c>
      <c r="DJ56">
        <v>419.3205555555556</v>
      </c>
      <c r="DK56">
        <v>24.54027777777778</v>
      </c>
      <c r="DL56">
        <v>499.9906666666667</v>
      </c>
      <c r="DM56">
        <v>89.96616666666667</v>
      </c>
      <c r="DN56">
        <v>0.05640035555555556</v>
      </c>
      <c r="DO56">
        <v>30.74977777777778</v>
      </c>
      <c r="DP56">
        <v>30.68321111111111</v>
      </c>
      <c r="DQ56">
        <v>999.9000000000001</v>
      </c>
      <c r="DR56">
        <v>0</v>
      </c>
      <c r="DS56">
        <v>0</v>
      </c>
      <c r="DT56">
        <v>9991.516666666666</v>
      </c>
      <c r="DU56">
        <v>0</v>
      </c>
      <c r="DV56">
        <v>0.843113</v>
      </c>
      <c r="DW56">
        <v>0.5665688888888889</v>
      </c>
      <c r="DX56">
        <v>431.2271111111111</v>
      </c>
      <c r="DY56">
        <v>430.6017777777778</v>
      </c>
      <c r="DZ56">
        <v>0.1005741888888889</v>
      </c>
      <c r="EA56">
        <v>419.992</v>
      </c>
      <c r="EB56">
        <v>24.6398</v>
      </c>
      <c r="EC56">
        <v>2.225795555555556</v>
      </c>
      <c r="ED56">
        <v>2.216746666666667</v>
      </c>
      <c r="EE56">
        <v>19.14918888888889</v>
      </c>
      <c r="EF56">
        <v>19.08386666666667</v>
      </c>
      <c r="EG56">
        <v>0.00500097</v>
      </c>
      <c r="EH56">
        <v>0</v>
      </c>
      <c r="EI56">
        <v>0</v>
      </c>
      <c r="EJ56">
        <v>0</v>
      </c>
      <c r="EK56">
        <v>224.8222222222222</v>
      </c>
      <c r="EL56">
        <v>0.00500097</v>
      </c>
      <c r="EM56">
        <v>0.6999999999999997</v>
      </c>
      <c r="EN56">
        <v>-0.1222222222222222</v>
      </c>
      <c r="EO56">
        <v>35.10400000000001</v>
      </c>
      <c r="EP56">
        <v>39.52055555555555</v>
      </c>
      <c r="EQ56">
        <v>37.069</v>
      </c>
      <c r="ER56">
        <v>39.56233333333333</v>
      </c>
      <c r="ES56">
        <v>37.604</v>
      </c>
      <c r="ET56">
        <v>0</v>
      </c>
      <c r="EU56">
        <v>0</v>
      </c>
      <c r="EV56">
        <v>0</v>
      </c>
      <c r="EW56">
        <v>1758503463.7</v>
      </c>
      <c r="EX56">
        <v>0</v>
      </c>
      <c r="EY56">
        <v>227.904</v>
      </c>
      <c r="EZ56">
        <v>-33.43076906754441</v>
      </c>
      <c r="FA56">
        <v>50.79230721791583</v>
      </c>
      <c r="FB56">
        <v>-4.488</v>
      </c>
      <c r="FC56">
        <v>15</v>
      </c>
      <c r="FD56">
        <v>0</v>
      </c>
      <c r="FE56" t="s">
        <v>424</v>
      </c>
      <c r="FF56">
        <v>1747247426.5</v>
      </c>
      <c r="FG56">
        <v>1747247420.5</v>
      </c>
      <c r="FH56">
        <v>0</v>
      </c>
      <c r="FI56">
        <v>1.027</v>
      </c>
      <c r="FJ56">
        <v>0.031</v>
      </c>
      <c r="FK56">
        <v>0.02</v>
      </c>
      <c r="FL56">
        <v>0.05</v>
      </c>
      <c r="FM56">
        <v>420</v>
      </c>
      <c r="FN56">
        <v>16</v>
      </c>
      <c r="FO56">
        <v>0.01</v>
      </c>
      <c r="FP56">
        <v>0.1</v>
      </c>
      <c r="FQ56">
        <v>0.6029738499999999</v>
      </c>
      <c r="FR56">
        <v>-0.3249148142589132</v>
      </c>
      <c r="FS56">
        <v>0.05665456781343848</v>
      </c>
      <c r="FT56">
        <v>0</v>
      </c>
      <c r="FU56">
        <v>229.6705882352941</v>
      </c>
      <c r="FV56">
        <v>-22.4629489098528</v>
      </c>
      <c r="FW56">
        <v>6.816439013917002</v>
      </c>
      <c r="FX56">
        <v>-1</v>
      </c>
      <c r="FY56">
        <v>0.09885548000000001</v>
      </c>
      <c r="FZ56">
        <v>0.01263342889305796</v>
      </c>
      <c r="GA56">
        <v>0.001504640329148465</v>
      </c>
      <c r="GB56">
        <v>1</v>
      </c>
      <c r="GC56">
        <v>1</v>
      </c>
      <c r="GD56">
        <v>2</v>
      </c>
      <c r="GE56" t="s">
        <v>425</v>
      </c>
      <c r="GF56">
        <v>3.13663</v>
      </c>
      <c r="GG56">
        <v>2.71671</v>
      </c>
      <c r="GH56">
        <v>0.09316240000000001</v>
      </c>
      <c r="GI56">
        <v>0.0923997</v>
      </c>
      <c r="GJ56">
        <v>0.107626</v>
      </c>
      <c r="GK56">
        <v>0.1061</v>
      </c>
      <c r="GL56">
        <v>28762.9</v>
      </c>
      <c r="GM56">
        <v>28855</v>
      </c>
      <c r="GN56">
        <v>29491.2</v>
      </c>
      <c r="GO56">
        <v>29384.8</v>
      </c>
      <c r="GP56">
        <v>34772.4</v>
      </c>
      <c r="GQ56">
        <v>34783.1</v>
      </c>
      <c r="GR56">
        <v>41501.3</v>
      </c>
      <c r="GS56">
        <v>41741.7</v>
      </c>
      <c r="GT56">
        <v>1.912</v>
      </c>
      <c r="GU56">
        <v>1.86663</v>
      </c>
      <c r="GV56">
        <v>0.0886619</v>
      </c>
      <c r="GW56">
        <v>0</v>
      </c>
      <c r="GX56">
        <v>29.2372</v>
      </c>
      <c r="GY56">
        <v>999.9</v>
      </c>
      <c r="GZ56">
        <v>59.7</v>
      </c>
      <c r="HA56">
        <v>30.9</v>
      </c>
      <c r="HB56">
        <v>29.7656</v>
      </c>
      <c r="HC56">
        <v>62.7822</v>
      </c>
      <c r="HD56">
        <v>25.0761</v>
      </c>
      <c r="HE56">
        <v>1</v>
      </c>
      <c r="HF56">
        <v>0.163603</v>
      </c>
      <c r="HG56">
        <v>-1.53484</v>
      </c>
      <c r="HH56">
        <v>20.3512</v>
      </c>
      <c r="HI56">
        <v>5.22702</v>
      </c>
      <c r="HJ56">
        <v>12.0159</v>
      </c>
      <c r="HK56">
        <v>4.99125</v>
      </c>
      <c r="HL56">
        <v>3.28925</v>
      </c>
      <c r="HM56">
        <v>9999</v>
      </c>
      <c r="HN56">
        <v>9999</v>
      </c>
      <c r="HO56">
        <v>9999</v>
      </c>
      <c r="HP56">
        <v>999.9</v>
      </c>
      <c r="HQ56">
        <v>1.86752</v>
      </c>
      <c r="HR56">
        <v>1.86664</v>
      </c>
      <c r="HS56">
        <v>1.866</v>
      </c>
      <c r="HT56">
        <v>1.86598</v>
      </c>
      <c r="HU56">
        <v>1.86783</v>
      </c>
      <c r="HV56">
        <v>1.87027</v>
      </c>
      <c r="HW56">
        <v>1.8689</v>
      </c>
      <c r="HX56">
        <v>1.87036</v>
      </c>
      <c r="HY56">
        <v>0</v>
      </c>
      <c r="HZ56">
        <v>0</v>
      </c>
      <c r="IA56">
        <v>0</v>
      </c>
      <c r="IB56">
        <v>0</v>
      </c>
      <c r="IC56" t="s">
        <v>426</v>
      </c>
      <c r="ID56" t="s">
        <v>427</v>
      </c>
      <c r="IE56" t="s">
        <v>428</v>
      </c>
      <c r="IF56" t="s">
        <v>428</v>
      </c>
      <c r="IG56" t="s">
        <v>428</v>
      </c>
      <c r="IH56" t="s">
        <v>428</v>
      </c>
      <c r="II56">
        <v>0</v>
      </c>
      <c r="IJ56">
        <v>100</v>
      </c>
      <c r="IK56">
        <v>100</v>
      </c>
      <c r="IL56">
        <v>1.238</v>
      </c>
      <c r="IM56">
        <v>0.2001</v>
      </c>
      <c r="IN56">
        <v>0.6902030508192664</v>
      </c>
      <c r="IO56">
        <v>0.001474763808417899</v>
      </c>
      <c r="IP56">
        <v>-3.85604142745729E-07</v>
      </c>
      <c r="IQ56">
        <v>-4.042155114862324E-11</v>
      </c>
      <c r="IR56">
        <v>-0.0599630414126953</v>
      </c>
      <c r="IS56">
        <v>-0.0008759303265835833</v>
      </c>
      <c r="IT56">
        <v>0.0007542316531097033</v>
      </c>
      <c r="IU56">
        <v>-1.168394518909615E-05</v>
      </c>
      <c r="IV56">
        <v>4</v>
      </c>
      <c r="IW56">
        <v>2283</v>
      </c>
      <c r="IX56">
        <v>1</v>
      </c>
      <c r="IY56">
        <v>28</v>
      </c>
      <c r="IZ56">
        <v>187600.6</v>
      </c>
      <c r="JA56">
        <v>187600.7</v>
      </c>
      <c r="JB56">
        <v>1.02905</v>
      </c>
      <c r="JC56">
        <v>2.28516</v>
      </c>
      <c r="JD56">
        <v>1.39771</v>
      </c>
      <c r="JE56">
        <v>2.35596</v>
      </c>
      <c r="JF56">
        <v>1.49536</v>
      </c>
      <c r="JG56">
        <v>2.66357</v>
      </c>
      <c r="JH56">
        <v>36.2224</v>
      </c>
      <c r="JI56">
        <v>24.1138</v>
      </c>
      <c r="JJ56">
        <v>18</v>
      </c>
      <c r="JK56">
        <v>489.807</v>
      </c>
      <c r="JL56">
        <v>450.863</v>
      </c>
      <c r="JM56">
        <v>31.5491</v>
      </c>
      <c r="JN56">
        <v>29.6745</v>
      </c>
      <c r="JO56">
        <v>30.0001</v>
      </c>
      <c r="JP56">
        <v>29.4831</v>
      </c>
      <c r="JQ56">
        <v>29.4043</v>
      </c>
      <c r="JR56">
        <v>20.605</v>
      </c>
      <c r="JS56">
        <v>25.5932</v>
      </c>
      <c r="JT56">
        <v>97.6872</v>
      </c>
      <c r="JU56">
        <v>31.5628</v>
      </c>
      <c r="JV56">
        <v>420</v>
      </c>
      <c r="JW56">
        <v>24.6282</v>
      </c>
      <c r="JX56">
        <v>100.794</v>
      </c>
      <c r="JY56">
        <v>100.38</v>
      </c>
    </row>
    <row r="57" spans="1:285">
      <c r="A57">
        <v>41</v>
      </c>
      <c r="B57">
        <v>1758503464.6</v>
      </c>
      <c r="C57">
        <v>576.0999999046326</v>
      </c>
      <c r="D57" t="s">
        <v>510</v>
      </c>
      <c r="E57" t="s">
        <v>511</v>
      </c>
      <c r="F57">
        <v>5</v>
      </c>
      <c r="G57" t="s">
        <v>491</v>
      </c>
      <c r="H57" t="s">
        <v>420</v>
      </c>
      <c r="I57" t="s">
        <v>421</v>
      </c>
      <c r="J57">
        <v>1758503461.6</v>
      </c>
      <c r="K57">
        <f>(L57)/1000</f>
        <v>0</v>
      </c>
      <c r="L57">
        <f>1000*DL57*AJ57*(DH57-DI57)/(100*DA57*(1000-AJ57*DH57))</f>
        <v>0</v>
      </c>
      <c r="M57">
        <f>DL57*AJ57*(DG57-DF57*(1000-AJ57*DI57)/(1000-AJ57*DH57))/(100*DA57)</f>
        <v>0</v>
      </c>
      <c r="N57">
        <f>DF57 - IF(AJ57&gt;1, M57*DA57*100.0/(AL57), 0)</f>
        <v>0</v>
      </c>
      <c r="O57">
        <f>((U57-K57/2)*N57-M57)/(U57+K57/2)</f>
        <v>0</v>
      </c>
      <c r="P57">
        <f>O57*(DM57+DN57)/1000.0</f>
        <v>0</v>
      </c>
      <c r="Q57">
        <f>(DF57 - IF(AJ57&gt;1, M57*DA57*100.0/(AL57), 0))*(DM57+DN57)/1000.0</f>
        <v>0</v>
      </c>
      <c r="R57">
        <f>2.0/((1/T57-1/S57)+SIGN(T57)*SQRT((1/T57-1/S57)*(1/T57-1/S57) + 4*DB57/((DB57+1)*(DB57+1))*(2*1/T57*1/S57-1/S57*1/S57)))</f>
        <v>0</v>
      </c>
      <c r="S57">
        <f>IF(LEFT(DC57,1)&lt;&gt;"0",IF(LEFT(DC57,1)="1",3.0,DD57),$D$5+$E$5*(DT57*DM57/($K$5*1000))+$F$5*(DT57*DM57/($K$5*1000))*MAX(MIN(DA57,$J$5),$I$5)*MAX(MIN(DA57,$J$5),$I$5)+$G$5*MAX(MIN(DA57,$J$5),$I$5)*(DT57*DM57/($K$5*1000))+$H$5*(DT57*DM57/($K$5*1000))*(DT57*DM57/($K$5*1000)))</f>
        <v>0</v>
      </c>
      <c r="T57">
        <f>K57*(1000-(1000*0.61365*exp(17.502*X57/(240.97+X57))/(DM57+DN57)+DH57)/2)/(1000*0.61365*exp(17.502*X57/(240.97+X57))/(DM57+DN57)-DH57)</f>
        <v>0</v>
      </c>
      <c r="U57">
        <f>1/((DB57+1)/(R57/1.6)+1/(S57/1.37)) + DB57/((DB57+1)/(R57/1.6) + DB57/(S57/1.37))</f>
        <v>0</v>
      </c>
      <c r="V57">
        <f>(CW57*CZ57)</f>
        <v>0</v>
      </c>
      <c r="W57">
        <f>(DO57+(V57+2*0.95*5.67E-8*(((DO57+$B$7)+273)^4-(DO57+273)^4)-44100*K57)/(1.84*29.3*S57+8*0.95*5.67E-8*(DO57+273)^3))</f>
        <v>0</v>
      </c>
      <c r="X57">
        <f>($C$7*DP57+$D$7*DQ57+$E$7*W57)</f>
        <v>0</v>
      </c>
      <c r="Y57">
        <f>0.61365*exp(17.502*X57/(240.97+X57))</f>
        <v>0</v>
      </c>
      <c r="Z57">
        <f>(AA57/AB57*100)</f>
        <v>0</v>
      </c>
      <c r="AA57">
        <f>DH57*(DM57+DN57)/1000</f>
        <v>0</v>
      </c>
      <c r="AB57">
        <f>0.61365*exp(17.502*DO57/(240.97+DO57))</f>
        <v>0</v>
      </c>
      <c r="AC57">
        <f>(Y57-DH57*(DM57+DN57)/1000)</f>
        <v>0</v>
      </c>
      <c r="AD57">
        <f>(-K57*44100)</f>
        <v>0</v>
      </c>
      <c r="AE57">
        <f>2*29.3*S57*0.92*(DO57-X57)</f>
        <v>0</v>
      </c>
      <c r="AF57">
        <f>2*0.95*5.67E-8*(((DO57+$B$7)+273)^4-(X57+273)^4)</f>
        <v>0</v>
      </c>
      <c r="AG57">
        <f>V57+AF57+AD57+AE57</f>
        <v>0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MAX(0,($B$13+$C$13*DT57)/(1+$D$13*DT57)*DM57/(DO57+273)*$E$13)</f>
        <v>0</v>
      </c>
      <c r="AM57" t="s">
        <v>422</v>
      </c>
      <c r="AN57" t="s">
        <v>422</v>
      </c>
      <c r="AO57">
        <v>0</v>
      </c>
      <c r="AP57">
        <v>0</v>
      </c>
      <c r="AQ57">
        <f>1-AO57/AP57</f>
        <v>0</v>
      </c>
      <c r="AR57">
        <v>0</v>
      </c>
      <c r="AS57" t="s">
        <v>422</v>
      </c>
      <c r="AT57" t="s">
        <v>422</v>
      </c>
      <c r="AU57">
        <v>0</v>
      </c>
      <c r="AV57">
        <v>0</v>
      </c>
      <c r="AW57">
        <f>1-AU57/AV57</f>
        <v>0</v>
      </c>
      <c r="AX57">
        <v>0.5</v>
      </c>
      <c r="AY57">
        <f>CX57</f>
        <v>0</v>
      </c>
      <c r="AZ57">
        <f>M57</f>
        <v>0</v>
      </c>
      <c r="BA57">
        <f>AW57*AX57*AY57</f>
        <v>0</v>
      </c>
      <c r="BB57">
        <f>(AZ57-AR57)/AY57</f>
        <v>0</v>
      </c>
      <c r="BC57">
        <f>(AP57-AV57)/AV57</f>
        <v>0</v>
      </c>
      <c r="BD57">
        <f>AO57/(AQ57+AO57/AV57)</f>
        <v>0</v>
      </c>
      <c r="BE57" t="s">
        <v>422</v>
      </c>
      <c r="BF57">
        <v>0</v>
      </c>
      <c r="BG57">
        <f>IF(BF57&lt;&gt;0, BF57, BD57)</f>
        <v>0</v>
      </c>
      <c r="BH57">
        <f>1-BG57/AV57</f>
        <v>0</v>
      </c>
      <c r="BI57">
        <f>(AV57-AU57)/(AV57-BG57)</f>
        <v>0</v>
      </c>
      <c r="BJ57">
        <f>(AP57-AV57)/(AP57-BG57)</f>
        <v>0</v>
      </c>
      <c r="BK57">
        <f>(AV57-AU57)/(AV57-AO57)</f>
        <v>0</v>
      </c>
      <c r="BL57">
        <f>(AP57-AV57)/(AP57-AO57)</f>
        <v>0</v>
      </c>
      <c r="BM57">
        <f>(BI57*BG57/AU57)</f>
        <v>0</v>
      </c>
      <c r="BN57">
        <f>(1-BM57)</f>
        <v>0</v>
      </c>
      <c r="CW57">
        <f>$B$11*DU57+$C$11*DV57+$F$11*EG57*(1-EJ57)</f>
        <v>0</v>
      </c>
      <c r="CX57">
        <f>CW57*CY57</f>
        <v>0</v>
      </c>
      <c r="CY57">
        <f>($B$11*$D$9+$C$11*$D$9+$F$11*((ET57+EL57)/MAX(ET57+EL57+EU57, 0.1)*$I$9+EU57/MAX(ET57+EL57+EU57, 0.1)*$J$9))/($B$11+$C$11+$F$11)</f>
        <v>0</v>
      </c>
      <c r="CZ57">
        <f>($B$11*$K$9+$C$11*$K$9+$F$11*((ET57+EL57)/MAX(ET57+EL57+EU57, 0.1)*$P$9+EU57/MAX(ET57+EL57+EU57, 0.1)*$Q$9))/($B$11+$C$11+$F$11)</f>
        <v>0</v>
      </c>
      <c r="DA57">
        <v>2.18</v>
      </c>
      <c r="DB57">
        <v>0.5</v>
      </c>
      <c r="DC57" t="s">
        <v>423</v>
      </c>
      <c r="DD57">
        <v>2</v>
      </c>
      <c r="DE57">
        <v>1758503461.6</v>
      </c>
      <c r="DF57">
        <v>420.558</v>
      </c>
      <c r="DG57">
        <v>419.9997777777778</v>
      </c>
      <c r="DH57">
        <v>24.73995555555555</v>
      </c>
      <c r="DI57">
        <v>24.63852222222222</v>
      </c>
      <c r="DJ57">
        <v>419.32</v>
      </c>
      <c r="DK57">
        <v>24.53988888888889</v>
      </c>
      <c r="DL57">
        <v>499.9564444444445</v>
      </c>
      <c r="DM57">
        <v>89.96560000000001</v>
      </c>
      <c r="DN57">
        <v>0.05642810000000001</v>
      </c>
      <c r="DO57">
        <v>30.75014444444444</v>
      </c>
      <c r="DP57">
        <v>30.68282222222222</v>
      </c>
      <c r="DQ57">
        <v>999.9000000000001</v>
      </c>
      <c r="DR57">
        <v>0</v>
      </c>
      <c r="DS57">
        <v>0</v>
      </c>
      <c r="DT57">
        <v>9989.294444444444</v>
      </c>
      <c r="DU57">
        <v>0</v>
      </c>
      <c r="DV57">
        <v>0.843113</v>
      </c>
      <c r="DW57">
        <v>0.5582512222222223</v>
      </c>
      <c r="DX57">
        <v>431.2265555555555</v>
      </c>
      <c r="DY57">
        <v>430.6093333333333</v>
      </c>
      <c r="DZ57">
        <v>0.1014496666666667</v>
      </c>
      <c r="EA57">
        <v>419.9997777777778</v>
      </c>
      <c r="EB57">
        <v>24.63852222222222</v>
      </c>
      <c r="EC57">
        <v>2.225745555555556</v>
      </c>
      <c r="ED57">
        <v>2.216617777777778</v>
      </c>
      <c r="EE57">
        <v>19.14884444444444</v>
      </c>
      <c r="EF57">
        <v>19.08293333333334</v>
      </c>
      <c r="EG57">
        <v>0.00500097</v>
      </c>
      <c r="EH57">
        <v>0</v>
      </c>
      <c r="EI57">
        <v>0</v>
      </c>
      <c r="EJ57">
        <v>0</v>
      </c>
      <c r="EK57">
        <v>226.3333333333333</v>
      </c>
      <c r="EL57">
        <v>0.00500097</v>
      </c>
      <c r="EM57">
        <v>-3.755555555555555</v>
      </c>
      <c r="EN57">
        <v>-0.7333333333333333</v>
      </c>
      <c r="EO57">
        <v>35.111</v>
      </c>
      <c r="EP57">
        <v>39.57622222222223</v>
      </c>
      <c r="EQ57">
        <v>37.09</v>
      </c>
      <c r="ER57">
        <v>39.61088888888889</v>
      </c>
      <c r="ES57">
        <v>37.63188888888889</v>
      </c>
      <c r="ET57">
        <v>0</v>
      </c>
      <c r="EU57">
        <v>0</v>
      </c>
      <c r="EV57">
        <v>0</v>
      </c>
      <c r="EW57">
        <v>1758503465.5</v>
      </c>
      <c r="EX57">
        <v>0</v>
      </c>
      <c r="EY57">
        <v>228.4076923076923</v>
      </c>
      <c r="EZ57">
        <v>7.083761000338046</v>
      </c>
      <c r="FA57">
        <v>32.71794836550229</v>
      </c>
      <c r="FB57">
        <v>-5.138461538461538</v>
      </c>
      <c r="FC57">
        <v>15</v>
      </c>
      <c r="FD57">
        <v>0</v>
      </c>
      <c r="FE57" t="s">
        <v>424</v>
      </c>
      <c r="FF57">
        <v>1747247426.5</v>
      </c>
      <c r="FG57">
        <v>1747247420.5</v>
      </c>
      <c r="FH57">
        <v>0</v>
      </c>
      <c r="FI57">
        <v>1.027</v>
      </c>
      <c r="FJ57">
        <v>0.031</v>
      </c>
      <c r="FK57">
        <v>0.02</v>
      </c>
      <c r="FL57">
        <v>0.05</v>
      </c>
      <c r="FM57">
        <v>420</v>
      </c>
      <c r="FN57">
        <v>16</v>
      </c>
      <c r="FO57">
        <v>0.01</v>
      </c>
      <c r="FP57">
        <v>0.1</v>
      </c>
      <c r="FQ57">
        <v>0.6026506341463415</v>
      </c>
      <c r="FR57">
        <v>-0.4051482229965153</v>
      </c>
      <c r="FS57">
        <v>0.05574147758451668</v>
      </c>
      <c r="FT57">
        <v>0</v>
      </c>
      <c r="FU57">
        <v>228.9970588235294</v>
      </c>
      <c r="FV57">
        <v>-24.75630258999281</v>
      </c>
      <c r="FW57">
        <v>6.923849885131383</v>
      </c>
      <c r="FX57">
        <v>-1</v>
      </c>
      <c r="FY57">
        <v>0.09913619512195122</v>
      </c>
      <c r="FZ57">
        <v>0.01416203205574932</v>
      </c>
      <c r="GA57">
        <v>0.001647383135638447</v>
      </c>
      <c r="GB57">
        <v>1</v>
      </c>
      <c r="GC57">
        <v>1</v>
      </c>
      <c r="GD57">
        <v>2</v>
      </c>
      <c r="GE57" t="s">
        <v>425</v>
      </c>
      <c r="GF57">
        <v>3.13655</v>
      </c>
      <c r="GG57">
        <v>2.71664</v>
      </c>
      <c r="GH57">
        <v>0.09316240000000001</v>
      </c>
      <c r="GI57">
        <v>0.0923894</v>
      </c>
      <c r="GJ57">
        <v>0.107621</v>
      </c>
      <c r="GK57">
        <v>0.106099</v>
      </c>
      <c r="GL57">
        <v>28762.6</v>
      </c>
      <c r="GM57">
        <v>28855.4</v>
      </c>
      <c r="GN57">
        <v>29491</v>
      </c>
      <c r="GO57">
        <v>29384.9</v>
      </c>
      <c r="GP57">
        <v>34772.2</v>
      </c>
      <c r="GQ57">
        <v>34783.4</v>
      </c>
      <c r="GR57">
        <v>41500.9</v>
      </c>
      <c r="GS57">
        <v>41741.9</v>
      </c>
      <c r="GT57">
        <v>1.912</v>
      </c>
      <c r="GU57">
        <v>1.86607</v>
      </c>
      <c r="GV57">
        <v>0.0891648</v>
      </c>
      <c r="GW57">
        <v>0</v>
      </c>
      <c r="GX57">
        <v>29.2372</v>
      </c>
      <c r="GY57">
        <v>999.9</v>
      </c>
      <c r="GZ57">
        <v>59.7</v>
      </c>
      <c r="HA57">
        <v>30.9</v>
      </c>
      <c r="HB57">
        <v>29.7671</v>
      </c>
      <c r="HC57">
        <v>62.6422</v>
      </c>
      <c r="HD57">
        <v>24.9519</v>
      </c>
      <c r="HE57">
        <v>1</v>
      </c>
      <c r="HF57">
        <v>0.163577</v>
      </c>
      <c r="HG57">
        <v>-1.54885</v>
      </c>
      <c r="HH57">
        <v>20.3511</v>
      </c>
      <c r="HI57">
        <v>5.22747</v>
      </c>
      <c r="HJ57">
        <v>12.0159</v>
      </c>
      <c r="HK57">
        <v>4.9913</v>
      </c>
      <c r="HL57">
        <v>3.2893</v>
      </c>
      <c r="HM57">
        <v>9999</v>
      </c>
      <c r="HN57">
        <v>9999</v>
      </c>
      <c r="HO57">
        <v>9999</v>
      </c>
      <c r="HP57">
        <v>999.9</v>
      </c>
      <c r="HQ57">
        <v>1.86752</v>
      </c>
      <c r="HR57">
        <v>1.86666</v>
      </c>
      <c r="HS57">
        <v>1.866</v>
      </c>
      <c r="HT57">
        <v>1.86598</v>
      </c>
      <c r="HU57">
        <v>1.86783</v>
      </c>
      <c r="HV57">
        <v>1.87027</v>
      </c>
      <c r="HW57">
        <v>1.8689</v>
      </c>
      <c r="HX57">
        <v>1.87036</v>
      </c>
      <c r="HY57">
        <v>0</v>
      </c>
      <c r="HZ57">
        <v>0</v>
      </c>
      <c r="IA57">
        <v>0</v>
      </c>
      <c r="IB57">
        <v>0</v>
      </c>
      <c r="IC57" t="s">
        <v>426</v>
      </c>
      <c r="ID57" t="s">
        <v>427</v>
      </c>
      <c r="IE57" t="s">
        <v>428</v>
      </c>
      <c r="IF57" t="s">
        <v>428</v>
      </c>
      <c r="IG57" t="s">
        <v>428</v>
      </c>
      <c r="IH57" t="s">
        <v>428</v>
      </c>
      <c r="II57">
        <v>0</v>
      </c>
      <c r="IJ57">
        <v>100</v>
      </c>
      <c r="IK57">
        <v>100</v>
      </c>
      <c r="IL57">
        <v>1.238</v>
      </c>
      <c r="IM57">
        <v>0.2001</v>
      </c>
      <c r="IN57">
        <v>0.6902030508192664</v>
      </c>
      <c r="IO57">
        <v>0.001474763808417899</v>
      </c>
      <c r="IP57">
        <v>-3.85604142745729E-07</v>
      </c>
      <c r="IQ57">
        <v>-4.042155114862324E-11</v>
      </c>
      <c r="IR57">
        <v>-0.0599630414126953</v>
      </c>
      <c r="IS57">
        <v>-0.0008759303265835833</v>
      </c>
      <c r="IT57">
        <v>0.0007542316531097033</v>
      </c>
      <c r="IU57">
        <v>-1.168394518909615E-05</v>
      </c>
      <c r="IV57">
        <v>4</v>
      </c>
      <c r="IW57">
        <v>2283</v>
      </c>
      <c r="IX57">
        <v>1</v>
      </c>
      <c r="IY57">
        <v>28</v>
      </c>
      <c r="IZ57">
        <v>187600.6</v>
      </c>
      <c r="JA57">
        <v>187600.7</v>
      </c>
      <c r="JB57">
        <v>1.02905</v>
      </c>
      <c r="JC57">
        <v>2.28516</v>
      </c>
      <c r="JD57">
        <v>1.39648</v>
      </c>
      <c r="JE57">
        <v>2.3584</v>
      </c>
      <c r="JF57">
        <v>1.49536</v>
      </c>
      <c r="JG57">
        <v>2.65503</v>
      </c>
      <c r="JH57">
        <v>36.2224</v>
      </c>
      <c r="JI57">
        <v>24.1225</v>
      </c>
      <c r="JJ57">
        <v>18</v>
      </c>
      <c r="JK57">
        <v>489.807</v>
      </c>
      <c r="JL57">
        <v>450.519</v>
      </c>
      <c r="JM57">
        <v>31.5542</v>
      </c>
      <c r="JN57">
        <v>29.6745</v>
      </c>
      <c r="JO57">
        <v>30.0001</v>
      </c>
      <c r="JP57">
        <v>29.4831</v>
      </c>
      <c r="JQ57">
        <v>29.4043</v>
      </c>
      <c r="JR57">
        <v>20.6076</v>
      </c>
      <c r="JS57">
        <v>25.5932</v>
      </c>
      <c r="JT57">
        <v>97.6872</v>
      </c>
      <c r="JU57">
        <v>31.5628</v>
      </c>
      <c r="JV57">
        <v>420</v>
      </c>
      <c r="JW57">
        <v>24.6282</v>
      </c>
      <c r="JX57">
        <v>100.793</v>
      </c>
      <c r="JY57">
        <v>100.381</v>
      </c>
    </row>
    <row r="58" spans="1:285">
      <c r="A58">
        <v>42</v>
      </c>
      <c r="B58">
        <v>1758503466.6</v>
      </c>
      <c r="C58">
        <v>578.0999999046326</v>
      </c>
      <c r="D58" t="s">
        <v>512</v>
      </c>
      <c r="E58" t="s">
        <v>513</v>
      </c>
      <c r="F58">
        <v>5</v>
      </c>
      <c r="G58" t="s">
        <v>491</v>
      </c>
      <c r="H58" t="s">
        <v>420</v>
      </c>
      <c r="I58" t="s">
        <v>421</v>
      </c>
      <c r="J58">
        <v>1758503463.6</v>
      </c>
      <c r="K58">
        <f>(L58)/1000</f>
        <v>0</v>
      </c>
      <c r="L58">
        <f>1000*DL58*AJ58*(DH58-DI58)/(100*DA58*(1000-AJ58*DH58))</f>
        <v>0</v>
      </c>
      <c r="M58">
        <f>DL58*AJ58*(DG58-DF58*(1000-AJ58*DI58)/(1000-AJ58*DH58))/(100*DA58)</f>
        <v>0</v>
      </c>
      <c r="N58">
        <f>DF58 - IF(AJ58&gt;1, M58*DA58*100.0/(AL58), 0)</f>
        <v>0</v>
      </c>
      <c r="O58">
        <f>((U58-K58/2)*N58-M58)/(U58+K58/2)</f>
        <v>0</v>
      </c>
      <c r="P58">
        <f>O58*(DM58+DN58)/1000.0</f>
        <v>0</v>
      </c>
      <c r="Q58">
        <f>(DF58 - IF(AJ58&gt;1, M58*DA58*100.0/(AL58), 0))*(DM58+DN58)/1000.0</f>
        <v>0</v>
      </c>
      <c r="R58">
        <f>2.0/((1/T58-1/S58)+SIGN(T58)*SQRT((1/T58-1/S58)*(1/T58-1/S58) + 4*DB58/((DB58+1)*(DB58+1))*(2*1/T58*1/S58-1/S58*1/S58)))</f>
        <v>0</v>
      </c>
      <c r="S58">
        <f>IF(LEFT(DC58,1)&lt;&gt;"0",IF(LEFT(DC58,1)="1",3.0,DD58),$D$5+$E$5*(DT58*DM58/($K$5*1000))+$F$5*(DT58*DM58/($K$5*1000))*MAX(MIN(DA58,$J$5),$I$5)*MAX(MIN(DA58,$J$5),$I$5)+$G$5*MAX(MIN(DA58,$J$5),$I$5)*(DT58*DM58/($K$5*1000))+$H$5*(DT58*DM58/($K$5*1000))*(DT58*DM58/($K$5*1000)))</f>
        <v>0</v>
      </c>
      <c r="T58">
        <f>K58*(1000-(1000*0.61365*exp(17.502*X58/(240.97+X58))/(DM58+DN58)+DH58)/2)/(1000*0.61365*exp(17.502*X58/(240.97+X58))/(DM58+DN58)-DH58)</f>
        <v>0</v>
      </c>
      <c r="U58">
        <f>1/((DB58+1)/(R58/1.6)+1/(S58/1.37)) + DB58/((DB58+1)/(R58/1.6) + DB58/(S58/1.37))</f>
        <v>0</v>
      </c>
      <c r="V58">
        <f>(CW58*CZ58)</f>
        <v>0</v>
      </c>
      <c r="W58">
        <f>(DO58+(V58+2*0.95*5.67E-8*(((DO58+$B$7)+273)^4-(DO58+273)^4)-44100*K58)/(1.84*29.3*S58+8*0.95*5.67E-8*(DO58+273)^3))</f>
        <v>0</v>
      </c>
      <c r="X58">
        <f>($C$7*DP58+$D$7*DQ58+$E$7*W58)</f>
        <v>0</v>
      </c>
      <c r="Y58">
        <f>0.61365*exp(17.502*X58/(240.97+X58))</f>
        <v>0</v>
      </c>
      <c r="Z58">
        <f>(AA58/AB58*100)</f>
        <v>0</v>
      </c>
      <c r="AA58">
        <f>DH58*(DM58+DN58)/1000</f>
        <v>0</v>
      </c>
      <c r="AB58">
        <f>0.61365*exp(17.502*DO58/(240.97+DO58))</f>
        <v>0</v>
      </c>
      <c r="AC58">
        <f>(Y58-DH58*(DM58+DN58)/1000)</f>
        <v>0</v>
      </c>
      <c r="AD58">
        <f>(-K58*44100)</f>
        <v>0</v>
      </c>
      <c r="AE58">
        <f>2*29.3*S58*0.92*(DO58-X58)</f>
        <v>0</v>
      </c>
      <c r="AF58">
        <f>2*0.95*5.67E-8*(((DO58+$B$7)+273)^4-(X58+273)^4)</f>
        <v>0</v>
      </c>
      <c r="AG58">
        <f>V58+AF58+AD58+AE58</f>
        <v>0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MAX(0,($B$13+$C$13*DT58)/(1+$D$13*DT58)*DM58/(DO58+273)*$E$13)</f>
        <v>0</v>
      </c>
      <c r="AM58" t="s">
        <v>422</v>
      </c>
      <c r="AN58" t="s">
        <v>422</v>
      </c>
      <c r="AO58">
        <v>0</v>
      </c>
      <c r="AP58">
        <v>0</v>
      </c>
      <c r="AQ58">
        <f>1-AO58/AP58</f>
        <v>0</v>
      </c>
      <c r="AR58">
        <v>0</v>
      </c>
      <c r="AS58" t="s">
        <v>422</v>
      </c>
      <c r="AT58" t="s">
        <v>422</v>
      </c>
      <c r="AU58">
        <v>0</v>
      </c>
      <c r="AV58">
        <v>0</v>
      </c>
      <c r="AW58">
        <f>1-AU58/AV58</f>
        <v>0</v>
      </c>
      <c r="AX58">
        <v>0.5</v>
      </c>
      <c r="AY58">
        <f>CX58</f>
        <v>0</v>
      </c>
      <c r="AZ58">
        <f>M58</f>
        <v>0</v>
      </c>
      <c r="BA58">
        <f>AW58*AX58*AY58</f>
        <v>0</v>
      </c>
      <c r="BB58">
        <f>(AZ58-AR58)/AY58</f>
        <v>0</v>
      </c>
      <c r="BC58">
        <f>(AP58-AV58)/AV58</f>
        <v>0</v>
      </c>
      <c r="BD58">
        <f>AO58/(AQ58+AO58/AV58)</f>
        <v>0</v>
      </c>
      <c r="BE58" t="s">
        <v>422</v>
      </c>
      <c r="BF58">
        <v>0</v>
      </c>
      <c r="BG58">
        <f>IF(BF58&lt;&gt;0, BF58, BD58)</f>
        <v>0</v>
      </c>
      <c r="BH58">
        <f>1-BG58/AV58</f>
        <v>0</v>
      </c>
      <c r="BI58">
        <f>(AV58-AU58)/(AV58-BG58)</f>
        <v>0</v>
      </c>
      <c r="BJ58">
        <f>(AP58-AV58)/(AP58-BG58)</f>
        <v>0</v>
      </c>
      <c r="BK58">
        <f>(AV58-AU58)/(AV58-AO58)</f>
        <v>0</v>
      </c>
      <c r="BL58">
        <f>(AP58-AV58)/(AP58-AO58)</f>
        <v>0</v>
      </c>
      <c r="BM58">
        <f>(BI58*BG58/AU58)</f>
        <v>0</v>
      </c>
      <c r="BN58">
        <f>(1-BM58)</f>
        <v>0</v>
      </c>
      <c r="CW58">
        <f>$B$11*DU58+$C$11*DV58+$F$11*EG58*(1-EJ58)</f>
        <v>0</v>
      </c>
      <c r="CX58">
        <f>CW58*CY58</f>
        <v>0</v>
      </c>
      <c r="CY58">
        <f>($B$11*$D$9+$C$11*$D$9+$F$11*((ET58+EL58)/MAX(ET58+EL58+EU58, 0.1)*$I$9+EU58/MAX(ET58+EL58+EU58, 0.1)*$J$9))/($B$11+$C$11+$F$11)</f>
        <v>0</v>
      </c>
      <c r="CZ58">
        <f>($B$11*$K$9+$C$11*$K$9+$F$11*((ET58+EL58)/MAX(ET58+EL58+EU58, 0.1)*$P$9+EU58/MAX(ET58+EL58+EU58, 0.1)*$Q$9))/($B$11+$C$11+$F$11)</f>
        <v>0</v>
      </c>
      <c r="DA58">
        <v>2.18</v>
      </c>
      <c r="DB58">
        <v>0.5</v>
      </c>
      <c r="DC58" t="s">
        <v>423</v>
      </c>
      <c r="DD58">
        <v>2</v>
      </c>
      <c r="DE58">
        <v>1758503463.6</v>
      </c>
      <c r="DF58">
        <v>420.5658888888889</v>
      </c>
      <c r="DG58">
        <v>419.9851111111111</v>
      </c>
      <c r="DH58">
        <v>24.73902222222222</v>
      </c>
      <c r="DI58">
        <v>24.63763333333333</v>
      </c>
      <c r="DJ58">
        <v>419.328</v>
      </c>
      <c r="DK58">
        <v>24.53895555555555</v>
      </c>
      <c r="DL58">
        <v>499.9615555555555</v>
      </c>
      <c r="DM58">
        <v>89.96488888888889</v>
      </c>
      <c r="DN58">
        <v>0.05638609999999999</v>
      </c>
      <c r="DO58">
        <v>30.75073333333333</v>
      </c>
      <c r="DP58">
        <v>30.68645555555555</v>
      </c>
      <c r="DQ58">
        <v>999.9000000000001</v>
      </c>
      <c r="DR58">
        <v>0</v>
      </c>
      <c r="DS58">
        <v>0</v>
      </c>
      <c r="DT58">
        <v>9996.094444444443</v>
      </c>
      <c r="DU58">
        <v>0</v>
      </c>
      <c r="DV58">
        <v>0.843113</v>
      </c>
      <c r="DW58">
        <v>0.5808003333333334</v>
      </c>
      <c r="DX58">
        <v>431.2342222222222</v>
      </c>
      <c r="DY58">
        <v>430.5941111111111</v>
      </c>
      <c r="DZ58">
        <v>0.101393</v>
      </c>
      <c r="EA58">
        <v>419.9851111111111</v>
      </c>
      <c r="EB58">
        <v>24.63763333333333</v>
      </c>
      <c r="EC58">
        <v>2.225643333333333</v>
      </c>
      <c r="ED58">
        <v>2.21652</v>
      </c>
      <c r="EE58">
        <v>19.14811111111111</v>
      </c>
      <c r="EF58">
        <v>19.08223333333333</v>
      </c>
      <c r="EG58">
        <v>0.00500097</v>
      </c>
      <c r="EH58">
        <v>0</v>
      </c>
      <c r="EI58">
        <v>0</v>
      </c>
      <c r="EJ58">
        <v>0</v>
      </c>
      <c r="EK58">
        <v>229.1888888888889</v>
      </c>
      <c r="EL58">
        <v>0.00500097</v>
      </c>
      <c r="EM58">
        <v>-3.911111111111111</v>
      </c>
      <c r="EN58">
        <v>-0.5777777777777777</v>
      </c>
      <c r="EO58">
        <v>35.125</v>
      </c>
      <c r="EP58">
        <v>39.62477777777778</v>
      </c>
      <c r="EQ58">
        <v>37.111</v>
      </c>
      <c r="ER58">
        <v>39.67355555555556</v>
      </c>
      <c r="ES58">
        <v>37.65255555555555</v>
      </c>
      <c r="ET58">
        <v>0</v>
      </c>
      <c r="EU58">
        <v>0</v>
      </c>
      <c r="EV58">
        <v>0</v>
      </c>
      <c r="EW58">
        <v>1758503467.3</v>
      </c>
      <c r="EX58">
        <v>0</v>
      </c>
      <c r="EY58">
        <v>228.872</v>
      </c>
      <c r="EZ58">
        <v>18.40000018156411</v>
      </c>
      <c r="FA58">
        <v>11.48461545456561</v>
      </c>
      <c r="FB58">
        <v>-5.316</v>
      </c>
      <c r="FC58">
        <v>15</v>
      </c>
      <c r="FD58">
        <v>0</v>
      </c>
      <c r="FE58" t="s">
        <v>424</v>
      </c>
      <c r="FF58">
        <v>1747247426.5</v>
      </c>
      <c r="FG58">
        <v>1747247420.5</v>
      </c>
      <c r="FH58">
        <v>0</v>
      </c>
      <c r="FI58">
        <v>1.027</v>
      </c>
      <c r="FJ58">
        <v>0.031</v>
      </c>
      <c r="FK58">
        <v>0.02</v>
      </c>
      <c r="FL58">
        <v>0.05</v>
      </c>
      <c r="FM58">
        <v>420</v>
      </c>
      <c r="FN58">
        <v>16</v>
      </c>
      <c r="FO58">
        <v>0.01</v>
      </c>
      <c r="FP58">
        <v>0.1</v>
      </c>
      <c r="FQ58">
        <v>0.5996978000000001</v>
      </c>
      <c r="FR58">
        <v>-0.287626491557223</v>
      </c>
      <c r="FS58">
        <v>0.05289573832417883</v>
      </c>
      <c r="FT58">
        <v>0</v>
      </c>
      <c r="FU58">
        <v>229.7970588235294</v>
      </c>
      <c r="FV58">
        <v>-8.24598937058451</v>
      </c>
      <c r="FW58">
        <v>7.67016700846313</v>
      </c>
      <c r="FX58">
        <v>-1</v>
      </c>
      <c r="FY58">
        <v>0.09966907999999999</v>
      </c>
      <c r="FZ58">
        <v>0.01270497636022503</v>
      </c>
      <c r="GA58">
        <v>0.00153041618656495</v>
      </c>
      <c r="GB58">
        <v>1</v>
      </c>
      <c r="GC58">
        <v>1</v>
      </c>
      <c r="GD58">
        <v>2</v>
      </c>
      <c r="GE58" t="s">
        <v>425</v>
      </c>
      <c r="GF58">
        <v>3.13658</v>
      </c>
      <c r="GG58">
        <v>2.71655</v>
      </c>
      <c r="GH58">
        <v>0.0931675</v>
      </c>
      <c r="GI58">
        <v>0.09239700000000001</v>
      </c>
      <c r="GJ58">
        <v>0.107614</v>
      </c>
      <c r="GK58">
        <v>0.106097</v>
      </c>
      <c r="GL58">
        <v>28762.4</v>
      </c>
      <c r="GM58">
        <v>28855</v>
      </c>
      <c r="GN58">
        <v>29490.9</v>
      </c>
      <c r="GO58">
        <v>29384.7</v>
      </c>
      <c r="GP58">
        <v>34772.2</v>
      </c>
      <c r="GQ58">
        <v>34783.2</v>
      </c>
      <c r="GR58">
        <v>41500.4</v>
      </c>
      <c r="GS58">
        <v>41741.6</v>
      </c>
      <c r="GT58">
        <v>1.91217</v>
      </c>
      <c r="GU58">
        <v>1.86588</v>
      </c>
      <c r="GV58">
        <v>0.0896752</v>
      </c>
      <c r="GW58">
        <v>0</v>
      </c>
      <c r="GX58">
        <v>29.2369</v>
      </c>
      <c r="GY58">
        <v>999.9</v>
      </c>
      <c r="GZ58">
        <v>59.7</v>
      </c>
      <c r="HA58">
        <v>30.9</v>
      </c>
      <c r="HB58">
        <v>29.7675</v>
      </c>
      <c r="HC58">
        <v>62.5922</v>
      </c>
      <c r="HD58">
        <v>25.012</v>
      </c>
      <c r="HE58">
        <v>1</v>
      </c>
      <c r="HF58">
        <v>0.163511</v>
      </c>
      <c r="HG58">
        <v>-1.54394</v>
      </c>
      <c r="HH58">
        <v>20.3511</v>
      </c>
      <c r="HI58">
        <v>5.22792</v>
      </c>
      <c r="HJ58">
        <v>12.0159</v>
      </c>
      <c r="HK58">
        <v>4.9913</v>
      </c>
      <c r="HL58">
        <v>3.28933</v>
      </c>
      <c r="HM58">
        <v>9999</v>
      </c>
      <c r="HN58">
        <v>9999</v>
      </c>
      <c r="HO58">
        <v>9999</v>
      </c>
      <c r="HP58">
        <v>999.9</v>
      </c>
      <c r="HQ58">
        <v>1.86752</v>
      </c>
      <c r="HR58">
        <v>1.86666</v>
      </c>
      <c r="HS58">
        <v>1.866</v>
      </c>
      <c r="HT58">
        <v>1.86598</v>
      </c>
      <c r="HU58">
        <v>1.86783</v>
      </c>
      <c r="HV58">
        <v>1.87027</v>
      </c>
      <c r="HW58">
        <v>1.8689</v>
      </c>
      <c r="HX58">
        <v>1.87035</v>
      </c>
      <c r="HY58">
        <v>0</v>
      </c>
      <c r="HZ58">
        <v>0</v>
      </c>
      <c r="IA58">
        <v>0</v>
      </c>
      <c r="IB58">
        <v>0</v>
      </c>
      <c r="IC58" t="s">
        <v>426</v>
      </c>
      <c r="ID58" t="s">
        <v>427</v>
      </c>
      <c r="IE58" t="s">
        <v>428</v>
      </c>
      <c r="IF58" t="s">
        <v>428</v>
      </c>
      <c r="IG58" t="s">
        <v>428</v>
      </c>
      <c r="IH58" t="s">
        <v>428</v>
      </c>
      <c r="II58">
        <v>0</v>
      </c>
      <c r="IJ58">
        <v>100</v>
      </c>
      <c r="IK58">
        <v>100</v>
      </c>
      <c r="IL58">
        <v>1.238</v>
      </c>
      <c r="IM58">
        <v>0.2</v>
      </c>
      <c r="IN58">
        <v>0.6902030508192664</v>
      </c>
      <c r="IO58">
        <v>0.001474763808417899</v>
      </c>
      <c r="IP58">
        <v>-3.85604142745729E-07</v>
      </c>
      <c r="IQ58">
        <v>-4.042155114862324E-11</v>
      </c>
      <c r="IR58">
        <v>-0.0599630414126953</v>
      </c>
      <c r="IS58">
        <v>-0.0008759303265835833</v>
      </c>
      <c r="IT58">
        <v>0.0007542316531097033</v>
      </c>
      <c r="IU58">
        <v>-1.168394518909615E-05</v>
      </c>
      <c r="IV58">
        <v>4</v>
      </c>
      <c r="IW58">
        <v>2283</v>
      </c>
      <c r="IX58">
        <v>1</v>
      </c>
      <c r="IY58">
        <v>28</v>
      </c>
      <c r="IZ58">
        <v>187600.7</v>
      </c>
      <c r="JA58">
        <v>187600.8</v>
      </c>
      <c r="JB58">
        <v>1.02905</v>
      </c>
      <c r="JC58">
        <v>2.28638</v>
      </c>
      <c r="JD58">
        <v>1.39648</v>
      </c>
      <c r="JE58">
        <v>2.35474</v>
      </c>
      <c r="JF58">
        <v>1.49536</v>
      </c>
      <c r="JG58">
        <v>2.64648</v>
      </c>
      <c r="JH58">
        <v>36.2224</v>
      </c>
      <c r="JI58">
        <v>24.1138</v>
      </c>
      <c r="JJ58">
        <v>18</v>
      </c>
      <c r="JK58">
        <v>489.918</v>
      </c>
      <c r="JL58">
        <v>450.393</v>
      </c>
      <c r="JM58">
        <v>31.56</v>
      </c>
      <c r="JN58">
        <v>29.6745</v>
      </c>
      <c r="JO58">
        <v>30</v>
      </c>
      <c r="JP58">
        <v>29.4831</v>
      </c>
      <c r="JQ58">
        <v>29.4043</v>
      </c>
      <c r="JR58">
        <v>20.6041</v>
      </c>
      <c r="JS58">
        <v>25.5932</v>
      </c>
      <c r="JT58">
        <v>97.6872</v>
      </c>
      <c r="JU58">
        <v>31.5724</v>
      </c>
      <c r="JV58">
        <v>420</v>
      </c>
      <c r="JW58">
        <v>24.6282</v>
      </c>
      <c r="JX58">
        <v>100.793</v>
      </c>
      <c r="JY58">
        <v>100.38</v>
      </c>
    </row>
    <row r="59" spans="1:285">
      <c r="A59">
        <v>43</v>
      </c>
      <c r="B59">
        <v>1758503468.6</v>
      </c>
      <c r="C59">
        <v>580.0999999046326</v>
      </c>
      <c r="D59" t="s">
        <v>514</v>
      </c>
      <c r="E59" t="s">
        <v>515</v>
      </c>
      <c r="F59">
        <v>5</v>
      </c>
      <c r="G59" t="s">
        <v>491</v>
      </c>
      <c r="H59" t="s">
        <v>420</v>
      </c>
      <c r="I59" t="s">
        <v>421</v>
      </c>
      <c r="J59">
        <v>1758503465.6</v>
      </c>
      <c r="K59">
        <f>(L59)/1000</f>
        <v>0</v>
      </c>
      <c r="L59">
        <f>1000*DL59*AJ59*(DH59-DI59)/(100*DA59*(1000-AJ59*DH59))</f>
        <v>0</v>
      </c>
      <c r="M59">
        <f>DL59*AJ59*(DG59-DF59*(1000-AJ59*DI59)/(1000-AJ59*DH59))/(100*DA59)</f>
        <v>0</v>
      </c>
      <c r="N59">
        <f>DF59 - IF(AJ59&gt;1, M59*DA59*100.0/(AL59), 0)</f>
        <v>0</v>
      </c>
      <c r="O59">
        <f>((U59-K59/2)*N59-M59)/(U59+K59/2)</f>
        <v>0</v>
      </c>
      <c r="P59">
        <f>O59*(DM59+DN59)/1000.0</f>
        <v>0</v>
      </c>
      <c r="Q59">
        <f>(DF59 - IF(AJ59&gt;1, M59*DA59*100.0/(AL59), 0))*(DM59+DN59)/1000.0</f>
        <v>0</v>
      </c>
      <c r="R59">
        <f>2.0/((1/T59-1/S59)+SIGN(T59)*SQRT((1/T59-1/S59)*(1/T59-1/S59) + 4*DB59/((DB59+1)*(DB59+1))*(2*1/T59*1/S59-1/S59*1/S59)))</f>
        <v>0</v>
      </c>
      <c r="S59">
        <f>IF(LEFT(DC59,1)&lt;&gt;"0",IF(LEFT(DC59,1)="1",3.0,DD59),$D$5+$E$5*(DT59*DM59/($K$5*1000))+$F$5*(DT59*DM59/($K$5*1000))*MAX(MIN(DA59,$J$5),$I$5)*MAX(MIN(DA59,$J$5),$I$5)+$G$5*MAX(MIN(DA59,$J$5),$I$5)*(DT59*DM59/($K$5*1000))+$H$5*(DT59*DM59/($K$5*1000))*(DT59*DM59/($K$5*1000)))</f>
        <v>0</v>
      </c>
      <c r="T59">
        <f>K59*(1000-(1000*0.61365*exp(17.502*X59/(240.97+X59))/(DM59+DN59)+DH59)/2)/(1000*0.61365*exp(17.502*X59/(240.97+X59))/(DM59+DN59)-DH59)</f>
        <v>0</v>
      </c>
      <c r="U59">
        <f>1/((DB59+1)/(R59/1.6)+1/(S59/1.37)) + DB59/((DB59+1)/(R59/1.6) + DB59/(S59/1.37))</f>
        <v>0</v>
      </c>
      <c r="V59">
        <f>(CW59*CZ59)</f>
        <v>0</v>
      </c>
      <c r="W59">
        <f>(DO59+(V59+2*0.95*5.67E-8*(((DO59+$B$7)+273)^4-(DO59+273)^4)-44100*K59)/(1.84*29.3*S59+8*0.95*5.67E-8*(DO59+273)^3))</f>
        <v>0</v>
      </c>
      <c r="X59">
        <f>($C$7*DP59+$D$7*DQ59+$E$7*W59)</f>
        <v>0</v>
      </c>
      <c r="Y59">
        <f>0.61365*exp(17.502*X59/(240.97+X59))</f>
        <v>0</v>
      </c>
      <c r="Z59">
        <f>(AA59/AB59*100)</f>
        <v>0</v>
      </c>
      <c r="AA59">
        <f>DH59*(DM59+DN59)/1000</f>
        <v>0</v>
      </c>
      <c r="AB59">
        <f>0.61365*exp(17.502*DO59/(240.97+DO59))</f>
        <v>0</v>
      </c>
      <c r="AC59">
        <f>(Y59-DH59*(DM59+DN59)/1000)</f>
        <v>0</v>
      </c>
      <c r="AD59">
        <f>(-K59*44100)</f>
        <v>0</v>
      </c>
      <c r="AE59">
        <f>2*29.3*S59*0.92*(DO59-X59)</f>
        <v>0</v>
      </c>
      <c r="AF59">
        <f>2*0.95*5.67E-8*(((DO59+$B$7)+273)^4-(X59+273)^4)</f>
        <v>0</v>
      </c>
      <c r="AG59">
        <f>V59+AF59+AD59+AE59</f>
        <v>0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MAX(0,($B$13+$C$13*DT59)/(1+$D$13*DT59)*DM59/(DO59+273)*$E$13)</f>
        <v>0</v>
      </c>
      <c r="AM59" t="s">
        <v>422</v>
      </c>
      <c r="AN59" t="s">
        <v>422</v>
      </c>
      <c r="AO59">
        <v>0</v>
      </c>
      <c r="AP59">
        <v>0</v>
      </c>
      <c r="AQ59">
        <f>1-AO59/AP59</f>
        <v>0</v>
      </c>
      <c r="AR59">
        <v>0</v>
      </c>
      <c r="AS59" t="s">
        <v>422</v>
      </c>
      <c r="AT59" t="s">
        <v>422</v>
      </c>
      <c r="AU59">
        <v>0</v>
      </c>
      <c r="AV59">
        <v>0</v>
      </c>
      <c r="AW59">
        <f>1-AU59/AV59</f>
        <v>0</v>
      </c>
      <c r="AX59">
        <v>0.5</v>
      </c>
      <c r="AY59">
        <f>CX59</f>
        <v>0</v>
      </c>
      <c r="AZ59">
        <f>M59</f>
        <v>0</v>
      </c>
      <c r="BA59">
        <f>AW59*AX59*AY59</f>
        <v>0</v>
      </c>
      <c r="BB59">
        <f>(AZ59-AR59)/AY59</f>
        <v>0</v>
      </c>
      <c r="BC59">
        <f>(AP59-AV59)/AV59</f>
        <v>0</v>
      </c>
      <c r="BD59">
        <f>AO59/(AQ59+AO59/AV59)</f>
        <v>0</v>
      </c>
      <c r="BE59" t="s">
        <v>422</v>
      </c>
      <c r="BF59">
        <v>0</v>
      </c>
      <c r="BG59">
        <f>IF(BF59&lt;&gt;0, BF59, BD59)</f>
        <v>0</v>
      </c>
      <c r="BH59">
        <f>1-BG59/AV59</f>
        <v>0</v>
      </c>
      <c r="BI59">
        <f>(AV59-AU59)/(AV59-BG59)</f>
        <v>0</v>
      </c>
      <c r="BJ59">
        <f>(AP59-AV59)/(AP59-BG59)</f>
        <v>0</v>
      </c>
      <c r="BK59">
        <f>(AV59-AU59)/(AV59-AO59)</f>
        <v>0</v>
      </c>
      <c r="BL59">
        <f>(AP59-AV59)/(AP59-AO59)</f>
        <v>0</v>
      </c>
      <c r="BM59">
        <f>(BI59*BG59/AU59)</f>
        <v>0</v>
      </c>
      <c r="BN59">
        <f>(1-BM59)</f>
        <v>0</v>
      </c>
      <c r="CW59">
        <f>$B$11*DU59+$C$11*DV59+$F$11*EG59*(1-EJ59)</f>
        <v>0</v>
      </c>
      <c r="CX59">
        <f>CW59*CY59</f>
        <v>0</v>
      </c>
      <c r="CY59">
        <f>($B$11*$D$9+$C$11*$D$9+$F$11*((ET59+EL59)/MAX(ET59+EL59+EU59, 0.1)*$I$9+EU59/MAX(ET59+EL59+EU59, 0.1)*$J$9))/($B$11+$C$11+$F$11)</f>
        <v>0</v>
      </c>
      <c r="CZ59">
        <f>($B$11*$K$9+$C$11*$K$9+$F$11*((ET59+EL59)/MAX(ET59+EL59+EU59, 0.1)*$P$9+EU59/MAX(ET59+EL59+EU59, 0.1)*$Q$9))/($B$11+$C$11+$F$11)</f>
        <v>0</v>
      </c>
      <c r="DA59">
        <v>2.18</v>
      </c>
      <c r="DB59">
        <v>0.5</v>
      </c>
      <c r="DC59" t="s">
        <v>423</v>
      </c>
      <c r="DD59">
        <v>2</v>
      </c>
      <c r="DE59">
        <v>1758503465.6</v>
      </c>
      <c r="DF59">
        <v>420.5861111111111</v>
      </c>
      <c r="DG59">
        <v>419.9792222222222</v>
      </c>
      <c r="DH59">
        <v>24.73775555555555</v>
      </c>
      <c r="DI59">
        <v>24.63734444444444</v>
      </c>
      <c r="DJ59">
        <v>419.3482222222222</v>
      </c>
      <c r="DK59">
        <v>24.5377</v>
      </c>
      <c r="DL59">
        <v>500.0053333333333</v>
      </c>
      <c r="DM59">
        <v>89.96438888888889</v>
      </c>
      <c r="DN59">
        <v>0.05625855555555556</v>
      </c>
      <c r="DO59">
        <v>30.75176666666666</v>
      </c>
      <c r="DP59">
        <v>30.69226666666667</v>
      </c>
      <c r="DQ59">
        <v>999.9000000000001</v>
      </c>
      <c r="DR59">
        <v>0</v>
      </c>
      <c r="DS59">
        <v>0</v>
      </c>
      <c r="DT59">
        <v>10008.04444444444</v>
      </c>
      <c r="DU59">
        <v>0</v>
      </c>
      <c r="DV59">
        <v>0.843113</v>
      </c>
      <c r="DW59">
        <v>0.606893</v>
      </c>
      <c r="DX59">
        <v>431.2544444444445</v>
      </c>
      <c r="DY59">
        <v>430.588</v>
      </c>
      <c r="DZ59">
        <v>0.1003986</v>
      </c>
      <c r="EA59">
        <v>419.9792222222222</v>
      </c>
      <c r="EB59">
        <v>24.63734444444444</v>
      </c>
      <c r="EC59">
        <v>2.225518888888889</v>
      </c>
      <c r="ED59">
        <v>2.216483333333333</v>
      </c>
      <c r="EE59">
        <v>19.1472</v>
      </c>
      <c r="EF59">
        <v>19.08197777777778</v>
      </c>
      <c r="EG59">
        <v>0.00500097</v>
      </c>
      <c r="EH59">
        <v>0</v>
      </c>
      <c r="EI59">
        <v>0</v>
      </c>
      <c r="EJ59">
        <v>0</v>
      </c>
      <c r="EK59">
        <v>229.4</v>
      </c>
      <c r="EL59">
        <v>0.00500097</v>
      </c>
      <c r="EM59">
        <v>-7.01111111111111</v>
      </c>
      <c r="EN59">
        <v>-1.3</v>
      </c>
      <c r="EO59">
        <v>35.14566666666667</v>
      </c>
      <c r="EP59">
        <v>39.65944444444445</v>
      </c>
      <c r="EQ59">
        <v>37.14566666666667</v>
      </c>
      <c r="ER59">
        <v>39.72211111111111</v>
      </c>
      <c r="ES59">
        <v>37.67322222222222</v>
      </c>
      <c r="ET59">
        <v>0</v>
      </c>
      <c r="EU59">
        <v>0</v>
      </c>
      <c r="EV59">
        <v>0</v>
      </c>
      <c r="EW59">
        <v>1758503469.7</v>
      </c>
      <c r="EX59">
        <v>0</v>
      </c>
      <c r="EY59">
        <v>228.764</v>
      </c>
      <c r="EZ59">
        <v>32.22307693041277</v>
      </c>
      <c r="FA59">
        <v>-17.27692298400095</v>
      </c>
      <c r="FB59">
        <v>-4.396</v>
      </c>
      <c r="FC59">
        <v>15</v>
      </c>
      <c r="FD59">
        <v>0</v>
      </c>
      <c r="FE59" t="s">
        <v>424</v>
      </c>
      <c r="FF59">
        <v>1747247426.5</v>
      </c>
      <c r="FG59">
        <v>1747247420.5</v>
      </c>
      <c r="FH59">
        <v>0</v>
      </c>
      <c r="FI59">
        <v>1.027</v>
      </c>
      <c r="FJ59">
        <v>0.031</v>
      </c>
      <c r="FK59">
        <v>0.02</v>
      </c>
      <c r="FL59">
        <v>0.05</v>
      </c>
      <c r="FM59">
        <v>420</v>
      </c>
      <c r="FN59">
        <v>16</v>
      </c>
      <c r="FO59">
        <v>0.01</v>
      </c>
      <c r="FP59">
        <v>0.1</v>
      </c>
      <c r="FQ59">
        <v>0.5975013658536587</v>
      </c>
      <c r="FR59">
        <v>-0.1506009616724729</v>
      </c>
      <c r="FS59">
        <v>0.04901105294938699</v>
      </c>
      <c r="FT59">
        <v>0</v>
      </c>
      <c r="FU59">
        <v>229.2735294117647</v>
      </c>
      <c r="FV59">
        <v>-2.467532407176821</v>
      </c>
      <c r="FW59">
        <v>6.764235917178865</v>
      </c>
      <c r="FX59">
        <v>-1</v>
      </c>
      <c r="FY59">
        <v>0.0997695512195122</v>
      </c>
      <c r="FZ59">
        <v>0.008571744250871175</v>
      </c>
      <c r="GA59">
        <v>0.001376948759717934</v>
      </c>
      <c r="GB59">
        <v>1</v>
      </c>
      <c r="GC59">
        <v>1</v>
      </c>
      <c r="GD59">
        <v>2</v>
      </c>
      <c r="GE59" t="s">
        <v>425</v>
      </c>
      <c r="GF59">
        <v>3.13669</v>
      </c>
      <c r="GG59">
        <v>2.71649</v>
      </c>
      <c r="GH59">
        <v>0.0931678</v>
      </c>
      <c r="GI59">
        <v>0.092408</v>
      </c>
      <c r="GJ59">
        <v>0.107613</v>
      </c>
      <c r="GK59">
        <v>0.1061</v>
      </c>
      <c r="GL59">
        <v>28762.4</v>
      </c>
      <c r="GM59">
        <v>28854.5</v>
      </c>
      <c r="GN59">
        <v>29490.9</v>
      </c>
      <c r="GO59">
        <v>29384.6</v>
      </c>
      <c r="GP59">
        <v>34772.1</v>
      </c>
      <c r="GQ59">
        <v>34783.1</v>
      </c>
      <c r="GR59">
        <v>41500.3</v>
      </c>
      <c r="GS59">
        <v>41741.7</v>
      </c>
      <c r="GT59">
        <v>1.91232</v>
      </c>
      <c r="GU59">
        <v>1.86595</v>
      </c>
      <c r="GV59">
        <v>0.0896044</v>
      </c>
      <c r="GW59">
        <v>0</v>
      </c>
      <c r="GX59">
        <v>29.2356</v>
      </c>
      <c r="GY59">
        <v>999.9</v>
      </c>
      <c r="GZ59">
        <v>59.7</v>
      </c>
      <c r="HA59">
        <v>30.9</v>
      </c>
      <c r="HB59">
        <v>29.7649</v>
      </c>
      <c r="HC59">
        <v>62.6922</v>
      </c>
      <c r="HD59">
        <v>25.0321</v>
      </c>
      <c r="HE59">
        <v>1</v>
      </c>
      <c r="HF59">
        <v>0.163511</v>
      </c>
      <c r="HG59">
        <v>-1.5527</v>
      </c>
      <c r="HH59">
        <v>20.3509</v>
      </c>
      <c r="HI59">
        <v>5.22792</v>
      </c>
      <c r="HJ59">
        <v>12.0159</v>
      </c>
      <c r="HK59">
        <v>4.9911</v>
      </c>
      <c r="HL59">
        <v>3.28938</v>
      </c>
      <c r="HM59">
        <v>9999</v>
      </c>
      <c r="HN59">
        <v>9999</v>
      </c>
      <c r="HO59">
        <v>9999</v>
      </c>
      <c r="HP59">
        <v>999.9</v>
      </c>
      <c r="HQ59">
        <v>1.86753</v>
      </c>
      <c r="HR59">
        <v>1.86666</v>
      </c>
      <c r="HS59">
        <v>1.866</v>
      </c>
      <c r="HT59">
        <v>1.86598</v>
      </c>
      <c r="HU59">
        <v>1.86783</v>
      </c>
      <c r="HV59">
        <v>1.87027</v>
      </c>
      <c r="HW59">
        <v>1.8689</v>
      </c>
      <c r="HX59">
        <v>1.87036</v>
      </c>
      <c r="HY59">
        <v>0</v>
      </c>
      <c r="HZ59">
        <v>0</v>
      </c>
      <c r="IA59">
        <v>0</v>
      </c>
      <c r="IB59">
        <v>0</v>
      </c>
      <c r="IC59" t="s">
        <v>426</v>
      </c>
      <c r="ID59" t="s">
        <v>427</v>
      </c>
      <c r="IE59" t="s">
        <v>428</v>
      </c>
      <c r="IF59" t="s">
        <v>428</v>
      </c>
      <c r="IG59" t="s">
        <v>428</v>
      </c>
      <c r="IH59" t="s">
        <v>428</v>
      </c>
      <c r="II59">
        <v>0</v>
      </c>
      <c r="IJ59">
        <v>100</v>
      </c>
      <c r="IK59">
        <v>100</v>
      </c>
      <c r="IL59">
        <v>1.238</v>
      </c>
      <c r="IM59">
        <v>0.2</v>
      </c>
      <c r="IN59">
        <v>0.6902030508192664</v>
      </c>
      <c r="IO59">
        <v>0.001474763808417899</v>
      </c>
      <c r="IP59">
        <v>-3.85604142745729E-07</v>
      </c>
      <c r="IQ59">
        <v>-4.042155114862324E-11</v>
      </c>
      <c r="IR59">
        <v>-0.0599630414126953</v>
      </c>
      <c r="IS59">
        <v>-0.0008759303265835833</v>
      </c>
      <c r="IT59">
        <v>0.0007542316531097033</v>
      </c>
      <c r="IU59">
        <v>-1.168394518909615E-05</v>
      </c>
      <c r="IV59">
        <v>4</v>
      </c>
      <c r="IW59">
        <v>2283</v>
      </c>
      <c r="IX59">
        <v>1</v>
      </c>
      <c r="IY59">
        <v>28</v>
      </c>
      <c r="IZ59">
        <v>187600.7</v>
      </c>
      <c r="JA59">
        <v>187600.8</v>
      </c>
      <c r="JB59">
        <v>1.02905</v>
      </c>
      <c r="JC59">
        <v>2.27905</v>
      </c>
      <c r="JD59">
        <v>1.39771</v>
      </c>
      <c r="JE59">
        <v>2.3584</v>
      </c>
      <c r="JF59">
        <v>1.49536</v>
      </c>
      <c r="JG59">
        <v>2.70264</v>
      </c>
      <c r="JH59">
        <v>36.2224</v>
      </c>
      <c r="JI59">
        <v>24.1138</v>
      </c>
      <c r="JJ59">
        <v>18</v>
      </c>
      <c r="JK59">
        <v>490.014</v>
      </c>
      <c r="JL59">
        <v>450.44</v>
      </c>
      <c r="JM59">
        <v>31.5644</v>
      </c>
      <c r="JN59">
        <v>29.6745</v>
      </c>
      <c r="JO59">
        <v>30</v>
      </c>
      <c r="JP59">
        <v>29.4831</v>
      </c>
      <c r="JQ59">
        <v>29.4043</v>
      </c>
      <c r="JR59">
        <v>20.604</v>
      </c>
      <c r="JS59">
        <v>25.5932</v>
      </c>
      <c r="JT59">
        <v>97.6872</v>
      </c>
      <c r="JU59">
        <v>31.5724</v>
      </c>
      <c r="JV59">
        <v>420</v>
      </c>
      <c r="JW59">
        <v>24.6282</v>
      </c>
      <c r="JX59">
        <v>100.793</v>
      </c>
      <c r="JY59">
        <v>100.38</v>
      </c>
    </row>
    <row r="60" spans="1:285">
      <c r="A60">
        <v>44</v>
      </c>
      <c r="B60">
        <v>1758503470.6</v>
      </c>
      <c r="C60">
        <v>582.0999999046326</v>
      </c>
      <c r="D60" t="s">
        <v>516</v>
      </c>
      <c r="E60" t="s">
        <v>517</v>
      </c>
      <c r="F60">
        <v>5</v>
      </c>
      <c r="G60" t="s">
        <v>491</v>
      </c>
      <c r="H60" t="s">
        <v>420</v>
      </c>
      <c r="I60" t="s">
        <v>421</v>
      </c>
      <c r="J60">
        <v>1758503467.6</v>
      </c>
      <c r="K60">
        <f>(L60)/1000</f>
        <v>0</v>
      </c>
      <c r="L60">
        <f>1000*DL60*AJ60*(DH60-DI60)/(100*DA60*(1000-AJ60*DH60))</f>
        <v>0</v>
      </c>
      <c r="M60">
        <f>DL60*AJ60*(DG60-DF60*(1000-AJ60*DI60)/(1000-AJ60*DH60))/(100*DA60)</f>
        <v>0</v>
      </c>
      <c r="N60">
        <f>DF60 - IF(AJ60&gt;1, M60*DA60*100.0/(AL60), 0)</f>
        <v>0</v>
      </c>
      <c r="O60">
        <f>((U60-K60/2)*N60-M60)/(U60+K60/2)</f>
        <v>0</v>
      </c>
      <c r="P60">
        <f>O60*(DM60+DN60)/1000.0</f>
        <v>0</v>
      </c>
      <c r="Q60">
        <f>(DF60 - IF(AJ60&gt;1, M60*DA60*100.0/(AL60), 0))*(DM60+DN60)/1000.0</f>
        <v>0</v>
      </c>
      <c r="R60">
        <f>2.0/((1/T60-1/S60)+SIGN(T60)*SQRT((1/T60-1/S60)*(1/T60-1/S60) + 4*DB60/((DB60+1)*(DB60+1))*(2*1/T60*1/S60-1/S60*1/S60)))</f>
        <v>0</v>
      </c>
      <c r="S60">
        <f>IF(LEFT(DC60,1)&lt;&gt;"0",IF(LEFT(DC60,1)="1",3.0,DD60),$D$5+$E$5*(DT60*DM60/($K$5*1000))+$F$5*(DT60*DM60/($K$5*1000))*MAX(MIN(DA60,$J$5),$I$5)*MAX(MIN(DA60,$J$5),$I$5)+$G$5*MAX(MIN(DA60,$J$5),$I$5)*(DT60*DM60/($K$5*1000))+$H$5*(DT60*DM60/($K$5*1000))*(DT60*DM60/($K$5*1000)))</f>
        <v>0</v>
      </c>
      <c r="T60">
        <f>K60*(1000-(1000*0.61365*exp(17.502*X60/(240.97+X60))/(DM60+DN60)+DH60)/2)/(1000*0.61365*exp(17.502*X60/(240.97+X60))/(DM60+DN60)-DH60)</f>
        <v>0</v>
      </c>
      <c r="U60">
        <f>1/((DB60+1)/(R60/1.6)+1/(S60/1.37)) + DB60/((DB60+1)/(R60/1.6) + DB60/(S60/1.37))</f>
        <v>0</v>
      </c>
      <c r="V60">
        <f>(CW60*CZ60)</f>
        <v>0</v>
      </c>
      <c r="W60">
        <f>(DO60+(V60+2*0.95*5.67E-8*(((DO60+$B$7)+273)^4-(DO60+273)^4)-44100*K60)/(1.84*29.3*S60+8*0.95*5.67E-8*(DO60+273)^3))</f>
        <v>0</v>
      </c>
      <c r="X60">
        <f>($C$7*DP60+$D$7*DQ60+$E$7*W60)</f>
        <v>0</v>
      </c>
      <c r="Y60">
        <f>0.61365*exp(17.502*X60/(240.97+X60))</f>
        <v>0</v>
      </c>
      <c r="Z60">
        <f>(AA60/AB60*100)</f>
        <v>0</v>
      </c>
      <c r="AA60">
        <f>DH60*(DM60+DN60)/1000</f>
        <v>0</v>
      </c>
      <c r="AB60">
        <f>0.61365*exp(17.502*DO60/(240.97+DO60))</f>
        <v>0</v>
      </c>
      <c r="AC60">
        <f>(Y60-DH60*(DM60+DN60)/1000)</f>
        <v>0</v>
      </c>
      <c r="AD60">
        <f>(-K60*44100)</f>
        <v>0</v>
      </c>
      <c r="AE60">
        <f>2*29.3*S60*0.92*(DO60-X60)</f>
        <v>0</v>
      </c>
      <c r="AF60">
        <f>2*0.95*5.67E-8*(((DO60+$B$7)+273)^4-(X60+273)^4)</f>
        <v>0</v>
      </c>
      <c r="AG60">
        <f>V60+AF60+AD60+AE60</f>
        <v>0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MAX(0,($B$13+$C$13*DT60)/(1+$D$13*DT60)*DM60/(DO60+273)*$E$13)</f>
        <v>0</v>
      </c>
      <c r="AM60" t="s">
        <v>422</v>
      </c>
      <c r="AN60" t="s">
        <v>422</v>
      </c>
      <c r="AO60">
        <v>0</v>
      </c>
      <c r="AP60">
        <v>0</v>
      </c>
      <c r="AQ60">
        <f>1-AO60/AP60</f>
        <v>0</v>
      </c>
      <c r="AR60">
        <v>0</v>
      </c>
      <c r="AS60" t="s">
        <v>422</v>
      </c>
      <c r="AT60" t="s">
        <v>422</v>
      </c>
      <c r="AU60">
        <v>0</v>
      </c>
      <c r="AV60">
        <v>0</v>
      </c>
      <c r="AW60">
        <f>1-AU60/AV60</f>
        <v>0</v>
      </c>
      <c r="AX60">
        <v>0.5</v>
      </c>
      <c r="AY60">
        <f>CX60</f>
        <v>0</v>
      </c>
      <c r="AZ60">
        <f>M60</f>
        <v>0</v>
      </c>
      <c r="BA60">
        <f>AW60*AX60*AY60</f>
        <v>0</v>
      </c>
      <c r="BB60">
        <f>(AZ60-AR60)/AY60</f>
        <v>0</v>
      </c>
      <c r="BC60">
        <f>(AP60-AV60)/AV60</f>
        <v>0</v>
      </c>
      <c r="BD60">
        <f>AO60/(AQ60+AO60/AV60)</f>
        <v>0</v>
      </c>
      <c r="BE60" t="s">
        <v>422</v>
      </c>
      <c r="BF60">
        <v>0</v>
      </c>
      <c r="BG60">
        <f>IF(BF60&lt;&gt;0, BF60, BD60)</f>
        <v>0</v>
      </c>
      <c r="BH60">
        <f>1-BG60/AV60</f>
        <v>0</v>
      </c>
      <c r="BI60">
        <f>(AV60-AU60)/(AV60-BG60)</f>
        <v>0</v>
      </c>
      <c r="BJ60">
        <f>(AP60-AV60)/(AP60-BG60)</f>
        <v>0</v>
      </c>
      <c r="BK60">
        <f>(AV60-AU60)/(AV60-AO60)</f>
        <v>0</v>
      </c>
      <c r="BL60">
        <f>(AP60-AV60)/(AP60-AO60)</f>
        <v>0</v>
      </c>
      <c r="BM60">
        <f>(BI60*BG60/AU60)</f>
        <v>0</v>
      </c>
      <c r="BN60">
        <f>(1-BM60)</f>
        <v>0</v>
      </c>
      <c r="CW60">
        <f>$B$11*DU60+$C$11*DV60+$F$11*EG60*(1-EJ60)</f>
        <v>0</v>
      </c>
      <c r="CX60">
        <f>CW60*CY60</f>
        <v>0</v>
      </c>
      <c r="CY60">
        <f>($B$11*$D$9+$C$11*$D$9+$F$11*((ET60+EL60)/MAX(ET60+EL60+EU60, 0.1)*$I$9+EU60/MAX(ET60+EL60+EU60, 0.1)*$J$9))/($B$11+$C$11+$F$11)</f>
        <v>0</v>
      </c>
      <c r="CZ60">
        <f>($B$11*$K$9+$C$11*$K$9+$F$11*((ET60+EL60)/MAX(ET60+EL60+EU60, 0.1)*$P$9+EU60/MAX(ET60+EL60+EU60, 0.1)*$Q$9))/($B$11+$C$11+$F$11)</f>
        <v>0</v>
      </c>
      <c r="DA60">
        <v>2.18</v>
      </c>
      <c r="DB60">
        <v>0.5</v>
      </c>
      <c r="DC60" t="s">
        <v>423</v>
      </c>
      <c r="DD60">
        <v>2</v>
      </c>
      <c r="DE60">
        <v>1758503467.6</v>
      </c>
      <c r="DF60">
        <v>420.608</v>
      </c>
      <c r="DG60">
        <v>419.9938888888889</v>
      </c>
      <c r="DH60">
        <v>24.73691111111111</v>
      </c>
      <c r="DI60">
        <v>24.63736666666667</v>
      </c>
      <c r="DJ60">
        <v>419.3701111111111</v>
      </c>
      <c r="DK60">
        <v>24.53686666666666</v>
      </c>
      <c r="DL60">
        <v>500.0296666666666</v>
      </c>
      <c r="DM60">
        <v>89.96422222222222</v>
      </c>
      <c r="DN60">
        <v>0.056218</v>
      </c>
      <c r="DO60">
        <v>30.7531</v>
      </c>
      <c r="DP60">
        <v>30.69418888888889</v>
      </c>
      <c r="DQ60">
        <v>999.9000000000001</v>
      </c>
      <c r="DR60">
        <v>0</v>
      </c>
      <c r="DS60">
        <v>0</v>
      </c>
      <c r="DT60">
        <v>10008.12444444444</v>
      </c>
      <c r="DU60">
        <v>0</v>
      </c>
      <c r="DV60">
        <v>0.843113</v>
      </c>
      <c r="DW60">
        <v>0.6140204444444444</v>
      </c>
      <c r="DX60">
        <v>431.2763333333334</v>
      </c>
      <c r="DY60">
        <v>430.603</v>
      </c>
      <c r="DZ60">
        <v>0.09953076666666666</v>
      </c>
      <c r="EA60">
        <v>419.9938888888889</v>
      </c>
      <c r="EB60">
        <v>24.63736666666667</v>
      </c>
      <c r="EC60">
        <v>2.225438888888889</v>
      </c>
      <c r="ED60">
        <v>2.21648111111111</v>
      </c>
      <c r="EE60">
        <v>19.14661111111111</v>
      </c>
      <c r="EF60">
        <v>19.08195555555556</v>
      </c>
      <c r="EG60">
        <v>0.00500097</v>
      </c>
      <c r="EH60">
        <v>0</v>
      </c>
      <c r="EI60">
        <v>0</v>
      </c>
      <c r="EJ60">
        <v>0</v>
      </c>
      <c r="EK60">
        <v>231.2333333333334</v>
      </c>
      <c r="EL60">
        <v>0.00500097</v>
      </c>
      <c r="EM60">
        <v>-2.622222222222222</v>
      </c>
      <c r="EN60">
        <v>-0.7333333333333333</v>
      </c>
      <c r="EO60">
        <v>35.16633333333333</v>
      </c>
      <c r="EP60">
        <v>39.7011111111111</v>
      </c>
      <c r="EQ60">
        <v>37.16633333333333</v>
      </c>
      <c r="ER60">
        <v>39.78455555555556</v>
      </c>
      <c r="ES60">
        <v>37.708</v>
      </c>
      <c r="ET60">
        <v>0</v>
      </c>
      <c r="EU60">
        <v>0</v>
      </c>
      <c r="EV60">
        <v>0</v>
      </c>
      <c r="EW60">
        <v>1758503471.5</v>
      </c>
      <c r="EX60">
        <v>0</v>
      </c>
      <c r="EY60">
        <v>229.6576923076923</v>
      </c>
      <c r="EZ60">
        <v>33.73333312104391</v>
      </c>
      <c r="FA60">
        <v>-21.01196535493039</v>
      </c>
      <c r="FB60">
        <v>-2.453846153846154</v>
      </c>
      <c r="FC60">
        <v>15</v>
      </c>
      <c r="FD60">
        <v>0</v>
      </c>
      <c r="FE60" t="s">
        <v>424</v>
      </c>
      <c r="FF60">
        <v>1747247426.5</v>
      </c>
      <c r="FG60">
        <v>1747247420.5</v>
      </c>
      <c r="FH60">
        <v>0</v>
      </c>
      <c r="FI60">
        <v>1.027</v>
      </c>
      <c r="FJ60">
        <v>0.031</v>
      </c>
      <c r="FK60">
        <v>0.02</v>
      </c>
      <c r="FL60">
        <v>0.05</v>
      </c>
      <c r="FM60">
        <v>420</v>
      </c>
      <c r="FN60">
        <v>16</v>
      </c>
      <c r="FO60">
        <v>0.01</v>
      </c>
      <c r="FP60">
        <v>0.1</v>
      </c>
      <c r="FQ60">
        <v>0.585066925</v>
      </c>
      <c r="FR60">
        <v>0.02232777861163236</v>
      </c>
      <c r="FS60">
        <v>0.04040410277458684</v>
      </c>
      <c r="FT60">
        <v>1</v>
      </c>
      <c r="FU60">
        <v>229.3558823529412</v>
      </c>
      <c r="FV60">
        <v>15.67150496520965</v>
      </c>
      <c r="FW60">
        <v>6.749430964096184</v>
      </c>
      <c r="FX60">
        <v>-1</v>
      </c>
      <c r="FY60">
        <v>0.0998480875</v>
      </c>
      <c r="FZ60">
        <v>0.00277516435272034</v>
      </c>
      <c r="GA60">
        <v>0.001328923499902741</v>
      </c>
      <c r="GB60">
        <v>1</v>
      </c>
      <c r="GC60">
        <v>2</v>
      </c>
      <c r="GD60">
        <v>2</v>
      </c>
      <c r="GE60" t="s">
        <v>448</v>
      </c>
      <c r="GF60">
        <v>3.13661</v>
      </c>
      <c r="GG60">
        <v>2.71653</v>
      </c>
      <c r="GH60">
        <v>0.0931728</v>
      </c>
      <c r="GI60">
        <v>0.0924046</v>
      </c>
      <c r="GJ60">
        <v>0.107613</v>
      </c>
      <c r="GK60">
        <v>0.1061</v>
      </c>
      <c r="GL60">
        <v>28762.7</v>
      </c>
      <c r="GM60">
        <v>28854.5</v>
      </c>
      <c r="GN60">
        <v>29491.3</v>
      </c>
      <c r="GO60">
        <v>29384.5</v>
      </c>
      <c r="GP60">
        <v>34772.4</v>
      </c>
      <c r="GQ60">
        <v>34783.1</v>
      </c>
      <c r="GR60">
        <v>41500.7</v>
      </c>
      <c r="GS60">
        <v>41741.6</v>
      </c>
      <c r="GT60">
        <v>1.91205</v>
      </c>
      <c r="GU60">
        <v>1.86623</v>
      </c>
      <c r="GV60">
        <v>0.0892878</v>
      </c>
      <c r="GW60">
        <v>0</v>
      </c>
      <c r="GX60">
        <v>29.2346</v>
      </c>
      <c r="GY60">
        <v>999.9</v>
      </c>
      <c r="GZ60">
        <v>59.7</v>
      </c>
      <c r="HA60">
        <v>30.9</v>
      </c>
      <c r="HB60">
        <v>29.7688</v>
      </c>
      <c r="HC60">
        <v>62.6722</v>
      </c>
      <c r="HD60">
        <v>25.1322</v>
      </c>
      <c r="HE60">
        <v>1</v>
      </c>
      <c r="HF60">
        <v>0.163531</v>
      </c>
      <c r="HG60">
        <v>-1.55427</v>
      </c>
      <c r="HH60">
        <v>20.3509</v>
      </c>
      <c r="HI60">
        <v>5.22747</v>
      </c>
      <c r="HJ60">
        <v>12.0159</v>
      </c>
      <c r="HK60">
        <v>4.9908</v>
      </c>
      <c r="HL60">
        <v>3.28933</v>
      </c>
      <c r="HM60">
        <v>9999</v>
      </c>
      <c r="HN60">
        <v>9999</v>
      </c>
      <c r="HO60">
        <v>9999</v>
      </c>
      <c r="HP60">
        <v>999.9</v>
      </c>
      <c r="HQ60">
        <v>1.86753</v>
      </c>
      <c r="HR60">
        <v>1.86666</v>
      </c>
      <c r="HS60">
        <v>1.866</v>
      </c>
      <c r="HT60">
        <v>1.86599</v>
      </c>
      <c r="HU60">
        <v>1.86783</v>
      </c>
      <c r="HV60">
        <v>1.87027</v>
      </c>
      <c r="HW60">
        <v>1.8689</v>
      </c>
      <c r="HX60">
        <v>1.87036</v>
      </c>
      <c r="HY60">
        <v>0</v>
      </c>
      <c r="HZ60">
        <v>0</v>
      </c>
      <c r="IA60">
        <v>0</v>
      </c>
      <c r="IB60">
        <v>0</v>
      </c>
      <c r="IC60" t="s">
        <v>426</v>
      </c>
      <c r="ID60" t="s">
        <v>427</v>
      </c>
      <c r="IE60" t="s">
        <v>428</v>
      </c>
      <c r="IF60" t="s">
        <v>428</v>
      </c>
      <c r="IG60" t="s">
        <v>428</v>
      </c>
      <c r="IH60" t="s">
        <v>428</v>
      </c>
      <c r="II60">
        <v>0</v>
      </c>
      <c r="IJ60">
        <v>100</v>
      </c>
      <c r="IK60">
        <v>100</v>
      </c>
      <c r="IL60">
        <v>1.238</v>
      </c>
      <c r="IM60">
        <v>0.2</v>
      </c>
      <c r="IN60">
        <v>0.6902030508192664</v>
      </c>
      <c r="IO60">
        <v>0.001474763808417899</v>
      </c>
      <c r="IP60">
        <v>-3.85604142745729E-07</v>
      </c>
      <c r="IQ60">
        <v>-4.042155114862324E-11</v>
      </c>
      <c r="IR60">
        <v>-0.0599630414126953</v>
      </c>
      <c r="IS60">
        <v>-0.0008759303265835833</v>
      </c>
      <c r="IT60">
        <v>0.0007542316531097033</v>
      </c>
      <c r="IU60">
        <v>-1.168394518909615E-05</v>
      </c>
      <c r="IV60">
        <v>4</v>
      </c>
      <c r="IW60">
        <v>2283</v>
      </c>
      <c r="IX60">
        <v>1</v>
      </c>
      <c r="IY60">
        <v>28</v>
      </c>
      <c r="IZ60">
        <v>187600.7</v>
      </c>
      <c r="JA60">
        <v>187600.8</v>
      </c>
      <c r="JB60">
        <v>1.02905</v>
      </c>
      <c r="JC60">
        <v>2.27173</v>
      </c>
      <c r="JD60">
        <v>1.39648</v>
      </c>
      <c r="JE60">
        <v>2.35718</v>
      </c>
      <c r="JF60">
        <v>1.49536</v>
      </c>
      <c r="JG60">
        <v>2.75391</v>
      </c>
      <c r="JH60">
        <v>36.2224</v>
      </c>
      <c r="JI60">
        <v>24.1225</v>
      </c>
      <c r="JJ60">
        <v>18</v>
      </c>
      <c r="JK60">
        <v>489.839</v>
      </c>
      <c r="JL60">
        <v>450.613</v>
      </c>
      <c r="JM60">
        <v>31.5693</v>
      </c>
      <c r="JN60">
        <v>29.6745</v>
      </c>
      <c r="JO60">
        <v>30</v>
      </c>
      <c r="JP60">
        <v>29.4831</v>
      </c>
      <c r="JQ60">
        <v>29.4043</v>
      </c>
      <c r="JR60">
        <v>20.6042</v>
      </c>
      <c r="JS60">
        <v>25.5932</v>
      </c>
      <c r="JT60">
        <v>97.6872</v>
      </c>
      <c r="JU60">
        <v>31.5724</v>
      </c>
      <c r="JV60">
        <v>420</v>
      </c>
      <c r="JW60">
        <v>24.6282</v>
      </c>
      <c r="JX60">
        <v>100.794</v>
      </c>
      <c r="JY60">
        <v>100.38</v>
      </c>
    </row>
    <row r="61" spans="1:285">
      <c r="A61">
        <v>45</v>
      </c>
      <c r="B61">
        <v>1758503472.6</v>
      </c>
      <c r="C61">
        <v>584.0999999046326</v>
      </c>
      <c r="D61" t="s">
        <v>518</v>
      </c>
      <c r="E61" t="s">
        <v>519</v>
      </c>
      <c r="F61">
        <v>5</v>
      </c>
      <c r="G61" t="s">
        <v>491</v>
      </c>
      <c r="H61" t="s">
        <v>420</v>
      </c>
      <c r="I61" t="s">
        <v>421</v>
      </c>
      <c r="J61">
        <v>1758503469.6</v>
      </c>
      <c r="K61">
        <f>(L61)/1000</f>
        <v>0</v>
      </c>
      <c r="L61">
        <f>1000*DL61*AJ61*(DH61-DI61)/(100*DA61*(1000-AJ61*DH61))</f>
        <v>0</v>
      </c>
      <c r="M61">
        <f>DL61*AJ61*(DG61-DF61*(1000-AJ61*DI61)/(1000-AJ61*DH61))/(100*DA61)</f>
        <v>0</v>
      </c>
      <c r="N61">
        <f>DF61 - IF(AJ61&gt;1, M61*DA61*100.0/(AL61), 0)</f>
        <v>0</v>
      </c>
      <c r="O61">
        <f>((U61-K61/2)*N61-M61)/(U61+K61/2)</f>
        <v>0</v>
      </c>
      <c r="P61">
        <f>O61*(DM61+DN61)/1000.0</f>
        <v>0</v>
      </c>
      <c r="Q61">
        <f>(DF61 - IF(AJ61&gt;1, M61*DA61*100.0/(AL61), 0))*(DM61+DN61)/1000.0</f>
        <v>0</v>
      </c>
      <c r="R61">
        <f>2.0/((1/T61-1/S61)+SIGN(T61)*SQRT((1/T61-1/S61)*(1/T61-1/S61) + 4*DB61/((DB61+1)*(DB61+1))*(2*1/T61*1/S61-1/S61*1/S61)))</f>
        <v>0</v>
      </c>
      <c r="S61">
        <f>IF(LEFT(DC61,1)&lt;&gt;"0",IF(LEFT(DC61,1)="1",3.0,DD61),$D$5+$E$5*(DT61*DM61/($K$5*1000))+$F$5*(DT61*DM61/($K$5*1000))*MAX(MIN(DA61,$J$5),$I$5)*MAX(MIN(DA61,$J$5),$I$5)+$G$5*MAX(MIN(DA61,$J$5),$I$5)*(DT61*DM61/($K$5*1000))+$H$5*(DT61*DM61/($K$5*1000))*(DT61*DM61/($K$5*1000)))</f>
        <v>0</v>
      </c>
      <c r="T61">
        <f>K61*(1000-(1000*0.61365*exp(17.502*X61/(240.97+X61))/(DM61+DN61)+DH61)/2)/(1000*0.61365*exp(17.502*X61/(240.97+X61))/(DM61+DN61)-DH61)</f>
        <v>0</v>
      </c>
      <c r="U61">
        <f>1/((DB61+1)/(R61/1.6)+1/(S61/1.37)) + DB61/((DB61+1)/(R61/1.6) + DB61/(S61/1.37))</f>
        <v>0</v>
      </c>
      <c r="V61">
        <f>(CW61*CZ61)</f>
        <v>0</v>
      </c>
      <c r="W61">
        <f>(DO61+(V61+2*0.95*5.67E-8*(((DO61+$B$7)+273)^4-(DO61+273)^4)-44100*K61)/(1.84*29.3*S61+8*0.95*5.67E-8*(DO61+273)^3))</f>
        <v>0</v>
      </c>
      <c r="X61">
        <f>($C$7*DP61+$D$7*DQ61+$E$7*W61)</f>
        <v>0</v>
      </c>
      <c r="Y61">
        <f>0.61365*exp(17.502*X61/(240.97+X61))</f>
        <v>0</v>
      </c>
      <c r="Z61">
        <f>(AA61/AB61*100)</f>
        <v>0</v>
      </c>
      <c r="AA61">
        <f>DH61*(DM61+DN61)/1000</f>
        <v>0</v>
      </c>
      <c r="AB61">
        <f>0.61365*exp(17.502*DO61/(240.97+DO61))</f>
        <v>0</v>
      </c>
      <c r="AC61">
        <f>(Y61-DH61*(DM61+DN61)/1000)</f>
        <v>0</v>
      </c>
      <c r="AD61">
        <f>(-K61*44100)</f>
        <v>0</v>
      </c>
      <c r="AE61">
        <f>2*29.3*S61*0.92*(DO61-X61)</f>
        <v>0</v>
      </c>
      <c r="AF61">
        <f>2*0.95*5.67E-8*(((DO61+$B$7)+273)^4-(X61+273)^4)</f>
        <v>0</v>
      </c>
      <c r="AG61">
        <f>V61+AF61+AD61+AE61</f>
        <v>0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MAX(0,($B$13+$C$13*DT61)/(1+$D$13*DT61)*DM61/(DO61+273)*$E$13)</f>
        <v>0</v>
      </c>
      <c r="AM61" t="s">
        <v>422</v>
      </c>
      <c r="AN61" t="s">
        <v>422</v>
      </c>
      <c r="AO61">
        <v>0</v>
      </c>
      <c r="AP61">
        <v>0</v>
      </c>
      <c r="AQ61">
        <f>1-AO61/AP61</f>
        <v>0</v>
      </c>
      <c r="AR61">
        <v>0</v>
      </c>
      <c r="AS61" t="s">
        <v>422</v>
      </c>
      <c r="AT61" t="s">
        <v>422</v>
      </c>
      <c r="AU61">
        <v>0</v>
      </c>
      <c r="AV61">
        <v>0</v>
      </c>
      <c r="AW61">
        <f>1-AU61/AV61</f>
        <v>0</v>
      </c>
      <c r="AX61">
        <v>0.5</v>
      </c>
      <c r="AY61">
        <f>CX61</f>
        <v>0</v>
      </c>
      <c r="AZ61">
        <f>M61</f>
        <v>0</v>
      </c>
      <c r="BA61">
        <f>AW61*AX61*AY61</f>
        <v>0</v>
      </c>
      <c r="BB61">
        <f>(AZ61-AR61)/AY61</f>
        <v>0</v>
      </c>
      <c r="BC61">
        <f>(AP61-AV61)/AV61</f>
        <v>0</v>
      </c>
      <c r="BD61">
        <f>AO61/(AQ61+AO61/AV61)</f>
        <v>0</v>
      </c>
      <c r="BE61" t="s">
        <v>422</v>
      </c>
      <c r="BF61">
        <v>0</v>
      </c>
      <c r="BG61">
        <f>IF(BF61&lt;&gt;0, BF61, BD61)</f>
        <v>0</v>
      </c>
      <c r="BH61">
        <f>1-BG61/AV61</f>
        <v>0</v>
      </c>
      <c r="BI61">
        <f>(AV61-AU61)/(AV61-BG61)</f>
        <v>0</v>
      </c>
      <c r="BJ61">
        <f>(AP61-AV61)/(AP61-BG61)</f>
        <v>0</v>
      </c>
      <c r="BK61">
        <f>(AV61-AU61)/(AV61-AO61)</f>
        <v>0</v>
      </c>
      <c r="BL61">
        <f>(AP61-AV61)/(AP61-AO61)</f>
        <v>0</v>
      </c>
      <c r="BM61">
        <f>(BI61*BG61/AU61)</f>
        <v>0</v>
      </c>
      <c r="BN61">
        <f>(1-BM61)</f>
        <v>0</v>
      </c>
      <c r="CW61">
        <f>$B$11*DU61+$C$11*DV61+$F$11*EG61*(1-EJ61)</f>
        <v>0</v>
      </c>
      <c r="CX61">
        <f>CW61*CY61</f>
        <v>0</v>
      </c>
      <c r="CY61">
        <f>($B$11*$D$9+$C$11*$D$9+$F$11*((ET61+EL61)/MAX(ET61+EL61+EU61, 0.1)*$I$9+EU61/MAX(ET61+EL61+EU61, 0.1)*$J$9))/($B$11+$C$11+$F$11)</f>
        <v>0</v>
      </c>
      <c r="CZ61">
        <f>($B$11*$K$9+$C$11*$K$9+$F$11*((ET61+EL61)/MAX(ET61+EL61+EU61, 0.1)*$P$9+EU61/MAX(ET61+EL61+EU61, 0.1)*$Q$9))/($B$11+$C$11+$F$11)</f>
        <v>0</v>
      </c>
      <c r="DA61">
        <v>2.18</v>
      </c>
      <c r="DB61">
        <v>0.5</v>
      </c>
      <c r="DC61" t="s">
        <v>423</v>
      </c>
      <c r="DD61">
        <v>2</v>
      </c>
      <c r="DE61">
        <v>1758503469.6</v>
      </c>
      <c r="DF61">
        <v>420.6298888888889</v>
      </c>
      <c r="DG61">
        <v>420.023</v>
      </c>
      <c r="DH61">
        <v>24.7362</v>
      </c>
      <c r="DI61">
        <v>24.63743333333333</v>
      </c>
      <c r="DJ61">
        <v>419.3918888888889</v>
      </c>
      <c r="DK61">
        <v>24.53618888888889</v>
      </c>
      <c r="DL61">
        <v>500.0127777777777</v>
      </c>
      <c r="DM61">
        <v>89.96428888888889</v>
      </c>
      <c r="DN61">
        <v>0.0562639111111111</v>
      </c>
      <c r="DO61">
        <v>30.75428888888889</v>
      </c>
      <c r="DP61">
        <v>30.69123333333333</v>
      </c>
      <c r="DQ61">
        <v>999.9000000000001</v>
      </c>
      <c r="DR61">
        <v>0</v>
      </c>
      <c r="DS61">
        <v>0</v>
      </c>
      <c r="DT61">
        <v>10004.24666666667</v>
      </c>
      <c r="DU61">
        <v>0</v>
      </c>
      <c r="DV61">
        <v>0.843113</v>
      </c>
      <c r="DW61">
        <v>0.6067403333333332</v>
      </c>
      <c r="DX61">
        <v>431.2985555555556</v>
      </c>
      <c r="DY61">
        <v>430.6327777777778</v>
      </c>
      <c r="DZ61">
        <v>0.0987407</v>
      </c>
      <c r="EA61">
        <v>420.023</v>
      </c>
      <c r="EB61">
        <v>24.63743333333333</v>
      </c>
      <c r="EC61">
        <v>2.225376666666667</v>
      </c>
      <c r="ED61">
        <v>2.216491111111111</v>
      </c>
      <c r="EE61">
        <v>19.14615555555555</v>
      </c>
      <c r="EF61">
        <v>19.08201111111111</v>
      </c>
      <c r="EG61">
        <v>0.00500097</v>
      </c>
      <c r="EH61">
        <v>0</v>
      </c>
      <c r="EI61">
        <v>0</v>
      </c>
      <c r="EJ61">
        <v>0</v>
      </c>
      <c r="EK61">
        <v>230.2444444444444</v>
      </c>
      <c r="EL61">
        <v>0.00500097</v>
      </c>
      <c r="EM61">
        <v>0.3222222222222221</v>
      </c>
      <c r="EN61">
        <v>-0.4777777777777777</v>
      </c>
      <c r="EO61">
        <v>35.187</v>
      </c>
      <c r="EP61">
        <v>39.73588888888889</v>
      </c>
      <c r="EQ61">
        <v>37.187</v>
      </c>
      <c r="ER61">
        <v>39.83311111111112</v>
      </c>
      <c r="ES61">
        <v>37.729</v>
      </c>
      <c r="ET61">
        <v>0</v>
      </c>
      <c r="EU61">
        <v>0</v>
      </c>
      <c r="EV61">
        <v>0</v>
      </c>
      <c r="EW61">
        <v>1758503473.3</v>
      </c>
      <c r="EX61">
        <v>0</v>
      </c>
      <c r="EY61">
        <v>230.38</v>
      </c>
      <c r="EZ61">
        <v>29.61538422601511</v>
      </c>
      <c r="FA61">
        <v>-13.15384569887579</v>
      </c>
      <c r="FB61">
        <v>-3.64</v>
      </c>
      <c r="FC61">
        <v>15</v>
      </c>
      <c r="FD61">
        <v>0</v>
      </c>
      <c r="FE61" t="s">
        <v>424</v>
      </c>
      <c r="FF61">
        <v>1747247426.5</v>
      </c>
      <c r="FG61">
        <v>1747247420.5</v>
      </c>
      <c r="FH61">
        <v>0</v>
      </c>
      <c r="FI61">
        <v>1.027</v>
      </c>
      <c r="FJ61">
        <v>0.031</v>
      </c>
      <c r="FK61">
        <v>0.02</v>
      </c>
      <c r="FL61">
        <v>0.05</v>
      </c>
      <c r="FM61">
        <v>420</v>
      </c>
      <c r="FN61">
        <v>16</v>
      </c>
      <c r="FO61">
        <v>0.01</v>
      </c>
      <c r="FP61">
        <v>0.1</v>
      </c>
      <c r="FQ61">
        <v>0.5826549268292683</v>
      </c>
      <c r="FR61">
        <v>0.1295304459930317</v>
      </c>
      <c r="FS61">
        <v>0.03545060956260837</v>
      </c>
      <c r="FT61">
        <v>0</v>
      </c>
      <c r="FU61">
        <v>229.5441176470588</v>
      </c>
      <c r="FV61">
        <v>15.99847207229738</v>
      </c>
      <c r="FW61">
        <v>6.992146484216947</v>
      </c>
      <c r="FX61">
        <v>-1</v>
      </c>
      <c r="FY61">
        <v>0.09972558292682926</v>
      </c>
      <c r="FZ61">
        <v>0.0009103735191639235</v>
      </c>
      <c r="GA61">
        <v>0.001370770124810999</v>
      </c>
      <c r="GB61">
        <v>1</v>
      </c>
      <c r="GC61">
        <v>1</v>
      </c>
      <c r="GD61">
        <v>2</v>
      </c>
      <c r="GE61" t="s">
        <v>425</v>
      </c>
      <c r="GF61">
        <v>3.13664</v>
      </c>
      <c r="GG61">
        <v>2.71672</v>
      </c>
      <c r="GH61">
        <v>0.0931791</v>
      </c>
      <c r="GI61">
        <v>0.09240379999999999</v>
      </c>
      <c r="GJ61">
        <v>0.107613</v>
      </c>
      <c r="GK61">
        <v>0.106096</v>
      </c>
      <c r="GL61">
        <v>28762.9</v>
      </c>
      <c r="GM61">
        <v>28854.4</v>
      </c>
      <c r="GN61">
        <v>29491.8</v>
      </c>
      <c r="GO61">
        <v>29384.4</v>
      </c>
      <c r="GP61">
        <v>34773.1</v>
      </c>
      <c r="GQ61">
        <v>34783.1</v>
      </c>
      <c r="GR61">
        <v>41501.4</v>
      </c>
      <c r="GS61">
        <v>41741.4</v>
      </c>
      <c r="GT61">
        <v>1.9122</v>
      </c>
      <c r="GU61">
        <v>1.86633</v>
      </c>
      <c r="GV61">
        <v>0.08914619999999999</v>
      </c>
      <c r="GW61">
        <v>0</v>
      </c>
      <c r="GX61">
        <v>29.2346</v>
      </c>
      <c r="GY61">
        <v>999.9</v>
      </c>
      <c r="GZ61">
        <v>59.7</v>
      </c>
      <c r="HA61">
        <v>30.9</v>
      </c>
      <c r="HB61">
        <v>29.7656</v>
      </c>
      <c r="HC61">
        <v>62.5022</v>
      </c>
      <c r="HD61">
        <v>24.992</v>
      </c>
      <c r="HE61">
        <v>1</v>
      </c>
      <c r="HF61">
        <v>0.163491</v>
      </c>
      <c r="HG61">
        <v>-1.54661</v>
      </c>
      <c r="HH61">
        <v>20.351</v>
      </c>
      <c r="HI61">
        <v>5.22792</v>
      </c>
      <c r="HJ61">
        <v>12.0159</v>
      </c>
      <c r="HK61">
        <v>4.99085</v>
      </c>
      <c r="HL61">
        <v>3.28923</v>
      </c>
      <c r="HM61">
        <v>9999</v>
      </c>
      <c r="HN61">
        <v>9999</v>
      </c>
      <c r="HO61">
        <v>9999</v>
      </c>
      <c r="HP61">
        <v>999.9</v>
      </c>
      <c r="HQ61">
        <v>1.86752</v>
      </c>
      <c r="HR61">
        <v>1.86666</v>
      </c>
      <c r="HS61">
        <v>1.866</v>
      </c>
      <c r="HT61">
        <v>1.86599</v>
      </c>
      <c r="HU61">
        <v>1.86783</v>
      </c>
      <c r="HV61">
        <v>1.87027</v>
      </c>
      <c r="HW61">
        <v>1.8689</v>
      </c>
      <c r="HX61">
        <v>1.87038</v>
      </c>
      <c r="HY61">
        <v>0</v>
      </c>
      <c r="HZ61">
        <v>0</v>
      </c>
      <c r="IA61">
        <v>0</v>
      </c>
      <c r="IB61">
        <v>0</v>
      </c>
      <c r="IC61" t="s">
        <v>426</v>
      </c>
      <c r="ID61" t="s">
        <v>427</v>
      </c>
      <c r="IE61" t="s">
        <v>428</v>
      </c>
      <c r="IF61" t="s">
        <v>428</v>
      </c>
      <c r="IG61" t="s">
        <v>428</v>
      </c>
      <c r="IH61" t="s">
        <v>428</v>
      </c>
      <c r="II61">
        <v>0</v>
      </c>
      <c r="IJ61">
        <v>100</v>
      </c>
      <c r="IK61">
        <v>100</v>
      </c>
      <c r="IL61">
        <v>1.238</v>
      </c>
      <c r="IM61">
        <v>0.2</v>
      </c>
      <c r="IN61">
        <v>0.6902030508192664</v>
      </c>
      <c r="IO61">
        <v>0.001474763808417899</v>
      </c>
      <c r="IP61">
        <v>-3.85604142745729E-07</v>
      </c>
      <c r="IQ61">
        <v>-4.042155114862324E-11</v>
      </c>
      <c r="IR61">
        <v>-0.0599630414126953</v>
      </c>
      <c r="IS61">
        <v>-0.0008759303265835833</v>
      </c>
      <c r="IT61">
        <v>0.0007542316531097033</v>
      </c>
      <c r="IU61">
        <v>-1.168394518909615E-05</v>
      </c>
      <c r="IV61">
        <v>4</v>
      </c>
      <c r="IW61">
        <v>2283</v>
      </c>
      <c r="IX61">
        <v>1</v>
      </c>
      <c r="IY61">
        <v>28</v>
      </c>
      <c r="IZ61">
        <v>187600.8</v>
      </c>
      <c r="JA61">
        <v>187600.9</v>
      </c>
      <c r="JB61">
        <v>1.02905</v>
      </c>
      <c r="JC61">
        <v>2.27173</v>
      </c>
      <c r="JD61">
        <v>1.39771</v>
      </c>
      <c r="JE61">
        <v>2.35962</v>
      </c>
      <c r="JF61">
        <v>1.49536</v>
      </c>
      <c r="JG61">
        <v>2.73438</v>
      </c>
      <c r="JH61">
        <v>36.2224</v>
      </c>
      <c r="JI61">
        <v>24.1225</v>
      </c>
      <c r="JJ61">
        <v>18</v>
      </c>
      <c r="JK61">
        <v>489.935</v>
      </c>
      <c r="JL61">
        <v>450.675</v>
      </c>
      <c r="JM61">
        <v>31.5735</v>
      </c>
      <c r="JN61">
        <v>29.6745</v>
      </c>
      <c r="JO61">
        <v>30</v>
      </c>
      <c r="JP61">
        <v>29.4831</v>
      </c>
      <c r="JQ61">
        <v>29.4043</v>
      </c>
      <c r="JR61">
        <v>20.6031</v>
      </c>
      <c r="JS61">
        <v>25.5932</v>
      </c>
      <c r="JT61">
        <v>97.6872</v>
      </c>
      <c r="JU61">
        <v>31.5774</v>
      </c>
      <c r="JV61">
        <v>420</v>
      </c>
      <c r="JW61">
        <v>24.6282</v>
      </c>
      <c r="JX61">
        <v>100.795</v>
      </c>
      <c r="JY61">
        <v>100.379</v>
      </c>
    </row>
    <row r="62" spans="1:285">
      <c r="A62">
        <v>46</v>
      </c>
      <c r="B62">
        <v>1758503474.6</v>
      </c>
      <c r="C62">
        <v>586.0999999046326</v>
      </c>
      <c r="D62" t="s">
        <v>520</v>
      </c>
      <c r="E62" t="s">
        <v>521</v>
      </c>
      <c r="F62">
        <v>5</v>
      </c>
      <c r="G62" t="s">
        <v>491</v>
      </c>
      <c r="H62" t="s">
        <v>420</v>
      </c>
      <c r="I62" t="s">
        <v>421</v>
      </c>
      <c r="J62">
        <v>1758503471.6</v>
      </c>
      <c r="K62">
        <f>(L62)/1000</f>
        <v>0</v>
      </c>
      <c r="L62">
        <f>1000*DL62*AJ62*(DH62-DI62)/(100*DA62*(1000-AJ62*DH62))</f>
        <v>0</v>
      </c>
      <c r="M62">
        <f>DL62*AJ62*(DG62-DF62*(1000-AJ62*DI62)/(1000-AJ62*DH62))/(100*DA62)</f>
        <v>0</v>
      </c>
      <c r="N62">
        <f>DF62 - IF(AJ62&gt;1, M62*DA62*100.0/(AL62), 0)</f>
        <v>0</v>
      </c>
      <c r="O62">
        <f>((U62-K62/2)*N62-M62)/(U62+K62/2)</f>
        <v>0</v>
      </c>
      <c r="P62">
        <f>O62*(DM62+DN62)/1000.0</f>
        <v>0</v>
      </c>
      <c r="Q62">
        <f>(DF62 - IF(AJ62&gt;1, M62*DA62*100.0/(AL62), 0))*(DM62+DN62)/1000.0</f>
        <v>0</v>
      </c>
      <c r="R62">
        <f>2.0/((1/T62-1/S62)+SIGN(T62)*SQRT((1/T62-1/S62)*(1/T62-1/S62) + 4*DB62/((DB62+1)*(DB62+1))*(2*1/T62*1/S62-1/S62*1/S62)))</f>
        <v>0</v>
      </c>
      <c r="S62">
        <f>IF(LEFT(DC62,1)&lt;&gt;"0",IF(LEFT(DC62,1)="1",3.0,DD62),$D$5+$E$5*(DT62*DM62/($K$5*1000))+$F$5*(DT62*DM62/($K$5*1000))*MAX(MIN(DA62,$J$5),$I$5)*MAX(MIN(DA62,$J$5),$I$5)+$G$5*MAX(MIN(DA62,$J$5),$I$5)*(DT62*DM62/($K$5*1000))+$H$5*(DT62*DM62/($K$5*1000))*(DT62*DM62/($K$5*1000)))</f>
        <v>0</v>
      </c>
      <c r="T62">
        <f>K62*(1000-(1000*0.61365*exp(17.502*X62/(240.97+X62))/(DM62+DN62)+DH62)/2)/(1000*0.61365*exp(17.502*X62/(240.97+X62))/(DM62+DN62)-DH62)</f>
        <v>0</v>
      </c>
      <c r="U62">
        <f>1/((DB62+1)/(R62/1.6)+1/(S62/1.37)) + DB62/((DB62+1)/(R62/1.6) + DB62/(S62/1.37))</f>
        <v>0</v>
      </c>
      <c r="V62">
        <f>(CW62*CZ62)</f>
        <v>0</v>
      </c>
      <c r="W62">
        <f>(DO62+(V62+2*0.95*5.67E-8*(((DO62+$B$7)+273)^4-(DO62+273)^4)-44100*K62)/(1.84*29.3*S62+8*0.95*5.67E-8*(DO62+273)^3))</f>
        <v>0</v>
      </c>
      <c r="X62">
        <f>($C$7*DP62+$D$7*DQ62+$E$7*W62)</f>
        <v>0</v>
      </c>
      <c r="Y62">
        <f>0.61365*exp(17.502*X62/(240.97+X62))</f>
        <v>0</v>
      </c>
      <c r="Z62">
        <f>(AA62/AB62*100)</f>
        <v>0</v>
      </c>
      <c r="AA62">
        <f>DH62*(DM62+DN62)/1000</f>
        <v>0</v>
      </c>
      <c r="AB62">
        <f>0.61365*exp(17.502*DO62/(240.97+DO62))</f>
        <v>0</v>
      </c>
      <c r="AC62">
        <f>(Y62-DH62*(DM62+DN62)/1000)</f>
        <v>0</v>
      </c>
      <c r="AD62">
        <f>(-K62*44100)</f>
        <v>0</v>
      </c>
      <c r="AE62">
        <f>2*29.3*S62*0.92*(DO62-X62)</f>
        <v>0</v>
      </c>
      <c r="AF62">
        <f>2*0.95*5.67E-8*(((DO62+$B$7)+273)^4-(X62+273)^4)</f>
        <v>0</v>
      </c>
      <c r="AG62">
        <f>V62+AF62+AD62+AE62</f>
        <v>0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MAX(0,($B$13+$C$13*DT62)/(1+$D$13*DT62)*DM62/(DO62+273)*$E$13)</f>
        <v>0</v>
      </c>
      <c r="AM62" t="s">
        <v>422</v>
      </c>
      <c r="AN62" t="s">
        <v>422</v>
      </c>
      <c r="AO62">
        <v>0</v>
      </c>
      <c r="AP62">
        <v>0</v>
      </c>
      <c r="AQ62">
        <f>1-AO62/AP62</f>
        <v>0</v>
      </c>
      <c r="AR62">
        <v>0</v>
      </c>
      <c r="AS62" t="s">
        <v>422</v>
      </c>
      <c r="AT62" t="s">
        <v>422</v>
      </c>
      <c r="AU62">
        <v>0</v>
      </c>
      <c r="AV62">
        <v>0</v>
      </c>
      <c r="AW62">
        <f>1-AU62/AV62</f>
        <v>0</v>
      </c>
      <c r="AX62">
        <v>0.5</v>
      </c>
      <c r="AY62">
        <f>CX62</f>
        <v>0</v>
      </c>
      <c r="AZ62">
        <f>M62</f>
        <v>0</v>
      </c>
      <c r="BA62">
        <f>AW62*AX62*AY62</f>
        <v>0</v>
      </c>
      <c r="BB62">
        <f>(AZ62-AR62)/AY62</f>
        <v>0</v>
      </c>
      <c r="BC62">
        <f>(AP62-AV62)/AV62</f>
        <v>0</v>
      </c>
      <c r="BD62">
        <f>AO62/(AQ62+AO62/AV62)</f>
        <v>0</v>
      </c>
      <c r="BE62" t="s">
        <v>422</v>
      </c>
      <c r="BF62">
        <v>0</v>
      </c>
      <c r="BG62">
        <f>IF(BF62&lt;&gt;0, BF62, BD62)</f>
        <v>0</v>
      </c>
      <c r="BH62">
        <f>1-BG62/AV62</f>
        <v>0</v>
      </c>
      <c r="BI62">
        <f>(AV62-AU62)/(AV62-BG62)</f>
        <v>0</v>
      </c>
      <c r="BJ62">
        <f>(AP62-AV62)/(AP62-BG62)</f>
        <v>0</v>
      </c>
      <c r="BK62">
        <f>(AV62-AU62)/(AV62-AO62)</f>
        <v>0</v>
      </c>
      <c r="BL62">
        <f>(AP62-AV62)/(AP62-AO62)</f>
        <v>0</v>
      </c>
      <c r="BM62">
        <f>(BI62*BG62/AU62)</f>
        <v>0</v>
      </c>
      <c r="BN62">
        <f>(1-BM62)</f>
        <v>0</v>
      </c>
      <c r="CW62">
        <f>$B$11*DU62+$C$11*DV62+$F$11*EG62*(1-EJ62)</f>
        <v>0</v>
      </c>
      <c r="CX62">
        <f>CW62*CY62</f>
        <v>0</v>
      </c>
      <c r="CY62">
        <f>($B$11*$D$9+$C$11*$D$9+$F$11*((ET62+EL62)/MAX(ET62+EL62+EU62, 0.1)*$I$9+EU62/MAX(ET62+EL62+EU62, 0.1)*$J$9))/($B$11+$C$11+$F$11)</f>
        <v>0</v>
      </c>
      <c r="CZ62">
        <f>($B$11*$K$9+$C$11*$K$9+$F$11*((ET62+EL62)/MAX(ET62+EL62+EU62, 0.1)*$P$9+EU62/MAX(ET62+EL62+EU62, 0.1)*$Q$9))/($B$11+$C$11+$F$11)</f>
        <v>0</v>
      </c>
      <c r="DA62">
        <v>2.18</v>
      </c>
      <c r="DB62">
        <v>0.5</v>
      </c>
      <c r="DC62" t="s">
        <v>423</v>
      </c>
      <c r="DD62">
        <v>2</v>
      </c>
      <c r="DE62">
        <v>1758503471.6</v>
      </c>
      <c r="DF62">
        <v>420.643</v>
      </c>
      <c r="DG62">
        <v>420.0301111111111</v>
      </c>
      <c r="DH62">
        <v>24.73581111111111</v>
      </c>
      <c r="DI62">
        <v>24.6367</v>
      </c>
      <c r="DJ62">
        <v>419.4051111111111</v>
      </c>
      <c r="DK62">
        <v>24.53581111111111</v>
      </c>
      <c r="DL62">
        <v>500.0082222222222</v>
      </c>
      <c r="DM62">
        <v>89.96477777777778</v>
      </c>
      <c r="DN62">
        <v>0.05632333333333333</v>
      </c>
      <c r="DO62">
        <v>30.75537777777778</v>
      </c>
      <c r="DP62">
        <v>30.68581111111111</v>
      </c>
      <c r="DQ62">
        <v>999.9000000000001</v>
      </c>
      <c r="DR62">
        <v>0</v>
      </c>
      <c r="DS62">
        <v>0</v>
      </c>
      <c r="DT62">
        <v>10003.74666666667</v>
      </c>
      <c r="DU62">
        <v>0</v>
      </c>
      <c r="DV62">
        <v>0.843113</v>
      </c>
      <c r="DW62">
        <v>0.6127895555555555</v>
      </c>
      <c r="DX62">
        <v>431.312</v>
      </c>
      <c r="DY62">
        <v>430.6397777777777</v>
      </c>
      <c r="DZ62">
        <v>0.09909711111111112</v>
      </c>
      <c r="EA62">
        <v>420.0301111111111</v>
      </c>
      <c r="EB62">
        <v>24.6367</v>
      </c>
      <c r="EC62">
        <v>2.225353333333334</v>
      </c>
      <c r="ED62">
        <v>2.216437777777778</v>
      </c>
      <c r="EE62">
        <v>19.146</v>
      </c>
      <c r="EF62">
        <v>19.08161111111112</v>
      </c>
      <c r="EG62">
        <v>0.00500097</v>
      </c>
      <c r="EH62">
        <v>0</v>
      </c>
      <c r="EI62">
        <v>0</v>
      </c>
      <c r="EJ62">
        <v>0</v>
      </c>
      <c r="EK62">
        <v>231.4444444444445</v>
      </c>
      <c r="EL62">
        <v>0.00500097</v>
      </c>
      <c r="EM62">
        <v>0.4777777777777776</v>
      </c>
      <c r="EN62">
        <v>0.04444444444444448</v>
      </c>
      <c r="EO62">
        <v>35.187</v>
      </c>
      <c r="EP62">
        <v>39.77755555555555</v>
      </c>
      <c r="EQ62">
        <v>37.208</v>
      </c>
      <c r="ER62">
        <v>39.89555555555555</v>
      </c>
      <c r="ES62">
        <v>37.75</v>
      </c>
      <c r="ET62">
        <v>0</v>
      </c>
      <c r="EU62">
        <v>0</v>
      </c>
      <c r="EV62">
        <v>0</v>
      </c>
      <c r="EW62">
        <v>1758503475.7</v>
      </c>
      <c r="EX62">
        <v>0</v>
      </c>
      <c r="EY62">
        <v>231.416</v>
      </c>
      <c r="EZ62">
        <v>6.69999976647312</v>
      </c>
      <c r="FA62">
        <v>-12.57692301273346</v>
      </c>
      <c r="FB62">
        <v>-4.872000000000001</v>
      </c>
      <c r="FC62">
        <v>15</v>
      </c>
      <c r="FD62">
        <v>0</v>
      </c>
      <c r="FE62" t="s">
        <v>424</v>
      </c>
      <c r="FF62">
        <v>1747247426.5</v>
      </c>
      <c r="FG62">
        <v>1747247420.5</v>
      </c>
      <c r="FH62">
        <v>0</v>
      </c>
      <c r="FI62">
        <v>1.027</v>
      </c>
      <c r="FJ62">
        <v>0.031</v>
      </c>
      <c r="FK62">
        <v>0.02</v>
      </c>
      <c r="FL62">
        <v>0.05</v>
      </c>
      <c r="FM62">
        <v>420</v>
      </c>
      <c r="FN62">
        <v>16</v>
      </c>
      <c r="FO62">
        <v>0.01</v>
      </c>
      <c r="FP62">
        <v>0.1</v>
      </c>
      <c r="FQ62">
        <v>0.590142025</v>
      </c>
      <c r="FR62">
        <v>0.2379325215759835</v>
      </c>
      <c r="FS62">
        <v>0.03692997958264228</v>
      </c>
      <c r="FT62">
        <v>0</v>
      </c>
      <c r="FU62">
        <v>229.9058823529412</v>
      </c>
      <c r="FV62">
        <v>26.60962567189518</v>
      </c>
      <c r="FW62">
        <v>7.466117235511001</v>
      </c>
      <c r="FX62">
        <v>-1</v>
      </c>
      <c r="FY62">
        <v>0.099790085</v>
      </c>
      <c r="FZ62">
        <v>-0.0009102484052535456</v>
      </c>
      <c r="GA62">
        <v>0.001378151825552976</v>
      </c>
      <c r="GB62">
        <v>1</v>
      </c>
      <c r="GC62">
        <v>1</v>
      </c>
      <c r="GD62">
        <v>2</v>
      </c>
      <c r="GE62" t="s">
        <v>425</v>
      </c>
      <c r="GF62">
        <v>3.13673</v>
      </c>
      <c r="GG62">
        <v>2.71672</v>
      </c>
      <c r="GH62">
        <v>0.093171</v>
      </c>
      <c r="GI62">
        <v>0.092394</v>
      </c>
      <c r="GJ62">
        <v>0.107611</v>
      </c>
      <c r="GK62">
        <v>0.106088</v>
      </c>
      <c r="GL62">
        <v>28763.4</v>
      </c>
      <c r="GM62">
        <v>28854.9</v>
      </c>
      <c r="GN62">
        <v>29492</v>
      </c>
      <c r="GO62">
        <v>29384.5</v>
      </c>
      <c r="GP62">
        <v>34773.5</v>
      </c>
      <c r="GQ62">
        <v>34783.4</v>
      </c>
      <c r="GR62">
        <v>41501.9</v>
      </c>
      <c r="GS62">
        <v>41741.4</v>
      </c>
      <c r="GT62">
        <v>1.91227</v>
      </c>
      <c r="GU62">
        <v>1.86607</v>
      </c>
      <c r="GV62">
        <v>0.0887252</v>
      </c>
      <c r="GW62">
        <v>0</v>
      </c>
      <c r="GX62">
        <v>29.2346</v>
      </c>
      <c r="GY62">
        <v>999.9</v>
      </c>
      <c r="GZ62">
        <v>59.7</v>
      </c>
      <c r="HA62">
        <v>30.9</v>
      </c>
      <c r="HB62">
        <v>29.7648</v>
      </c>
      <c r="HC62">
        <v>62.6922</v>
      </c>
      <c r="HD62">
        <v>24.9399</v>
      </c>
      <c r="HE62">
        <v>1</v>
      </c>
      <c r="HF62">
        <v>0.163468</v>
      </c>
      <c r="HG62">
        <v>-1.54641</v>
      </c>
      <c r="HH62">
        <v>20.3509</v>
      </c>
      <c r="HI62">
        <v>5.22837</v>
      </c>
      <c r="HJ62">
        <v>12.0159</v>
      </c>
      <c r="HK62">
        <v>4.9911</v>
      </c>
      <c r="HL62">
        <v>3.28925</v>
      </c>
      <c r="HM62">
        <v>9999</v>
      </c>
      <c r="HN62">
        <v>9999</v>
      </c>
      <c r="HO62">
        <v>9999</v>
      </c>
      <c r="HP62">
        <v>999.9</v>
      </c>
      <c r="HQ62">
        <v>1.86752</v>
      </c>
      <c r="HR62">
        <v>1.86666</v>
      </c>
      <c r="HS62">
        <v>1.866</v>
      </c>
      <c r="HT62">
        <v>1.866</v>
      </c>
      <c r="HU62">
        <v>1.86783</v>
      </c>
      <c r="HV62">
        <v>1.87027</v>
      </c>
      <c r="HW62">
        <v>1.8689</v>
      </c>
      <c r="HX62">
        <v>1.87039</v>
      </c>
      <c r="HY62">
        <v>0</v>
      </c>
      <c r="HZ62">
        <v>0</v>
      </c>
      <c r="IA62">
        <v>0</v>
      </c>
      <c r="IB62">
        <v>0</v>
      </c>
      <c r="IC62" t="s">
        <v>426</v>
      </c>
      <c r="ID62" t="s">
        <v>427</v>
      </c>
      <c r="IE62" t="s">
        <v>428</v>
      </c>
      <c r="IF62" t="s">
        <v>428</v>
      </c>
      <c r="IG62" t="s">
        <v>428</v>
      </c>
      <c r="IH62" t="s">
        <v>428</v>
      </c>
      <c r="II62">
        <v>0</v>
      </c>
      <c r="IJ62">
        <v>100</v>
      </c>
      <c r="IK62">
        <v>100</v>
      </c>
      <c r="IL62">
        <v>1.237</v>
      </c>
      <c r="IM62">
        <v>0.2</v>
      </c>
      <c r="IN62">
        <v>0.6902030508192664</v>
      </c>
      <c r="IO62">
        <v>0.001474763808417899</v>
      </c>
      <c r="IP62">
        <v>-3.85604142745729E-07</v>
      </c>
      <c r="IQ62">
        <v>-4.042155114862324E-11</v>
      </c>
      <c r="IR62">
        <v>-0.0599630414126953</v>
      </c>
      <c r="IS62">
        <v>-0.0008759303265835833</v>
      </c>
      <c r="IT62">
        <v>0.0007542316531097033</v>
      </c>
      <c r="IU62">
        <v>-1.168394518909615E-05</v>
      </c>
      <c r="IV62">
        <v>4</v>
      </c>
      <c r="IW62">
        <v>2283</v>
      </c>
      <c r="IX62">
        <v>1</v>
      </c>
      <c r="IY62">
        <v>28</v>
      </c>
      <c r="IZ62">
        <v>187600.8</v>
      </c>
      <c r="JA62">
        <v>187600.9</v>
      </c>
      <c r="JB62">
        <v>1.02905</v>
      </c>
      <c r="JC62">
        <v>2.29126</v>
      </c>
      <c r="JD62">
        <v>1.39648</v>
      </c>
      <c r="JE62">
        <v>2.35718</v>
      </c>
      <c r="JF62">
        <v>1.49536</v>
      </c>
      <c r="JG62">
        <v>2.63184</v>
      </c>
      <c r="JH62">
        <v>36.2224</v>
      </c>
      <c r="JI62">
        <v>24.1138</v>
      </c>
      <c r="JJ62">
        <v>18</v>
      </c>
      <c r="JK62">
        <v>489.982</v>
      </c>
      <c r="JL62">
        <v>450.519</v>
      </c>
      <c r="JM62">
        <v>31.5763</v>
      </c>
      <c r="JN62">
        <v>29.6745</v>
      </c>
      <c r="JO62">
        <v>30</v>
      </c>
      <c r="JP62">
        <v>29.4831</v>
      </c>
      <c r="JQ62">
        <v>29.4043</v>
      </c>
      <c r="JR62">
        <v>20.6048</v>
      </c>
      <c r="JS62">
        <v>25.5932</v>
      </c>
      <c r="JT62">
        <v>97.6872</v>
      </c>
      <c r="JU62">
        <v>31.5774</v>
      </c>
      <c r="JV62">
        <v>420</v>
      </c>
      <c r="JW62">
        <v>24.6282</v>
      </c>
      <c r="JX62">
        <v>100.796</v>
      </c>
      <c r="JY62">
        <v>100.379</v>
      </c>
    </row>
    <row r="63" spans="1:285">
      <c r="A63">
        <v>47</v>
      </c>
      <c r="B63">
        <v>1758503476.6</v>
      </c>
      <c r="C63">
        <v>588.0999999046326</v>
      </c>
      <c r="D63" t="s">
        <v>522</v>
      </c>
      <c r="E63" t="s">
        <v>523</v>
      </c>
      <c r="F63">
        <v>5</v>
      </c>
      <c r="G63" t="s">
        <v>491</v>
      </c>
      <c r="H63" t="s">
        <v>420</v>
      </c>
      <c r="I63" t="s">
        <v>421</v>
      </c>
      <c r="J63">
        <v>1758503473.6</v>
      </c>
      <c r="K63">
        <f>(L63)/1000</f>
        <v>0</v>
      </c>
      <c r="L63">
        <f>1000*DL63*AJ63*(DH63-DI63)/(100*DA63*(1000-AJ63*DH63))</f>
        <v>0</v>
      </c>
      <c r="M63">
        <f>DL63*AJ63*(DG63-DF63*(1000-AJ63*DI63)/(1000-AJ63*DH63))/(100*DA63)</f>
        <v>0</v>
      </c>
      <c r="N63">
        <f>DF63 - IF(AJ63&gt;1, M63*DA63*100.0/(AL63), 0)</f>
        <v>0</v>
      </c>
      <c r="O63">
        <f>((U63-K63/2)*N63-M63)/(U63+K63/2)</f>
        <v>0</v>
      </c>
      <c r="P63">
        <f>O63*(DM63+DN63)/1000.0</f>
        <v>0</v>
      </c>
      <c r="Q63">
        <f>(DF63 - IF(AJ63&gt;1, M63*DA63*100.0/(AL63), 0))*(DM63+DN63)/1000.0</f>
        <v>0</v>
      </c>
      <c r="R63">
        <f>2.0/((1/T63-1/S63)+SIGN(T63)*SQRT((1/T63-1/S63)*(1/T63-1/S63) + 4*DB63/((DB63+1)*(DB63+1))*(2*1/T63*1/S63-1/S63*1/S63)))</f>
        <v>0</v>
      </c>
      <c r="S63">
        <f>IF(LEFT(DC63,1)&lt;&gt;"0",IF(LEFT(DC63,1)="1",3.0,DD63),$D$5+$E$5*(DT63*DM63/($K$5*1000))+$F$5*(DT63*DM63/($K$5*1000))*MAX(MIN(DA63,$J$5),$I$5)*MAX(MIN(DA63,$J$5),$I$5)+$G$5*MAX(MIN(DA63,$J$5),$I$5)*(DT63*DM63/($K$5*1000))+$H$5*(DT63*DM63/($K$5*1000))*(DT63*DM63/($K$5*1000)))</f>
        <v>0</v>
      </c>
      <c r="T63">
        <f>K63*(1000-(1000*0.61365*exp(17.502*X63/(240.97+X63))/(DM63+DN63)+DH63)/2)/(1000*0.61365*exp(17.502*X63/(240.97+X63))/(DM63+DN63)-DH63)</f>
        <v>0</v>
      </c>
      <c r="U63">
        <f>1/((DB63+1)/(R63/1.6)+1/(S63/1.37)) + DB63/((DB63+1)/(R63/1.6) + DB63/(S63/1.37))</f>
        <v>0</v>
      </c>
      <c r="V63">
        <f>(CW63*CZ63)</f>
        <v>0</v>
      </c>
      <c r="W63">
        <f>(DO63+(V63+2*0.95*5.67E-8*(((DO63+$B$7)+273)^4-(DO63+273)^4)-44100*K63)/(1.84*29.3*S63+8*0.95*5.67E-8*(DO63+273)^3))</f>
        <v>0</v>
      </c>
      <c r="X63">
        <f>($C$7*DP63+$D$7*DQ63+$E$7*W63)</f>
        <v>0</v>
      </c>
      <c r="Y63">
        <f>0.61365*exp(17.502*X63/(240.97+X63))</f>
        <v>0</v>
      </c>
      <c r="Z63">
        <f>(AA63/AB63*100)</f>
        <v>0</v>
      </c>
      <c r="AA63">
        <f>DH63*(DM63+DN63)/1000</f>
        <v>0</v>
      </c>
      <c r="AB63">
        <f>0.61365*exp(17.502*DO63/(240.97+DO63))</f>
        <v>0</v>
      </c>
      <c r="AC63">
        <f>(Y63-DH63*(DM63+DN63)/1000)</f>
        <v>0</v>
      </c>
      <c r="AD63">
        <f>(-K63*44100)</f>
        <v>0</v>
      </c>
      <c r="AE63">
        <f>2*29.3*S63*0.92*(DO63-X63)</f>
        <v>0</v>
      </c>
      <c r="AF63">
        <f>2*0.95*5.67E-8*(((DO63+$B$7)+273)^4-(X63+273)^4)</f>
        <v>0</v>
      </c>
      <c r="AG63">
        <f>V63+AF63+AD63+AE63</f>
        <v>0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MAX(0,($B$13+$C$13*DT63)/(1+$D$13*DT63)*DM63/(DO63+273)*$E$13)</f>
        <v>0</v>
      </c>
      <c r="AM63" t="s">
        <v>422</v>
      </c>
      <c r="AN63" t="s">
        <v>422</v>
      </c>
      <c r="AO63">
        <v>0</v>
      </c>
      <c r="AP63">
        <v>0</v>
      </c>
      <c r="AQ63">
        <f>1-AO63/AP63</f>
        <v>0</v>
      </c>
      <c r="AR63">
        <v>0</v>
      </c>
      <c r="AS63" t="s">
        <v>422</v>
      </c>
      <c r="AT63" t="s">
        <v>422</v>
      </c>
      <c r="AU63">
        <v>0</v>
      </c>
      <c r="AV63">
        <v>0</v>
      </c>
      <c r="AW63">
        <f>1-AU63/AV63</f>
        <v>0</v>
      </c>
      <c r="AX63">
        <v>0.5</v>
      </c>
      <c r="AY63">
        <f>CX63</f>
        <v>0</v>
      </c>
      <c r="AZ63">
        <f>M63</f>
        <v>0</v>
      </c>
      <c r="BA63">
        <f>AW63*AX63*AY63</f>
        <v>0</v>
      </c>
      <c r="BB63">
        <f>(AZ63-AR63)/AY63</f>
        <v>0</v>
      </c>
      <c r="BC63">
        <f>(AP63-AV63)/AV63</f>
        <v>0</v>
      </c>
      <c r="BD63">
        <f>AO63/(AQ63+AO63/AV63)</f>
        <v>0</v>
      </c>
      <c r="BE63" t="s">
        <v>422</v>
      </c>
      <c r="BF63">
        <v>0</v>
      </c>
      <c r="BG63">
        <f>IF(BF63&lt;&gt;0, BF63, BD63)</f>
        <v>0</v>
      </c>
      <c r="BH63">
        <f>1-BG63/AV63</f>
        <v>0</v>
      </c>
      <c r="BI63">
        <f>(AV63-AU63)/(AV63-BG63)</f>
        <v>0</v>
      </c>
      <c r="BJ63">
        <f>(AP63-AV63)/(AP63-BG63)</f>
        <v>0</v>
      </c>
      <c r="BK63">
        <f>(AV63-AU63)/(AV63-AO63)</f>
        <v>0</v>
      </c>
      <c r="BL63">
        <f>(AP63-AV63)/(AP63-AO63)</f>
        <v>0</v>
      </c>
      <c r="BM63">
        <f>(BI63*BG63/AU63)</f>
        <v>0</v>
      </c>
      <c r="BN63">
        <f>(1-BM63)</f>
        <v>0</v>
      </c>
      <c r="CW63">
        <f>$B$11*DU63+$C$11*DV63+$F$11*EG63*(1-EJ63)</f>
        <v>0</v>
      </c>
      <c r="CX63">
        <f>CW63*CY63</f>
        <v>0</v>
      </c>
      <c r="CY63">
        <f>($B$11*$D$9+$C$11*$D$9+$F$11*((ET63+EL63)/MAX(ET63+EL63+EU63, 0.1)*$I$9+EU63/MAX(ET63+EL63+EU63, 0.1)*$J$9))/($B$11+$C$11+$F$11)</f>
        <v>0</v>
      </c>
      <c r="CZ63">
        <f>($B$11*$K$9+$C$11*$K$9+$F$11*((ET63+EL63)/MAX(ET63+EL63+EU63, 0.1)*$P$9+EU63/MAX(ET63+EL63+EU63, 0.1)*$Q$9))/($B$11+$C$11+$F$11)</f>
        <v>0</v>
      </c>
      <c r="DA63">
        <v>2.18</v>
      </c>
      <c r="DB63">
        <v>0.5</v>
      </c>
      <c r="DC63" t="s">
        <v>423</v>
      </c>
      <c r="DD63">
        <v>2</v>
      </c>
      <c r="DE63">
        <v>1758503473.6</v>
      </c>
      <c r="DF63">
        <v>420.6346666666666</v>
      </c>
      <c r="DG63">
        <v>419.9948888888889</v>
      </c>
      <c r="DH63">
        <v>24.73518888888889</v>
      </c>
      <c r="DI63">
        <v>24.6351</v>
      </c>
      <c r="DJ63">
        <v>419.3967777777777</v>
      </c>
      <c r="DK63">
        <v>24.53518888888889</v>
      </c>
      <c r="DL63">
        <v>500.0113333333333</v>
      </c>
      <c r="DM63">
        <v>89.9652</v>
      </c>
      <c r="DN63">
        <v>0.05641807777777778</v>
      </c>
      <c r="DO63">
        <v>30.75604444444444</v>
      </c>
      <c r="DP63">
        <v>30.68175555555556</v>
      </c>
      <c r="DQ63">
        <v>999.9000000000001</v>
      </c>
      <c r="DR63">
        <v>0</v>
      </c>
      <c r="DS63">
        <v>0</v>
      </c>
      <c r="DT63">
        <v>10000.06555555555</v>
      </c>
      <c r="DU63">
        <v>0</v>
      </c>
      <c r="DV63">
        <v>0.843113</v>
      </c>
      <c r="DW63">
        <v>0.6397773333333333</v>
      </c>
      <c r="DX63">
        <v>431.3032222222222</v>
      </c>
      <c r="DY63">
        <v>430.6028888888889</v>
      </c>
      <c r="DZ63">
        <v>0.1000702777777778</v>
      </c>
      <c r="EA63">
        <v>419.9948888888889</v>
      </c>
      <c r="EB63">
        <v>24.6351</v>
      </c>
      <c r="EC63">
        <v>2.225307777777778</v>
      </c>
      <c r="ED63">
        <v>2.216303333333333</v>
      </c>
      <c r="EE63">
        <v>19.14567777777778</v>
      </c>
      <c r="EF63">
        <v>19.08064444444445</v>
      </c>
      <c r="EG63">
        <v>0.00500097</v>
      </c>
      <c r="EH63">
        <v>0</v>
      </c>
      <c r="EI63">
        <v>0</v>
      </c>
      <c r="EJ63">
        <v>0</v>
      </c>
      <c r="EK63">
        <v>229.6888888888889</v>
      </c>
      <c r="EL63">
        <v>0.00500097</v>
      </c>
      <c r="EM63">
        <v>-5.277777777777778</v>
      </c>
      <c r="EN63">
        <v>-0.7444444444444445</v>
      </c>
      <c r="EO63">
        <v>35.208</v>
      </c>
      <c r="EP63">
        <v>39.81922222222222</v>
      </c>
      <c r="EQ63">
        <v>37.229</v>
      </c>
      <c r="ER63">
        <v>39.95122222222223</v>
      </c>
      <c r="ES63">
        <v>37.77066666666667</v>
      </c>
      <c r="ET63">
        <v>0</v>
      </c>
      <c r="EU63">
        <v>0</v>
      </c>
      <c r="EV63">
        <v>0</v>
      </c>
      <c r="EW63">
        <v>1758503477.5</v>
      </c>
      <c r="EX63">
        <v>0</v>
      </c>
      <c r="EY63">
        <v>231.5846153846154</v>
      </c>
      <c r="EZ63">
        <v>2.509401667806523</v>
      </c>
      <c r="FA63">
        <v>-14.48205132910452</v>
      </c>
      <c r="FB63">
        <v>-5.83076923076923</v>
      </c>
      <c r="FC63">
        <v>15</v>
      </c>
      <c r="FD63">
        <v>0</v>
      </c>
      <c r="FE63" t="s">
        <v>424</v>
      </c>
      <c r="FF63">
        <v>1747247426.5</v>
      </c>
      <c r="FG63">
        <v>1747247420.5</v>
      </c>
      <c r="FH63">
        <v>0</v>
      </c>
      <c r="FI63">
        <v>1.027</v>
      </c>
      <c r="FJ63">
        <v>0.031</v>
      </c>
      <c r="FK63">
        <v>0.02</v>
      </c>
      <c r="FL63">
        <v>0.05</v>
      </c>
      <c r="FM63">
        <v>420</v>
      </c>
      <c r="FN63">
        <v>16</v>
      </c>
      <c r="FO63">
        <v>0.01</v>
      </c>
      <c r="FP63">
        <v>0.1</v>
      </c>
      <c r="FQ63">
        <v>0.5974448292682927</v>
      </c>
      <c r="FR63">
        <v>0.2711379721254361</v>
      </c>
      <c r="FS63">
        <v>0.03985319487630697</v>
      </c>
      <c r="FT63">
        <v>0</v>
      </c>
      <c r="FU63">
        <v>229.75</v>
      </c>
      <c r="FV63">
        <v>14.12834221271865</v>
      </c>
      <c r="FW63">
        <v>7.51560142010487</v>
      </c>
      <c r="FX63">
        <v>-1</v>
      </c>
      <c r="FY63">
        <v>0.1000381878048781</v>
      </c>
      <c r="FZ63">
        <v>-7.559372822295861E-05</v>
      </c>
      <c r="GA63">
        <v>0.001390238623524424</v>
      </c>
      <c r="GB63">
        <v>1</v>
      </c>
      <c r="GC63">
        <v>1</v>
      </c>
      <c r="GD63">
        <v>2</v>
      </c>
      <c r="GE63" t="s">
        <v>425</v>
      </c>
      <c r="GF63">
        <v>3.1365</v>
      </c>
      <c r="GG63">
        <v>2.7168</v>
      </c>
      <c r="GH63">
        <v>0.0931659</v>
      </c>
      <c r="GI63">
        <v>0.09238929999999999</v>
      </c>
      <c r="GJ63">
        <v>0.107604</v>
      </c>
      <c r="GK63">
        <v>0.106086</v>
      </c>
      <c r="GL63">
        <v>28763.8</v>
      </c>
      <c r="GM63">
        <v>28855.2</v>
      </c>
      <c r="GN63">
        <v>29492.3</v>
      </c>
      <c r="GO63">
        <v>29384.7</v>
      </c>
      <c r="GP63">
        <v>34774</v>
      </c>
      <c r="GQ63">
        <v>34783.7</v>
      </c>
      <c r="GR63">
        <v>41502.2</v>
      </c>
      <c r="GS63">
        <v>41741.7</v>
      </c>
      <c r="GT63">
        <v>1.91188</v>
      </c>
      <c r="GU63">
        <v>1.86637</v>
      </c>
      <c r="GV63">
        <v>0.08869920000000001</v>
      </c>
      <c r="GW63">
        <v>0</v>
      </c>
      <c r="GX63">
        <v>29.2346</v>
      </c>
      <c r="GY63">
        <v>999.9</v>
      </c>
      <c r="GZ63">
        <v>59.7</v>
      </c>
      <c r="HA63">
        <v>30.9</v>
      </c>
      <c r="HB63">
        <v>29.7669</v>
      </c>
      <c r="HC63">
        <v>62.6722</v>
      </c>
      <c r="HD63">
        <v>25.1082</v>
      </c>
      <c r="HE63">
        <v>1</v>
      </c>
      <c r="HF63">
        <v>0.163448</v>
      </c>
      <c r="HG63">
        <v>-1.54471</v>
      </c>
      <c r="HH63">
        <v>20.3509</v>
      </c>
      <c r="HI63">
        <v>5.22792</v>
      </c>
      <c r="HJ63">
        <v>12.0159</v>
      </c>
      <c r="HK63">
        <v>4.9909</v>
      </c>
      <c r="HL63">
        <v>3.28923</v>
      </c>
      <c r="HM63">
        <v>9999</v>
      </c>
      <c r="HN63">
        <v>9999</v>
      </c>
      <c r="HO63">
        <v>9999</v>
      </c>
      <c r="HP63">
        <v>999.9</v>
      </c>
      <c r="HQ63">
        <v>1.86753</v>
      </c>
      <c r="HR63">
        <v>1.86667</v>
      </c>
      <c r="HS63">
        <v>1.866</v>
      </c>
      <c r="HT63">
        <v>1.866</v>
      </c>
      <c r="HU63">
        <v>1.86783</v>
      </c>
      <c r="HV63">
        <v>1.87027</v>
      </c>
      <c r="HW63">
        <v>1.8689</v>
      </c>
      <c r="HX63">
        <v>1.8704</v>
      </c>
      <c r="HY63">
        <v>0</v>
      </c>
      <c r="HZ63">
        <v>0</v>
      </c>
      <c r="IA63">
        <v>0</v>
      </c>
      <c r="IB63">
        <v>0</v>
      </c>
      <c r="IC63" t="s">
        <v>426</v>
      </c>
      <c r="ID63" t="s">
        <v>427</v>
      </c>
      <c r="IE63" t="s">
        <v>428</v>
      </c>
      <c r="IF63" t="s">
        <v>428</v>
      </c>
      <c r="IG63" t="s">
        <v>428</v>
      </c>
      <c r="IH63" t="s">
        <v>428</v>
      </c>
      <c r="II63">
        <v>0</v>
      </c>
      <c r="IJ63">
        <v>100</v>
      </c>
      <c r="IK63">
        <v>100</v>
      </c>
      <c r="IL63">
        <v>1.238</v>
      </c>
      <c r="IM63">
        <v>0.2</v>
      </c>
      <c r="IN63">
        <v>0.6902030508192664</v>
      </c>
      <c r="IO63">
        <v>0.001474763808417899</v>
      </c>
      <c r="IP63">
        <v>-3.85604142745729E-07</v>
      </c>
      <c r="IQ63">
        <v>-4.042155114862324E-11</v>
      </c>
      <c r="IR63">
        <v>-0.0599630414126953</v>
      </c>
      <c r="IS63">
        <v>-0.0008759303265835833</v>
      </c>
      <c r="IT63">
        <v>0.0007542316531097033</v>
      </c>
      <c r="IU63">
        <v>-1.168394518909615E-05</v>
      </c>
      <c r="IV63">
        <v>4</v>
      </c>
      <c r="IW63">
        <v>2283</v>
      </c>
      <c r="IX63">
        <v>1</v>
      </c>
      <c r="IY63">
        <v>28</v>
      </c>
      <c r="IZ63">
        <v>187600.8</v>
      </c>
      <c r="JA63">
        <v>187600.9</v>
      </c>
      <c r="JB63">
        <v>1.02905</v>
      </c>
      <c r="JC63">
        <v>2.27661</v>
      </c>
      <c r="JD63">
        <v>1.39771</v>
      </c>
      <c r="JE63">
        <v>2.35718</v>
      </c>
      <c r="JF63">
        <v>1.49536</v>
      </c>
      <c r="JG63">
        <v>2.71362</v>
      </c>
      <c r="JH63">
        <v>36.2224</v>
      </c>
      <c r="JI63">
        <v>24.1138</v>
      </c>
      <c r="JJ63">
        <v>18</v>
      </c>
      <c r="JK63">
        <v>489.728</v>
      </c>
      <c r="JL63">
        <v>450.707</v>
      </c>
      <c r="JM63">
        <v>31.5789</v>
      </c>
      <c r="JN63">
        <v>29.6745</v>
      </c>
      <c r="JO63">
        <v>30</v>
      </c>
      <c r="JP63">
        <v>29.4831</v>
      </c>
      <c r="JQ63">
        <v>29.4043</v>
      </c>
      <c r="JR63">
        <v>20.6058</v>
      </c>
      <c r="JS63">
        <v>25.5932</v>
      </c>
      <c r="JT63">
        <v>97.6872</v>
      </c>
      <c r="JU63">
        <v>31.5905</v>
      </c>
      <c r="JV63">
        <v>420</v>
      </c>
      <c r="JW63">
        <v>24.6282</v>
      </c>
      <c r="JX63">
        <v>100.797</v>
      </c>
      <c r="JY63">
        <v>100.38</v>
      </c>
    </row>
    <row r="64" spans="1:285">
      <c r="A64">
        <v>48</v>
      </c>
      <c r="B64">
        <v>1758503478.6</v>
      </c>
      <c r="C64">
        <v>590.0999999046326</v>
      </c>
      <c r="D64" t="s">
        <v>524</v>
      </c>
      <c r="E64" t="s">
        <v>525</v>
      </c>
      <c r="F64">
        <v>5</v>
      </c>
      <c r="G64" t="s">
        <v>491</v>
      </c>
      <c r="H64" t="s">
        <v>420</v>
      </c>
      <c r="I64" t="s">
        <v>421</v>
      </c>
      <c r="J64">
        <v>1758503475.6</v>
      </c>
      <c r="K64">
        <f>(L64)/1000</f>
        <v>0</v>
      </c>
      <c r="L64">
        <f>1000*DL64*AJ64*(DH64-DI64)/(100*DA64*(1000-AJ64*DH64))</f>
        <v>0</v>
      </c>
      <c r="M64">
        <f>DL64*AJ64*(DG64-DF64*(1000-AJ64*DI64)/(1000-AJ64*DH64))/(100*DA64)</f>
        <v>0</v>
      </c>
      <c r="N64">
        <f>DF64 - IF(AJ64&gt;1, M64*DA64*100.0/(AL64), 0)</f>
        <v>0</v>
      </c>
      <c r="O64">
        <f>((U64-K64/2)*N64-M64)/(U64+K64/2)</f>
        <v>0</v>
      </c>
      <c r="P64">
        <f>O64*(DM64+DN64)/1000.0</f>
        <v>0</v>
      </c>
      <c r="Q64">
        <f>(DF64 - IF(AJ64&gt;1, M64*DA64*100.0/(AL64), 0))*(DM64+DN64)/1000.0</f>
        <v>0</v>
      </c>
      <c r="R64">
        <f>2.0/((1/T64-1/S64)+SIGN(T64)*SQRT((1/T64-1/S64)*(1/T64-1/S64) + 4*DB64/((DB64+1)*(DB64+1))*(2*1/T64*1/S64-1/S64*1/S64)))</f>
        <v>0</v>
      </c>
      <c r="S64">
        <f>IF(LEFT(DC64,1)&lt;&gt;"0",IF(LEFT(DC64,1)="1",3.0,DD64),$D$5+$E$5*(DT64*DM64/($K$5*1000))+$F$5*(DT64*DM64/($K$5*1000))*MAX(MIN(DA64,$J$5),$I$5)*MAX(MIN(DA64,$J$5),$I$5)+$G$5*MAX(MIN(DA64,$J$5),$I$5)*(DT64*DM64/($K$5*1000))+$H$5*(DT64*DM64/($K$5*1000))*(DT64*DM64/($K$5*1000)))</f>
        <v>0</v>
      </c>
      <c r="T64">
        <f>K64*(1000-(1000*0.61365*exp(17.502*X64/(240.97+X64))/(DM64+DN64)+DH64)/2)/(1000*0.61365*exp(17.502*X64/(240.97+X64))/(DM64+DN64)-DH64)</f>
        <v>0</v>
      </c>
      <c r="U64">
        <f>1/((DB64+1)/(R64/1.6)+1/(S64/1.37)) + DB64/((DB64+1)/(R64/1.6) + DB64/(S64/1.37))</f>
        <v>0</v>
      </c>
      <c r="V64">
        <f>(CW64*CZ64)</f>
        <v>0</v>
      </c>
      <c r="W64">
        <f>(DO64+(V64+2*0.95*5.67E-8*(((DO64+$B$7)+273)^4-(DO64+273)^4)-44100*K64)/(1.84*29.3*S64+8*0.95*5.67E-8*(DO64+273)^3))</f>
        <v>0</v>
      </c>
      <c r="X64">
        <f>($C$7*DP64+$D$7*DQ64+$E$7*W64)</f>
        <v>0</v>
      </c>
      <c r="Y64">
        <f>0.61365*exp(17.502*X64/(240.97+X64))</f>
        <v>0</v>
      </c>
      <c r="Z64">
        <f>(AA64/AB64*100)</f>
        <v>0</v>
      </c>
      <c r="AA64">
        <f>DH64*(DM64+DN64)/1000</f>
        <v>0</v>
      </c>
      <c r="AB64">
        <f>0.61365*exp(17.502*DO64/(240.97+DO64))</f>
        <v>0</v>
      </c>
      <c r="AC64">
        <f>(Y64-DH64*(DM64+DN64)/1000)</f>
        <v>0</v>
      </c>
      <c r="AD64">
        <f>(-K64*44100)</f>
        <v>0</v>
      </c>
      <c r="AE64">
        <f>2*29.3*S64*0.92*(DO64-X64)</f>
        <v>0</v>
      </c>
      <c r="AF64">
        <f>2*0.95*5.67E-8*(((DO64+$B$7)+273)^4-(X64+273)^4)</f>
        <v>0</v>
      </c>
      <c r="AG64">
        <f>V64+AF64+AD64+AE64</f>
        <v>0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MAX(0,($B$13+$C$13*DT64)/(1+$D$13*DT64)*DM64/(DO64+273)*$E$13)</f>
        <v>0</v>
      </c>
      <c r="AM64" t="s">
        <v>422</v>
      </c>
      <c r="AN64" t="s">
        <v>422</v>
      </c>
      <c r="AO64">
        <v>0</v>
      </c>
      <c r="AP64">
        <v>0</v>
      </c>
      <c r="AQ64">
        <f>1-AO64/AP64</f>
        <v>0</v>
      </c>
      <c r="AR64">
        <v>0</v>
      </c>
      <c r="AS64" t="s">
        <v>422</v>
      </c>
      <c r="AT64" t="s">
        <v>422</v>
      </c>
      <c r="AU64">
        <v>0</v>
      </c>
      <c r="AV64">
        <v>0</v>
      </c>
      <c r="AW64">
        <f>1-AU64/AV64</f>
        <v>0</v>
      </c>
      <c r="AX64">
        <v>0.5</v>
      </c>
      <c r="AY64">
        <f>CX64</f>
        <v>0</v>
      </c>
      <c r="AZ64">
        <f>M64</f>
        <v>0</v>
      </c>
      <c r="BA64">
        <f>AW64*AX64*AY64</f>
        <v>0</v>
      </c>
      <c r="BB64">
        <f>(AZ64-AR64)/AY64</f>
        <v>0</v>
      </c>
      <c r="BC64">
        <f>(AP64-AV64)/AV64</f>
        <v>0</v>
      </c>
      <c r="BD64">
        <f>AO64/(AQ64+AO64/AV64)</f>
        <v>0</v>
      </c>
      <c r="BE64" t="s">
        <v>422</v>
      </c>
      <c r="BF64">
        <v>0</v>
      </c>
      <c r="BG64">
        <f>IF(BF64&lt;&gt;0, BF64, BD64)</f>
        <v>0</v>
      </c>
      <c r="BH64">
        <f>1-BG64/AV64</f>
        <v>0</v>
      </c>
      <c r="BI64">
        <f>(AV64-AU64)/(AV64-BG64)</f>
        <v>0</v>
      </c>
      <c r="BJ64">
        <f>(AP64-AV64)/(AP64-BG64)</f>
        <v>0</v>
      </c>
      <c r="BK64">
        <f>(AV64-AU64)/(AV64-AO64)</f>
        <v>0</v>
      </c>
      <c r="BL64">
        <f>(AP64-AV64)/(AP64-AO64)</f>
        <v>0</v>
      </c>
      <c r="BM64">
        <f>(BI64*BG64/AU64)</f>
        <v>0</v>
      </c>
      <c r="BN64">
        <f>(1-BM64)</f>
        <v>0</v>
      </c>
      <c r="CW64">
        <f>$B$11*DU64+$C$11*DV64+$F$11*EG64*(1-EJ64)</f>
        <v>0</v>
      </c>
      <c r="CX64">
        <f>CW64*CY64</f>
        <v>0</v>
      </c>
      <c r="CY64">
        <f>($B$11*$D$9+$C$11*$D$9+$F$11*((ET64+EL64)/MAX(ET64+EL64+EU64, 0.1)*$I$9+EU64/MAX(ET64+EL64+EU64, 0.1)*$J$9))/($B$11+$C$11+$F$11)</f>
        <v>0</v>
      </c>
      <c r="CZ64">
        <f>($B$11*$K$9+$C$11*$K$9+$F$11*((ET64+EL64)/MAX(ET64+EL64+EU64, 0.1)*$P$9+EU64/MAX(ET64+EL64+EU64, 0.1)*$Q$9))/($B$11+$C$11+$F$11)</f>
        <v>0</v>
      </c>
      <c r="DA64">
        <v>2.18</v>
      </c>
      <c r="DB64">
        <v>0.5</v>
      </c>
      <c r="DC64" t="s">
        <v>423</v>
      </c>
      <c r="DD64">
        <v>2</v>
      </c>
      <c r="DE64">
        <v>1758503475.6</v>
      </c>
      <c r="DF64">
        <v>420.6133333333333</v>
      </c>
      <c r="DG64">
        <v>419.9643333333333</v>
      </c>
      <c r="DH64">
        <v>24.73427777777778</v>
      </c>
      <c r="DI64">
        <v>24.63374444444445</v>
      </c>
      <c r="DJ64">
        <v>419.3754444444444</v>
      </c>
      <c r="DK64">
        <v>24.5343</v>
      </c>
      <c r="DL64">
        <v>499.9988888888889</v>
      </c>
      <c r="DM64">
        <v>89.96505555555557</v>
      </c>
      <c r="DN64">
        <v>0.05649322222222222</v>
      </c>
      <c r="DO64">
        <v>30.75651111111111</v>
      </c>
      <c r="DP64">
        <v>30.68098888888889</v>
      </c>
      <c r="DQ64">
        <v>999.9000000000001</v>
      </c>
      <c r="DR64">
        <v>0</v>
      </c>
      <c r="DS64">
        <v>0</v>
      </c>
      <c r="DT64">
        <v>9998.601111111111</v>
      </c>
      <c r="DU64">
        <v>0</v>
      </c>
      <c r="DV64">
        <v>0.843113</v>
      </c>
      <c r="DW64">
        <v>0.6490411111111111</v>
      </c>
      <c r="DX64">
        <v>431.2807777777778</v>
      </c>
      <c r="DY64">
        <v>430.5708888888889</v>
      </c>
      <c r="DZ64">
        <v>0.1005282444444445</v>
      </c>
      <c r="EA64">
        <v>419.9643333333333</v>
      </c>
      <c r="EB64">
        <v>24.63374444444445</v>
      </c>
      <c r="EC64">
        <v>2.225222222222222</v>
      </c>
      <c r="ED64">
        <v>2.216176666666667</v>
      </c>
      <c r="EE64">
        <v>19.14507777777778</v>
      </c>
      <c r="EF64">
        <v>19.07973333333333</v>
      </c>
      <c r="EG64">
        <v>0.00500097</v>
      </c>
      <c r="EH64">
        <v>0</v>
      </c>
      <c r="EI64">
        <v>0</v>
      </c>
      <c r="EJ64">
        <v>0</v>
      </c>
      <c r="EK64">
        <v>227.9777777777778</v>
      </c>
      <c r="EL64">
        <v>0.00500097</v>
      </c>
      <c r="EM64">
        <v>-10.43333333333333</v>
      </c>
      <c r="EN64">
        <v>-1.666666666666667</v>
      </c>
      <c r="EO64">
        <v>35.229</v>
      </c>
      <c r="EP64">
        <v>39.86088888888889</v>
      </c>
      <c r="EQ64">
        <v>37.25688888888889</v>
      </c>
      <c r="ER64">
        <v>40.00666666666667</v>
      </c>
      <c r="ES64">
        <v>37.79133333333333</v>
      </c>
      <c r="ET64">
        <v>0</v>
      </c>
      <c r="EU64">
        <v>0</v>
      </c>
      <c r="EV64">
        <v>0</v>
      </c>
      <c r="EW64">
        <v>1758503479.3</v>
      </c>
      <c r="EX64">
        <v>0</v>
      </c>
      <c r="EY64">
        <v>231.96</v>
      </c>
      <c r="EZ64">
        <v>-30.45384632762828</v>
      </c>
      <c r="FA64">
        <v>-29.79230768922753</v>
      </c>
      <c r="FB64">
        <v>-7.496</v>
      </c>
      <c r="FC64">
        <v>15</v>
      </c>
      <c r="FD64">
        <v>0</v>
      </c>
      <c r="FE64" t="s">
        <v>424</v>
      </c>
      <c r="FF64">
        <v>1747247426.5</v>
      </c>
      <c r="FG64">
        <v>1747247420.5</v>
      </c>
      <c r="FH64">
        <v>0</v>
      </c>
      <c r="FI64">
        <v>1.027</v>
      </c>
      <c r="FJ64">
        <v>0.031</v>
      </c>
      <c r="FK64">
        <v>0.02</v>
      </c>
      <c r="FL64">
        <v>0.05</v>
      </c>
      <c r="FM64">
        <v>420</v>
      </c>
      <c r="FN64">
        <v>16</v>
      </c>
      <c r="FO64">
        <v>0.01</v>
      </c>
      <c r="FP64">
        <v>0.1</v>
      </c>
      <c r="FQ64">
        <v>0.606031</v>
      </c>
      <c r="FR64">
        <v>0.3420611482176353</v>
      </c>
      <c r="FS64">
        <v>0.041882927068795</v>
      </c>
      <c r="FT64">
        <v>0</v>
      </c>
      <c r="FU64">
        <v>230.164705882353</v>
      </c>
      <c r="FV64">
        <v>6.634071754339624</v>
      </c>
      <c r="FW64">
        <v>7.540513414917689</v>
      </c>
      <c r="FX64">
        <v>-1</v>
      </c>
      <c r="FY64">
        <v>0.1002697775</v>
      </c>
      <c r="FZ64">
        <v>-0.004555685178236186</v>
      </c>
      <c r="GA64">
        <v>0.001269933509772756</v>
      </c>
      <c r="GB64">
        <v>1</v>
      </c>
      <c r="GC64">
        <v>1</v>
      </c>
      <c r="GD64">
        <v>2</v>
      </c>
      <c r="GE64" t="s">
        <v>425</v>
      </c>
      <c r="GF64">
        <v>3.13662</v>
      </c>
      <c r="GG64">
        <v>2.71689</v>
      </c>
      <c r="GH64">
        <v>0.0931638</v>
      </c>
      <c r="GI64">
        <v>0.0923992</v>
      </c>
      <c r="GJ64">
        <v>0.107604</v>
      </c>
      <c r="GK64">
        <v>0.106085</v>
      </c>
      <c r="GL64">
        <v>28763.6</v>
      </c>
      <c r="GM64">
        <v>28855</v>
      </c>
      <c r="GN64">
        <v>29491.9</v>
      </c>
      <c r="GO64">
        <v>29384.8</v>
      </c>
      <c r="GP64">
        <v>34773.9</v>
      </c>
      <c r="GQ64">
        <v>34783.9</v>
      </c>
      <c r="GR64">
        <v>41502.1</v>
      </c>
      <c r="GS64">
        <v>41741.8</v>
      </c>
      <c r="GT64">
        <v>1.91225</v>
      </c>
      <c r="GU64">
        <v>1.86625</v>
      </c>
      <c r="GV64">
        <v>0.0892468</v>
      </c>
      <c r="GW64">
        <v>0</v>
      </c>
      <c r="GX64">
        <v>29.2346</v>
      </c>
      <c r="GY64">
        <v>999.9</v>
      </c>
      <c r="GZ64">
        <v>59.7</v>
      </c>
      <c r="HA64">
        <v>30.9</v>
      </c>
      <c r="HB64">
        <v>29.7678</v>
      </c>
      <c r="HC64">
        <v>62.6522</v>
      </c>
      <c r="HD64">
        <v>25.1002</v>
      </c>
      <c r="HE64">
        <v>1</v>
      </c>
      <c r="HF64">
        <v>0.16344</v>
      </c>
      <c r="HG64">
        <v>-1.56522</v>
      </c>
      <c r="HH64">
        <v>20.3506</v>
      </c>
      <c r="HI64">
        <v>5.22792</v>
      </c>
      <c r="HJ64">
        <v>12.0159</v>
      </c>
      <c r="HK64">
        <v>4.99075</v>
      </c>
      <c r="HL64">
        <v>3.28918</v>
      </c>
      <c r="HM64">
        <v>9999</v>
      </c>
      <c r="HN64">
        <v>9999</v>
      </c>
      <c r="HO64">
        <v>9999</v>
      </c>
      <c r="HP64">
        <v>999.9</v>
      </c>
      <c r="HQ64">
        <v>1.86754</v>
      </c>
      <c r="HR64">
        <v>1.86667</v>
      </c>
      <c r="HS64">
        <v>1.866</v>
      </c>
      <c r="HT64">
        <v>1.866</v>
      </c>
      <c r="HU64">
        <v>1.86783</v>
      </c>
      <c r="HV64">
        <v>1.87027</v>
      </c>
      <c r="HW64">
        <v>1.8689</v>
      </c>
      <c r="HX64">
        <v>1.8704</v>
      </c>
      <c r="HY64">
        <v>0</v>
      </c>
      <c r="HZ64">
        <v>0</v>
      </c>
      <c r="IA64">
        <v>0</v>
      </c>
      <c r="IB64">
        <v>0</v>
      </c>
      <c r="IC64" t="s">
        <v>426</v>
      </c>
      <c r="ID64" t="s">
        <v>427</v>
      </c>
      <c r="IE64" t="s">
        <v>428</v>
      </c>
      <c r="IF64" t="s">
        <v>428</v>
      </c>
      <c r="IG64" t="s">
        <v>428</v>
      </c>
      <c r="IH64" t="s">
        <v>428</v>
      </c>
      <c r="II64">
        <v>0</v>
      </c>
      <c r="IJ64">
        <v>100</v>
      </c>
      <c r="IK64">
        <v>100</v>
      </c>
      <c r="IL64">
        <v>1.238</v>
      </c>
      <c r="IM64">
        <v>0.2</v>
      </c>
      <c r="IN64">
        <v>0.6902030508192664</v>
      </c>
      <c r="IO64">
        <v>0.001474763808417899</v>
      </c>
      <c r="IP64">
        <v>-3.85604142745729E-07</v>
      </c>
      <c r="IQ64">
        <v>-4.042155114862324E-11</v>
      </c>
      <c r="IR64">
        <v>-0.0599630414126953</v>
      </c>
      <c r="IS64">
        <v>-0.0008759303265835833</v>
      </c>
      <c r="IT64">
        <v>0.0007542316531097033</v>
      </c>
      <c r="IU64">
        <v>-1.168394518909615E-05</v>
      </c>
      <c r="IV64">
        <v>4</v>
      </c>
      <c r="IW64">
        <v>2283</v>
      </c>
      <c r="IX64">
        <v>1</v>
      </c>
      <c r="IY64">
        <v>28</v>
      </c>
      <c r="IZ64">
        <v>187600.9</v>
      </c>
      <c r="JA64">
        <v>187601</v>
      </c>
      <c r="JB64">
        <v>1.02905</v>
      </c>
      <c r="JC64">
        <v>2.28271</v>
      </c>
      <c r="JD64">
        <v>1.39771</v>
      </c>
      <c r="JE64">
        <v>2.36084</v>
      </c>
      <c r="JF64">
        <v>1.49536</v>
      </c>
      <c r="JG64">
        <v>2.70508</v>
      </c>
      <c r="JH64">
        <v>36.2459</v>
      </c>
      <c r="JI64">
        <v>24.1138</v>
      </c>
      <c r="JJ64">
        <v>18</v>
      </c>
      <c r="JK64">
        <v>489.966</v>
      </c>
      <c r="JL64">
        <v>450.628</v>
      </c>
      <c r="JM64">
        <v>31.5817</v>
      </c>
      <c r="JN64">
        <v>29.6745</v>
      </c>
      <c r="JO64">
        <v>29.9999</v>
      </c>
      <c r="JP64">
        <v>29.4831</v>
      </c>
      <c r="JQ64">
        <v>29.4043</v>
      </c>
      <c r="JR64">
        <v>20.6039</v>
      </c>
      <c r="JS64">
        <v>25.5932</v>
      </c>
      <c r="JT64">
        <v>97.6872</v>
      </c>
      <c r="JU64">
        <v>31.5905</v>
      </c>
      <c r="JV64">
        <v>420</v>
      </c>
      <c r="JW64">
        <v>24.6282</v>
      </c>
      <c r="JX64">
        <v>100.797</v>
      </c>
      <c r="JY64">
        <v>100.381</v>
      </c>
    </row>
    <row r="65" spans="1:285">
      <c r="A65">
        <v>49</v>
      </c>
      <c r="B65">
        <v>1758503480.6</v>
      </c>
      <c r="C65">
        <v>592.0999999046326</v>
      </c>
      <c r="D65" t="s">
        <v>526</v>
      </c>
      <c r="E65" t="s">
        <v>527</v>
      </c>
      <c r="F65">
        <v>5</v>
      </c>
      <c r="G65" t="s">
        <v>491</v>
      </c>
      <c r="H65" t="s">
        <v>420</v>
      </c>
      <c r="I65" t="s">
        <v>421</v>
      </c>
      <c r="J65">
        <v>1758503477.6</v>
      </c>
      <c r="K65">
        <f>(L65)/1000</f>
        <v>0</v>
      </c>
      <c r="L65">
        <f>1000*DL65*AJ65*(DH65-DI65)/(100*DA65*(1000-AJ65*DH65))</f>
        <v>0</v>
      </c>
      <c r="M65">
        <f>DL65*AJ65*(DG65-DF65*(1000-AJ65*DI65)/(1000-AJ65*DH65))/(100*DA65)</f>
        <v>0</v>
      </c>
      <c r="N65">
        <f>DF65 - IF(AJ65&gt;1, M65*DA65*100.0/(AL65), 0)</f>
        <v>0</v>
      </c>
      <c r="O65">
        <f>((U65-K65/2)*N65-M65)/(U65+K65/2)</f>
        <v>0</v>
      </c>
      <c r="P65">
        <f>O65*(DM65+DN65)/1000.0</f>
        <v>0</v>
      </c>
      <c r="Q65">
        <f>(DF65 - IF(AJ65&gt;1, M65*DA65*100.0/(AL65), 0))*(DM65+DN65)/1000.0</f>
        <v>0</v>
      </c>
      <c r="R65">
        <f>2.0/((1/T65-1/S65)+SIGN(T65)*SQRT((1/T65-1/S65)*(1/T65-1/S65) + 4*DB65/((DB65+1)*(DB65+1))*(2*1/T65*1/S65-1/S65*1/S65)))</f>
        <v>0</v>
      </c>
      <c r="S65">
        <f>IF(LEFT(DC65,1)&lt;&gt;"0",IF(LEFT(DC65,1)="1",3.0,DD65),$D$5+$E$5*(DT65*DM65/($K$5*1000))+$F$5*(DT65*DM65/($K$5*1000))*MAX(MIN(DA65,$J$5),$I$5)*MAX(MIN(DA65,$J$5),$I$5)+$G$5*MAX(MIN(DA65,$J$5),$I$5)*(DT65*DM65/($K$5*1000))+$H$5*(DT65*DM65/($K$5*1000))*(DT65*DM65/($K$5*1000)))</f>
        <v>0</v>
      </c>
      <c r="T65">
        <f>K65*(1000-(1000*0.61365*exp(17.502*X65/(240.97+X65))/(DM65+DN65)+DH65)/2)/(1000*0.61365*exp(17.502*X65/(240.97+X65))/(DM65+DN65)-DH65)</f>
        <v>0</v>
      </c>
      <c r="U65">
        <f>1/((DB65+1)/(R65/1.6)+1/(S65/1.37)) + DB65/((DB65+1)/(R65/1.6) + DB65/(S65/1.37))</f>
        <v>0</v>
      </c>
      <c r="V65">
        <f>(CW65*CZ65)</f>
        <v>0</v>
      </c>
      <c r="W65">
        <f>(DO65+(V65+2*0.95*5.67E-8*(((DO65+$B$7)+273)^4-(DO65+273)^4)-44100*K65)/(1.84*29.3*S65+8*0.95*5.67E-8*(DO65+273)^3))</f>
        <v>0</v>
      </c>
      <c r="X65">
        <f>($C$7*DP65+$D$7*DQ65+$E$7*W65)</f>
        <v>0</v>
      </c>
      <c r="Y65">
        <f>0.61365*exp(17.502*X65/(240.97+X65))</f>
        <v>0</v>
      </c>
      <c r="Z65">
        <f>(AA65/AB65*100)</f>
        <v>0</v>
      </c>
      <c r="AA65">
        <f>DH65*(DM65+DN65)/1000</f>
        <v>0</v>
      </c>
      <c r="AB65">
        <f>0.61365*exp(17.502*DO65/(240.97+DO65))</f>
        <v>0</v>
      </c>
      <c r="AC65">
        <f>(Y65-DH65*(DM65+DN65)/1000)</f>
        <v>0</v>
      </c>
      <c r="AD65">
        <f>(-K65*44100)</f>
        <v>0</v>
      </c>
      <c r="AE65">
        <f>2*29.3*S65*0.92*(DO65-X65)</f>
        <v>0</v>
      </c>
      <c r="AF65">
        <f>2*0.95*5.67E-8*(((DO65+$B$7)+273)^4-(X65+273)^4)</f>
        <v>0</v>
      </c>
      <c r="AG65">
        <f>V65+AF65+AD65+AE65</f>
        <v>0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MAX(0,($B$13+$C$13*DT65)/(1+$D$13*DT65)*DM65/(DO65+273)*$E$13)</f>
        <v>0</v>
      </c>
      <c r="AM65" t="s">
        <v>422</v>
      </c>
      <c r="AN65" t="s">
        <v>422</v>
      </c>
      <c r="AO65">
        <v>0</v>
      </c>
      <c r="AP65">
        <v>0</v>
      </c>
      <c r="AQ65">
        <f>1-AO65/AP65</f>
        <v>0</v>
      </c>
      <c r="AR65">
        <v>0</v>
      </c>
      <c r="AS65" t="s">
        <v>422</v>
      </c>
      <c r="AT65" t="s">
        <v>422</v>
      </c>
      <c r="AU65">
        <v>0</v>
      </c>
      <c r="AV65">
        <v>0</v>
      </c>
      <c r="AW65">
        <f>1-AU65/AV65</f>
        <v>0</v>
      </c>
      <c r="AX65">
        <v>0.5</v>
      </c>
      <c r="AY65">
        <f>CX65</f>
        <v>0</v>
      </c>
      <c r="AZ65">
        <f>M65</f>
        <v>0</v>
      </c>
      <c r="BA65">
        <f>AW65*AX65*AY65</f>
        <v>0</v>
      </c>
      <c r="BB65">
        <f>(AZ65-AR65)/AY65</f>
        <v>0</v>
      </c>
      <c r="BC65">
        <f>(AP65-AV65)/AV65</f>
        <v>0</v>
      </c>
      <c r="BD65">
        <f>AO65/(AQ65+AO65/AV65)</f>
        <v>0</v>
      </c>
      <c r="BE65" t="s">
        <v>422</v>
      </c>
      <c r="BF65">
        <v>0</v>
      </c>
      <c r="BG65">
        <f>IF(BF65&lt;&gt;0, BF65, BD65)</f>
        <v>0</v>
      </c>
      <c r="BH65">
        <f>1-BG65/AV65</f>
        <v>0</v>
      </c>
      <c r="BI65">
        <f>(AV65-AU65)/(AV65-BG65)</f>
        <v>0</v>
      </c>
      <c r="BJ65">
        <f>(AP65-AV65)/(AP65-BG65)</f>
        <v>0</v>
      </c>
      <c r="BK65">
        <f>(AV65-AU65)/(AV65-AO65)</f>
        <v>0</v>
      </c>
      <c r="BL65">
        <f>(AP65-AV65)/(AP65-AO65)</f>
        <v>0</v>
      </c>
      <c r="BM65">
        <f>(BI65*BG65/AU65)</f>
        <v>0</v>
      </c>
      <c r="BN65">
        <f>(1-BM65)</f>
        <v>0</v>
      </c>
      <c r="CW65">
        <f>$B$11*DU65+$C$11*DV65+$F$11*EG65*(1-EJ65)</f>
        <v>0</v>
      </c>
      <c r="CX65">
        <f>CW65*CY65</f>
        <v>0</v>
      </c>
      <c r="CY65">
        <f>($B$11*$D$9+$C$11*$D$9+$F$11*((ET65+EL65)/MAX(ET65+EL65+EU65, 0.1)*$I$9+EU65/MAX(ET65+EL65+EU65, 0.1)*$J$9))/($B$11+$C$11+$F$11)</f>
        <v>0</v>
      </c>
      <c r="CZ65">
        <f>($B$11*$K$9+$C$11*$K$9+$F$11*((ET65+EL65)/MAX(ET65+EL65+EU65, 0.1)*$P$9+EU65/MAX(ET65+EL65+EU65, 0.1)*$Q$9))/($B$11+$C$11+$F$11)</f>
        <v>0</v>
      </c>
      <c r="DA65">
        <v>2.18</v>
      </c>
      <c r="DB65">
        <v>0.5</v>
      </c>
      <c r="DC65" t="s">
        <v>423</v>
      </c>
      <c r="DD65">
        <v>2</v>
      </c>
      <c r="DE65">
        <v>1758503477.6</v>
      </c>
      <c r="DF65">
        <v>420.5885555555556</v>
      </c>
      <c r="DG65">
        <v>419.9755555555556</v>
      </c>
      <c r="DH65">
        <v>24.73344444444444</v>
      </c>
      <c r="DI65">
        <v>24.63285555555555</v>
      </c>
      <c r="DJ65">
        <v>419.3505555555556</v>
      </c>
      <c r="DK65">
        <v>24.53347777777778</v>
      </c>
      <c r="DL65">
        <v>499.9902222222221</v>
      </c>
      <c r="DM65">
        <v>89.96436666666666</v>
      </c>
      <c r="DN65">
        <v>0.05662063333333334</v>
      </c>
      <c r="DO65">
        <v>30.75682222222222</v>
      </c>
      <c r="DP65">
        <v>30.68331111111111</v>
      </c>
      <c r="DQ65">
        <v>999.9000000000001</v>
      </c>
      <c r="DR65">
        <v>0</v>
      </c>
      <c r="DS65">
        <v>0</v>
      </c>
      <c r="DT65">
        <v>9993.474444444444</v>
      </c>
      <c r="DU65">
        <v>0</v>
      </c>
      <c r="DV65">
        <v>0.843113</v>
      </c>
      <c r="DW65">
        <v>0.6129997777777777</v>
      </c>
      <c r="DX65">
        <v>431.2547777777778</v>
      </c>
      <c r="DY65">
        <v>430.5820000000001</v>
      </c>
      <c r="DZ65">
        <v>0.1005928888888889</v>
      </c>
      <c r="EA65">
        <v>419.9755555555556</v>
      </c>
      <c r="EB65">
        <v>24.63285555555555</v>
      </c>
      <c r="EC65">
        <v>2.22513</v>
      </c>
      <c r="ED65">
        <v>2.216078888888889</v>
      </c>
      <c r="EE65">
        <v>19.14441111111111</v>
      </c>
      <c r="EF65">
        <v>19.07903333333333</v>
      </c>
      <c r="EG65">
        <v>0.00500097</v>
      </c>
      <c r="EH65">
        <v>0</v>
      </c>
      <c r="EI65">
        <v>0</v>
      </c>
      <c r="EJ65">
        <v>0</v>
      </c>
      <c r="EK65">
        <v>224.9777777777778</v>
      </c>
      <c r="EL65">
        <v>0.00500097</v>
      </c>
      <c r="EM65">
        <v>-10.62222222222222</v>
      </c>
      <c r="EN65">
        <v>-1.988888888888889</v>
      </c>
      <c r="EO65">
        <v>35.25</v>
      </c>
      <c r="EP65">
        <v>39.90255555555555</v>
      </c>
      <c r="EQ65">
        <v>37.27755555555555</v>
      </c>
      <c r="ER65">
        <v>40.04833333333333</v>
      </c>
      <c r="ES65">
        <v>37.819</v>
      </c>
      <c r="ET65">
        <v>0</v>
      </c>
      <c r="EU65">
        <v>0</v>
      </c>
      <c r="EV65">
        <v>0</v>
      </c>
      <c r="EW65">
        <v>1758503481.7</v>
      </c>
      <c r="EX65">
        <v>0</v>
      </c>
      <c r="EY65">
        <v>230.62</v>
      </c>
      <c r="EZ65">
        <v>-14.12307697381726</v>
      </c>
      <c r="FA65">
        <v>-54.77692303290732</v>
      </c>
      <c r="FB65">
        <v>-8.687999999999999</v>
      </c>
      <c r="FC65">
        <v>15</v>
      </c>
      <c r="FD65">
        <v>0</v>
      </c>
      <c r="FE65" t="s">
        <v>424</v>
      </c>
      <c r="FF65">
        <v>1747247426.5</v>
      </c>
      <c r="FG65">
        <v>1747247420.5</v>
      </c>
      <c r="FH65">
        <v>0</v>
      </c>
      <c r="FI65">
        <v>1.027</v>
      </c>
      <c r="FJ65">
        <v>0.031</v>
      </c>
      <c r="FK65">
        <v>0.02</v>
      </c>
      <c r="FL65">
        <v>0.05</v>
      </c>
      <c r="FM65">
        <v>420</v>
      </c>
      <c r="FN65">
        <v>16</v>
      </c>
      <c r="FO65">
        <v>0.01</v>
      </c>
      <c r="FP65">
        <v>0.1</v>
      </c>
      <c r="FQ65">
        <v>0.6050236097560976</v>
      </c>
      <c r="FR65">
        <v>0.1867783693379801</v>
      </c>
      <c r="FS65">
        <v>0.04206328778416595</v>
      </c>
      <c r="FT65">
        <v>0</v>
      </c>
      <c r="FU65">
        <v>230.2764705882353</v>
      </c>
      <c r="FV65">
        <v>-4.464476817924338</v>
      </c>
      <c r="FW65">
        <v>7.482845433292519</v>
      </c>
      <c r="FX65">
        <v>-1</v>
      </c>
      <c r="FY65">
        <v>0.1002418487804878</v>
      </c>
      <c r="FZ65">
        <v>-0.004515526829268366</v>
      </c>
      <c r="GA65">
        <v>0.001253708510316484</v>
      </c>
      <c r="GB65">
        <v>1</v>
      </c>
      <c r="GC65">
        <v>1</v>
      </c>
      <c r="GD65">
        <v>2</v>
      </c>
      <c r="GE65" t="s">
        <v>425</v>
      </c>
      <c r="GF65">
        <v>3.13674</v>
      </c>
      <c r="GG65">
        <v>2.71692</v>
      </c>
      <c r="GH65">
        <v>0.0931613</v>
      </c>
      <c r="GI65">
        <v>0.0923953</v>
      </c>
      <c r="GJ65">
        <v>0.107605</v>
      </c>
      <c r="GK65">
        <v>0.10608</v>
      </c>
      <c r="GL65">
        <v>28763.4</v>
      </c>
      <c r="GM65">
        <v>28855.2</v>
      </c>
      <c r="GN65">
        <v>29491.7</v>
      </c>
      <c r="GO65">
        <v>29384.8</v>
      </c>
      <c r="GP65">
        <v>34773.6</v>
      </c>
      <c r="GQ65">
        <v>34784.1</v>
      </c>
      <c r="GR65">
        <v>41501.7</v>
      </c>
      <c r="GS65">
        <v>41741.9</v>
      </c>
      <c r="GT65">
        <v>1.9123</v>
      </c>
      <c r="GU65">
        <v>1.86613</v>
      </c>
      <c r="GV65">
        <v>0.08942559999999999</v>
      </c>
      <c r="GW65">
        <v>0</v>
      </c>
      <c r="GX65">
        <v>29.2346</v>
      </c>
      <c r="GY65">
        <v>999.9</v>
      </c>
      <c r="GZ65">
        <v>59.7</v>
      </c>
      <c r="HA65">
        <v>30.9</v>
      </c>
      <c r="HB65">
        <v>29.7664</v>
      </c>
      <c r="HC65">
        <v>62.5122</v>
      </c>
      <c r="HD65">
        <v>24.9399</v>
      </c>
      <c r="HE65">
        <v>1</v>
      </c>
      <c r="HF65">
        <v>0.1633</v>
      </c>
      <c r="HG65">
        <v>-1.5715</v>
      </c>
      <c r="HH65">
        <v>20.3506</v>
      </c>
      <c r="HI65">
        <v>5.22807</v>
      </c>
      <c r="HJ65">
        <v>12.0159</v>
      </c>
      <c r="HK65">
        <v>4.99105</v>
      </c>
      <c r="HL65">
        <v>3.28918</v>
      </c>
      <c r="HM65">
        <v>9999</v>
      </c>
      <c r="HN65">
        <v>9999</v>
      </c>
      <c r="HO65">
        <v>9999</v>
      </c>
      <c r="HP65">
        <v>999.9</v>
      </c>
      <c r="HQ65">
        <v>1.86754</v>
      </c>
      <c r="HR65">
        <v>1.86665</v>
      </c>
      <c r="HS65">
        <v>1.86601</v>
      </c>
      <c r="HT65">
        <v>1.86599</v>
      </c>
      <c r="HU65">
        <v>1.86783</v>
      </c>
      <c r="HV65">
        <v>1.87027</v>
      </c>
      <c r="HW65">
        <v>1.8689</v>
      </c>
      <c r="HX65">
        <v>1.8704</v>
      </c>
      <c r="HY65">
        <v>0</v>
      </c>
      <c r="HZ65">
        <v>0</v>
      </c>
      <c r="IA65">
        <v>0</v>
      </c>
      <c r="IB65">
        <v>0</v>
      </c>
      <c r="IC65" t="s">
        <v>426</v>
      </c>
      <c r="ID65" t="s">
        <v>427</v>
      </c>
      <c r="IE65" t="s">
        <v>428</v>
      </c>
      <c r="IF65" t="s">
        <v>428</v>
      </c>
      <c r="IG65" t="s">
        <v>428</v>
      </c>
      <c r="IH65" t="s">
        <v>428</v>
      </c>
      <c r="II65">
        <v>0</v>
      </c>
      <c r="IJ65">
        <v>100</v>
      </c>
      <c r="IK65">
        <v>100</v>
      </c>
      <c r="IL65">
        <v>1.238</v>
      </c>
      <c r="IM65">
        <v>0.2</v>
      </c>
      <c r="IN65">
        <v>0.6902030508192664</v>
      </c>
      <c r="IO65">
        <v>0.001474763808417899</v>
      </c>
      <c r="IP65">
        <v>-3.85604142745729E-07</v>
      </c>
      <c r="IQ65">
        <v>-4.042155114862324E-11</v>
      </c>
      <c r="IR65">
        <v>-0.0599630414126953</v>
      </c>
      <c r="IS65">
        <v>-0.0008759303265835833</v>
      </c>
      <c r="IT65">
        <v>0.0007542316531097033</v>
      </c>
      <c r="IU65">
        <v>-1.168394518909615E-05</v>
      </c>
      <c r="IV65">
        <v>4</v>
      </c>
      <c r="IW65">
        <v>2283</v>
      </c>
      <c r="IX65">
        <v>1</v>
      </c>
      <c r="IY65">
        <v>28</v>
      </c>
      <c r="IZ65">
        <v>187600.9</v>
      </c>
      <c r="JA65">
        <v>187601</v>
      </c>
      <c r="JB65">
        <v>1.02905</v>
      </c>
      <c r="JC65">
        <v>2.29248</v>
      </c>
      <c r="JD65">
        <v>1.39648</v>
      </c>
      <c r="JE65">
        <v>2.35596</v>
      </c>
      <c r="JF65">
        <v>1.49536</v>
      </c>
      <c r="JG65">
        <v>2.56226</v>
      </c>
      <c r="JH65">
        <v>36.2459</v>
      </c>
      <c r="JI65">
        <v>24.1138</v>
      </c>
      <c r="JJ65">
        <v>18</v>
      </c>
      <c r="JK65">
        <v>489.998</v>
      </c>
      <c r="JL65">
        <v>450.55</v>
      </c>
      <c r="JM65">
        <v>31.587</v>
      </c>
      <c r="JN65">
        <v>29.6741</v>
      </c>
      <c r="JO65">
        <v>29.9999</v>
      </c>
      <c r="JP65">
        <v>29.4831</v>
      </c>
      <c r="JQ65">
        <v>29.4043</v>
      </c>
      <c r="JR65">
        <v>20.6063</v>
      </c>
      <c r="JS65">
        <v>25.5932</v>
      </c>
      <c r="JT65">
        <v>97.6872</v>
      </c>
      <c r="JU65">
        <v>31.5905</v>
      </c>
      <c r="JV65">
        <v>420</v>
      </c>
      <c r="JW65">
        <v>24.6282</v>
      </c>
      <c r="JX65">
        <v>100.796</v>
      </c>
      <c r="JY65">
        <v>100.381</v>
      </c>
    </row>
    <row r="66" spans="1:285">
      <c r="A66">
        <v>50</v>
      </c>
      <c r="B66">
        <v>1758503482.6</v>
      </c>
      <c r="C66">
        <v>594.0999999046326</v>
      </c>
      <c r="D66" t="s">
        <v>528</v>
      </c>
      <c r="E66" t="s">
        <v>529</v>
      </c>
      <c r="F66">
        <v>5</v>
      </c>
      <c r="G66" t="s">
        <v>491</v>
      </c>
      <c r="H66" t="s">
        <v>420</v>
      </c>
      <c r="I66" t="s">
        <v>421</v>
      </c>
      <c r="J66">
        <v>1758503479.6</v>
      </c>
      <c r="K66">
        <f>(L66)/1000</f>
        <v>0</v>
      </c>
      <c r="L66">
        <f>1000*DL66*AJ66*(DH66-DI66)/(100*DA66*(1000-AJ66*DH66))</f>
        <v>0</v>
      </c>
      <c r="M66">
        <f>DL66*AJ66*(DG66-DF66*(1000-AJ66*DI66)/(1000-AJ66*DH66))/(100*DA66)</f>
        <v>0</v>
      </c>
      <c r="N66">
        <f>DF66 - IF(AJ66&gt;1, M66*DA66*100.0/(AL66), 0)</f>
        <v>0</v>
      </c>
      <c r="O66">
        <f>((U66-K66/2)*N66-M66)/(U66+K66/2)</f>
        <v>0</v>
      </c>
      <c r="P66">
        <f>O66*(DM66+DN66)/1000.0</f>
        <v>0</v>
      </c>
      <c r="Q66">
        <f>(DF66 - IF(AJ66&gt;1, M66*DA66*100.0/(AL66), 0))*(DM66+DN66)/1000.0</f>
        <v>0</v>
      </c>
      <c r="R66">
        <f>2.0/((1/T66-1/S66)+SIGN(T66)*SQRT((1/T66-1/S66)*(1/T66-1/S66) + 4*DB66/((DB66+1)*(DB66+1))*(2*1/T66*1/S66-1/S66*1/S66)))</f>
        <v>0</v>
      </c>
      <c r="S66">
        <f>IF(LEFT(DC66,1)&lt;&gt;"0",IF(LEFT(DC66,1)="1",3.0,DD66),$D$5+$E$5*(DT66*DM66/($K$5*1000))+$F$5*(DT66*DM66/($K$5*1000))*MAX(MIN(DA66,$J$5),$I$5)*MAX(MIN(DA66,$J$5),$I$5)+$G$5*MAX(MIN(DA66,$J$5),$I$5)*(DT66*DM66/($K$5*1000))+$H$5*(DT66*DM66/($K$5*1000))*(DT66*DM66/($K$5*1000)))</f>
        <v>0</v>
      </c>
      <c r="T66">
        <f>K66*(1000-(1000*0.61365*exp(17.502*X66/(240.97+X66))/(DM66+DN66)+DH66)/2)/(1000*0.61365*exp(17.502*X66/(240.97+X66))/(DM66+DN66)-DH66)</f>
        <v>0</v>
      </c>
      <c r="U66">
        <f>1/((DB66+1)/(R66/1.6)+1/(S66/1.37)) + DB66/((DB66+1)/(R66/1.6) + DB66/(S66/1.37))</f>
        <v>0</v>
      </c>
      <c r="V66">
        <f>(CW66*CZ66)</f>
        <v>0</v>
      </c>
      <c r="W66">
        <f>(DO66+(V66+2*0.95*5.67E-8*(((DO66+$B$7)+273)^4-(DO66+273)^4)-44100*K66)/(1.84*29.3*S66+8*0.95*5.67E-8*(DO66+273)^3))</f>
        <v>0</v>
      </c>
      <c r="X66">
        <f>($C$7*DP66+$D$7*DQ66+$E$7*W66)</f>
        <v>0</v>
      </c>
      <c r="Y66">
        <f>0.61365*exp(17.502*X66/(240.97+X66))</f>
        <v>0</v>
      </c>
      <c r="Z66">
        <f>(AA66/AB66*100)</f>
        <v>0</v>
      </c>
      <c r="AA66">
        <f>DH66*(DM66+DN66)/1000</f>
        <v>0</v>
      </c>
      <c r="AB66">
        <f>0.61365*exp(17.502*DO66/(240.97+DO66))</f>
        <v>0</v>
      </c>
      <c r="AC66">
        <f>(Y66-DH66*(DM66+DN66)/1000)</f>
        <v>0</v>
      </c>
      <c r="AD66">
        <f>(-K66*44100)</f>
        <v>0</v>
      </c>
      <c r="AE66">
        <f>2*29.3*S66*0.92*(DO66-X66)</f>
        <v>0</v>
      </c>
      <c r="AF66">
        <f>2*0.95*5.67E-8*(((DO66+$B$7)+273)^4-(X66+273)^4)</f>
        <v>0</v>
      </c>
      <c r="AG66">
        <f>V66+AF66+AD66+AE66</f>
        <v>0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MAX(0,($B$13+$C$13*DT66)/(1+$D$13*DT66)*DM66/(DO66+273)*$E$13)</f>
        <v>0</v>
      </c>
      <c r="AM66" t="s">
        <v>422</v>
      </c>
      <c r="AN66" t="s">
        <v>422</v>
      </c>
      <c r="AO66">
        <v>0</v>
      </c>
      <c r="AP66">
        <v>0</v>
      </c>
      <c r="AQ66">
        <f>1-AO66/AP66</f>
        <v>0</v>
      </c>
      <c r="AR66">
        <v>0</v>
      </c>
      <c r="AS66" t="s">
        <v>422</v>
      </c>
      <c r="AT66" t="s">
        <v>422</v>
      </c>
      <c r="AU66">
        <v>0</v>
      </c>
      <c r="AV66">
        <v>0</v>
      </c>
      <c r="AW66">
        <f>1-AU66/AV66</f>
        <v>0</v>
      </c>
      <c r="AX66">
        <v>0.5</v>
      </c>
      <c r="AY66">
        <f>CX66</f>
        <v>0</v>
      </c>
      <c r="AZ66">
        <f>M66</f>
        <v>0</v>
      </c>
      <c r="BA66">
        <f>AW66*AX66*AY66</f>
        <v>0</v>
      </c>
      <c r="BB66">
        <f>(AZ66-AR66)/AY66</f>
        <v>0</v>
      </c>
      <c r="BC66">
        <f>(AP66-AV66)/AV66</f>
        <v>0</v>
      </c>
      <c r="BD66">
        <f>AO66/(AQ66+AO66/AV66)</f>
        <v>0</v>
      </c>
      <c r="BE66" t="s">
        <v>422</v>
      </c>
      <c r="BF66">
        <v>0</v>
      </c>
      <c r="BG66">
        <f>IF(BF66&lt;&gt;0, BF66, BD66)</f>
        <v>0</v>
      </c>
      <c r="BH66">
        <f>1-BG66/AV66</f>
        <v>0</v>
      </c>
      <c r="BI66">
        <f>(AV66-AU66)/(AV66-BG66)</f>
        <v>0</v>
      </c>
      <c r="BJ66">
        <f>(AP66-AV66)/(AP66-BG66)</f>
        <v>0</v>
      </c>
      <c r="BK66">
        <f>(AV66-AU66)/(AV66-AO66)</f>
        <v>0</v>
      </c>
      <c r="BL66">
        <f>(AP66-AV66)/(AP66-AO66)</f>
        <v>0</v>
      </c>
      <c r="BM66">
        <f>(BI66*BG66/AU66)</f>
        <v>0</v>
      </c>
      <c r="BN66">
        <f>(1-BM66)</f>
        <v>0</v>
      </c>
      <c r="CW66">
        <f>$B$11*DU66+$C$11*DV66+$F$11*EG66*(1-EJ66)</f>
        <v>0</v>
      </c>
      <c r="CX66">
        <f>CW66*CY66</f>
        <v>0</v>
      </c>
      <c r="CY66">
        <f>($B$11*$D$9+$C$11*$D$9+$F$11*((ET66+EL66)/MAX(ET66+EL66+EU66, 0.1)*$I$9+EU66/MAX(ET66+EL66+EU66, 0.1)*$J$9))/($B$11+$C$11+$F$11)</f>
        <v>0</v>
      </c>
      <c r="CZ66">
        <f>($B$11*$K$9+$C$11*$K$9+$F$11*((ET66+EL66)/MAX(ET66+EL66+EU66, 0.1)*$P$9+EU66/MAX(ET66+EL66+EU66, 0.1)*$Q$9))/($B$11+$C$11+$F$11)</f>
        <v>0</v>
      </c>
      <c r="DA66">
        <v>2.18</v>
      </c>
      <c r="DB66">
        <v>0.5</v>
      </c>
      <c r="DC66" t="s">
        <v>423</v>
      </c>
      <c r="DD66">
        <v>2</v>
      </c>
      <c r="DE66">
        <v>1758503479.6</v>
      </c>
      <c r="DF66">
        <v>420.5838888888889</v>
      </c>
      <c r="DG66">
        <v>419.9766666666667</v>
      </c>
      <c r="DH66">
        <v>24.73292222222222</v>
      </c>
      <c r="DI66">
        <v>24.63225555555556</v>
      </c>
      <c r="DJ66">
        <v>419.3460000000001</v>
      </c>
      <c r="DK66">
        <v>24.53295555555556</v>
      </c>
      <c r="DL66">
        <v>499.9984444444444</v>
      </c>
      <c r="DM66">
        <v>89.9639</v>
      </c>
      <c r="DN66">
        <v>0.05666742222222222</v>
      </c>
      <c r="DO66">
        <v>30.75727777777778</v>
      </c>
      <c r="DP66">
        <v>30.68684444444445</v>
      </c>
      <c r="DQ66">
        <v>999.9000000000001</v>
      </c>
      <c r="DR66">
        <v>0</v>
      </c>
      <c r="DS66">
        <v>0</v>
      </c>
      <c r="DT66">
        <v>9997.503333333334</v>
      </c>
      <c r="DU66">
        <v>0</v>
      </c>
      <c r="DV66">
        <v>0.843113</v>
      </c>
      <c r="DW66">
        <v>0.6072895555555555</v>
      </c>
      <c r="DX66">
        <v>431.25</v>
      </c>
      <c r="DY66">
        <v>430.5829999999999</v>
      </c>
      <c r="DZ66">
        <v>0.1006568888888889</v>
      </c>
      <c r="EA66">
        <v>419.9766666666667</v>
      </c>
      <c r="EB66">
        <v>24.63225555555556</v>
      </c>
      <c r="EC66">
        <v>2.225067777777778</v>
      </c>
      <c r="ED66">
        <v>2.216014444444444</v>
      </c>
      <c r="EE66">
        <v>19.14397777777778</v>
      </c>
      <c r="EF66">
        <v>19.07856666666667</v>
      </c>
      <c r="EG66">
        <v>0.00500097</v>
      </c>
      <c r="EH66">
        <v>0</v>
      </c>
      <c r="EI66">
        <v>0</v>
      </c>
      <c r="EJ66">
        <v>0</v>
      </c>
      <c r="EK66">
        <v>226.0777777777778</v>
      </c>
      <c r="EL66">
        <v>0.00500097</v>
      </c>
      <c r="EM66">
        <v>-10.44444444444444</v>
      </c>
      <c r="EN66">
        <v>-1.9</v>
      </c>
      <c r="EO66">
        <v>35.25</v>
      </c>
      <c r="EP66">
        <v>39.94422222222222</v>
      </c>
      <c r="EQ66">
        <v>37.29822222222222</v>
      </c>
      <c r="ER66">
        <v>40.09688888888889</v>
      </c>
      <c r="ES66">
        <v>37.84</v>
      </c>
      <c r="ET66">
        <v>0</v>
      </c>
      <c r="EU66">
        <v>0</v>
      </c>
      <c r="EV66">
        <v>0</v>
      </c>
      <c r="EW66">
        <v>1758503483.5</v>
      </c>
      <c r="EX66">
        <v>0</v>
      </c>
      <c r="EY66">
        <v>230.1</v>
      </c>
      <c r="EZ66">
        <v>-19.89059829198158</v>
      </c>
      <c r="FA66">
        <v>-35.95897416454715</v>
      </c>
      <c r="FB66">
        <v>-7.292307692307693</v>
      </c>
      <c r="FC66">
        <v>15</v>
      </c>
      <c r="FD66">
        <v>0</v>
      </c>
      <c r="FE66" t="s">
        <v>424</v>
      </c>
      <c r="FF66">
        <v>1747247426.5</v>
      </c>
      <c r="FG66">
        <v>1747247420.5</v>
      </c>
      <c r="FH66">
        <v>0</v>
      </c>
      <c r="FI66">
        <v>1.027</v>
      </c>
      <c r="FJ66">
        <v>0.031</v>
      </c>
      <c r="FK66">
        <v>0.02</v>
      </c>
      <c r="FL66">
        <v>0.05</v>
      </c>
      <c r="FM66">
        <v>420</v>
      </c>
      <c r="FN66">
        <v>16</v>
      </c>
      <c r="FO66">
        <v>0.01</v>
      </c>
      <c r="FP66">
        <v>0.1</v>
      </c>
      <c r="FQ66">
        <v>0.613858</v>
      </c>
      <c r="FR66">
        <v>0.07434353470919086</v>
      </c>
      <c r="FS66">
        <v>0.03992513642368678</v>
      </c>
      <c r="FT66">
        <v>1</v>
      </c>
      <c r="FU66">
        <v>230.4705882352941</v>
      </c>
      <c r="FV66">
        <v>-8.320855650369335</v>
      </c>
      <c r="FW66">
        <v>7.544827967935649</v>
      </c>
      <c r="FX66">
        <v>-1</v>
      </c>
      <c r="FY66">
        <v>0.10022917</v>
      </c>
      <c r="FZ66">
        <v>0.002054429268292717</v>
      </c>
      <c r="GA66">
        <v>0.001284334767146012</v>
      </c>
      <c r="GB66">
        <v>1</v>
      </c>
      <c r="GC66">
        <v>2</v>
      </c>
      <c r="GD66">
        <v>2</v>
      </c>
      <c r="GE66" t="s">
        <v>448</v>
      </c>
      <c r="GF66">
        <v>3.13674</v>
      </c>
      <c r="GG66">
        <v>2.71685</v>
      </c>
      <c r="GH66">
        <v>0.093164</v>
      </c>
      <c r="GI66">
        <v>0.0923879</v>
      </c>
      <c r="GJ66">
        <v>0.107606</v>
      </c>
      <c r="GK66">
        <v>0.10608</v>
      </c>
      <c r="GL66">
        <v>28763.5</v>
      </c>
      <c r="GM66">
        <v>28855.6</v>
      </c>
      <c r="GN66">
        <v>29491.9</v>
      </c>
      <c r="GO66">
        <v>29385</v>
      </c>
      <c r="GP66">
        <v>34773.7</v>
      </c>
      <c r="GQ66">
        <v>34784.4</v>
      </c>
      <c r="GR66">
        <v>41501.9</v>
      </c>
      <c r="GS66">
        <v>41742.2</v>
      </c>
      <c r="GT66">
        <v>1.91208</v>
      </c>
      <c r="GU66">
        <v>1.8663</v>
      </c>
      <c r="GV66">
        <v>0.08932130000000001</v>
      </c>
      <c r="GW66">
        <v>0</v>
      </c>
      <c r="GX66">
        <v>29.2346</v>
      </c>
      <c r="GY66">
        <v>999.9</v>
      </c>
      <c r="GZ66">
        <v>59.7</v>
      </c>
      <c r="HA66">
        <v>30.9</v>
      </c>
      <c r="HB66">
        <v>29.7644</v>
      </c>
      <c r="HC66">
        <v>62.6722</v>
      </c>
      <c r="HD66">
        <v>24.9038</v>
      </c>
      <c r="HE66">
        <v>1</v>
      </c>
      <c r="HF66">
        <v>0.163067</v>
      </c>
      <c r="HG66">
        <v>-1.56906</v>
      </c>
      <c r="HH66">
        <v>20.3507</v>
      </c>
      <c r="HI66">
        <v>5.22792</v>
      </c>
      <c r="HJ66">
        <v>12.0159</v>
      </c>
      <c r="HK66">
        <v>4.9913</v>
      </c>
      <c r="HL66">
        <v>3.28923</v>
      </c>
      <c r="HM66">
        <v>9999</v>
      </c>
      <c r="HN66">
        <v>9999</v>
      </c>
      <c r="HO66">
        <v>9999</v>
      </c>
      <c r="HP66">
        <v>999.9</v>
      </c>
      <c r="HQ66">
        <v>1.86753</v>
      </c>
      <c r="HR66">
        <v>1.86665</v>
      </c>
      <c r="HS66">
        <v>1.86601</v>
      </c>
      <c r="HT66">
        <v>1.86599</v>
      </c>
      <c r="HU66">
        <v>1.86783</v>
      </c>
      <c r="HV66">
        <v>1.87028</v>
      </c>
      <c r="HW66">
        <v>1.86891</v>
      </c>
      <c r="HX66">
        <v>1.87041</v>
      </c>
      <c r="HY66">
        <v>0</v>
      </c>
      <c r="HZ66">
        <v>0</v>
      </c>
      <c r="IA66">
        <v>0</v>
      </c>
      <c r="IB66">
        <v>0</v>
      </c>
      <c r="IC66" t="s">
        <v>426</v>
      </c>
      <c r="ID66" t="s">
        <v>427</v>
      </c>
      <c r="IE66" t="s">
        <v>428</v>
      </c>
      <c r="IF66" t="s">
        <v>428</v>
      </c>
      <c r="IG66" t="s">
        <v>428</v>
      </c>
      <c r="IH66" t="s">
        <v>428</v>
      </c>
      <c r="II66">
        <v>0</v>
      </c>
      <c r="IJ66">
        <v>100</v>
      </c>
      <c r="IK66">
        <v>100</v>
      </c>
      <c r="IL66">
        <v>1.238</v>
      </c>
      <c r="IM66">
        <v>0.2</v>
      </c>
      <c r="IN66">
        <v>0.6902030508192664</v>
      </c>
      <c r="IO66">
        <v>0.001474763808417899</v>
      </c>
      <c r="IP66">
        <v>-3.85604142745729E-07</v>
      </c>
      <c r="IQ66">
        <v>-4.042155114862324E-11</v>
      </c>
      <c r="IR66">
        <v>-0.0599630414126953</v>
      </c>
      <c r="IS66">
        <v>-0.0008759303265835833</v>
      </c>
      <c r="IT66">
        <v>0.0007542316531097033</v>
      </c>
      <c r="IU66">
        <v>-1.168394518909615E-05</v>
      </c>
      <c r="IV66">
        <v>4</v>
      </c>
      <c r="IW66">
        <v>2283</v>
      </c>
      <c r="IX66">
        <v>1</v>
      </c>
      <c r="IY66">
        <v>28</v>
      </c>
      <c r="IZ66">
        <v>187600.9</v>
      </c>
      <c r="JA66">
        <v>187601</v>
      </c>
      <c r="JB66">
        <v>1.02905</v>
      </c>
      <c r="JC66">
        <v>2.29126</v>
      </c>
      <c r="JD66">
        <v>1.39648</v>
      </c>
      <c r="JE66">
        <v>2.36084</v>
      </c>
      <c r="JF66">
        <v>1.49536</v>
      </c>
      <c r="JG66">
        <v>2.5769</v>
      </c>
      <c r="JH66">
        <v>36.2459</v>
      </c>
      <c r="JI66">
        <v>24.1138</v>
      </c>
      <c r="JJ66">
        <v>18</v>
      </c>
      <c r="JK66">
        <v>489.855</v>
      </c>
      <c r="JL66">
        <v>450.66</v>
      </c>
      <c r="JM66">
        <v>31.592</v>
      </c>
      <c r="JN66">
        <v>29.6728</v>
      </c>
      <c r="JO66">
        <v>30</v>
      </c>
      <c r="JP66">
        <v>29.4831</v>
      </c>
      <c r="JQ66">
        <v>29.4043</v>
      </c>
      <c r="JR66">
        <v>20.6075</v>
      </c>
      <c r="JS66">
        <v>25.5932</v>
      </c>
      <c r="JT66">
        <v>97.6872</v>
      </c>
      <c r="JU66">
        <v>31.6002</v>
      </c>
      <c r="JV66">
        <v>420</v>
      </c>
      <c r="JW66">
        <v>24.6282</v>
      </c>
      <c r="JX66">
        <v>100.796</v>
      </c>
      <c r="JY66">
        <v>100.381</v>
      </c>
    </row>
    <row r="67" spans="1:285">
      <c r="A67">
        <v>51</v>
      </c>
      <c r="B67">
        <v>1758503484.6</v>
      </c>
      <c r="C67">
        <v>596.0999999046326</v>
      </c>
      <c r="D67" t="s">
        <v>530</v>
      </c>
      <c r="E67" t="s">
        <v>531</v>
      </c>
      <c r="F67">
        <v>5</v>
      </c>
      <c r="G67" t="s">
        <v>491</v>
      </c>
      <c r="H67" t="s">
        <v>420</v>
      </c>
      <c r="I67" t="s">
        <v>421</v>
      </c>
      <c r="J67">
        <v>1758503481.6</v>
      </c>
      <c r="K67">
        <f>(L67)/1000</f>
        <v>0</v>
      </c>
      <c r="L67">
        <f>1000*DL67*AJ67*(DH67-DI67)/(100*DA67*(1000-AJ67*DH67))</f>
        <v>0</v>
      </c>
      <c r="M67">
        <f>DL67*AJ67*(DG67-DF67*(1000-AJ67*DI67)/(1000-AJ67*DH67))/(100*DA67)</f>
        <v>0</v>
      </c>
      <c r="N67">
        <f>DF67 - IF(AJ67&gt;1, M67*DA67*100.0/(AL67), 0)</f>
        <v>0</v>
      </c>
      <c r="O67">
        <f>((U67-K67/2)*N67-M67)/(U67+K67/2)</f>
        <v>0</v>
      </c>
      <c r="P67">
        <f>O67*(DM67+DN67)/1000.0</f>
        <v>0</v>
      </c>
      <c r="Q67">
        <f>(DF67 - IF(AJ67&gt;1, M67*DA67*100.0/(AL67), 0))*(DM67+DN67)/1000.0</f>
        <v>0</v>
      </c>
      <c r="R67">
        <f>2.0/((1/T67-1/S67)+SIGN(T67)*SQRT((1/T67-1/S67)*(1/T67-1/S67) + 4*DB67/((DB67+1)*(DB67+1))*(2*1/T67*1/S67-1/S67*1/S67)))</f>
        <v>0</v>
      </c>
      <c r="S67">
        <f>IF(LEFT(DC67,1)&lt;&gt;"0",IF(LEFT(DC67,1)="1",3.0,DD67),$D$5+$E$5*(DT67*DM67/($K$5*1000))+$F$5*(DT67*DM67/($K$5*1000))*MAX(MIN(DA67,$J$5),$I$5)*MAX(MIN(DA67,$J$5),$I$5)+$G$5*MAX(MIN(DA67,$J$5),$I$5)*(DT67*DM67/($K$5*1000))+$H$5*(DT67*DM67/($K$5*1000))*(DT67*DM67/($K$5*1000)))</f>
        <v>0</v>
      </c>
      <c r="T67">
        <f>K67*(1000-(1000*0.61365*exp(17.502*X67/(240.97+X67))/(DM67+DN67)+DH67)/2)/(1000*0.61365*exp(17.502*X67/(240.97+X67))/(DM67+DN67)-DH67)</f>
        <v>0</v>
      </c>
      <c r="U67">
        <f>1/((DB67+1)/(R67/1.6)+1/(S67/1.37)) + DB67/((DB67+1)/(R67/1.6) + DB67/(S67/1.37))</f>
        <v>0</v>
      </c>
      <c r="V67">
        <f>(CW67*CZ67)</f>
        <v>0</v>
      </c>
      <c r="W67">
        <f>(DO67+(V67+2*0.95*5.67E-8*(((DO67+$B$7)+273)^4-(DO67+273)^4)-44100*K67)/(1.84*29.3*S67+8*0.95*5.67E-8*(DO67+273)^3))</f>
        <v>0</v>
      </c>
      <c r="X67">
        <f>($C$7*DP67+$D$7*DQ67+$E$7*W67)</f>
        <v>0</v>
      </c>
      <c r="Y67">
        <f>0.61365*exp(17.502*X67/(240.97+X67))</f>
        <v>0</v>
      </c>
      <c r="Z67">
        <f>(AA67/AB67*100)</f>
        <v>0</v>
      </c>
      <c r="AA67">
        <f>DH67*(DM67+DN67)/1000</f>
        <v>0</v>
      </c>
      <c r="AB67">
        <f>0.61365*exp(17.502*DO67/(240.97+DO67))</f>
        <v>0</v>
      </c>
      <c r="AC67">
        <f>(Y67-DH67*(DM67+DN67)/1000)</f>
        <v>0</v>
      </c>
      <c r="AD67">
        <f>(-K67*44100)</f>
        <v>0</v>
      </c>
      <c r="AE67">
        <f>2*29.3*S67*0.92*(DO67-X67)</f>
        <v>0</v>
      </c>
      <c r="AF67">
        <f>2*0.95*5.67E-8*(((DO67+$B$7)+273)^4-(X67+273)^4)</f>
        <v>0</v>
      </c>
      <c r="AG67">
        <f>V67+AF67+AD67+AE67</f>
        <v>0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MAX(0,($B$13+$C$13*DT67)/(1+$D$13*DT67)*DM67/(DO67+273)*$E$13)</f>
        <v>0</v>
      </c>
      <c r="AM67" t="s">
        <v>422</v>
      </c>
      <c r="AN67" t="s">
        <v>422</v>
      </c>
      <c r="AO67">
        <v>0</v>
      </c>
      <c r="AP67">
        <v>0</v>
      </c>
      <c r="AQ67">
        <f>1-AO67/AP67</f>
        <v>0</v>
      </c>
      <c r="AR67">
        <v>0</v>
      </c>
      <c r="AS67" t="s">
        <v>422</v>
      </c>
      <c r="AT67" t="s">
        <v>422</v>
      </c>
      <c r="AU67">
        <v>0</v>
      </c>
      <c r="AV67">
        <v>0</v>
      </c>
      <c r="AW67">
        <f>1-AU67/AV67</f>
        <v>0</v>
      </c>
      <c r="AX67">
        <v>0.5</v>
      </c>
      <c r="AY67">
        <f>CX67</f>
        <v>0</v>
      </c>
      <c r="AZ67">
        <f>M67</f>
        <v>0</v>
      </c>
      <c r="BA67">
        <f>AW67*AX67*AY67</f>
        <v>0</v>
      </c>
      <c r="BB67">
        <f>(AZ67-AR67)/AY67</f>
        <v>0</v>
      </c>
      <c r="BC67">
        <f>(AP67-AV67)/AV67</f>
        <v>0</v>
      </c>
      <c r="BD67">
        <f>AO67/(AQ67+AO67/AV67)</f>
        <v>0</v>
      </c>
      <c r="BE67" t="s">
        <v>422</v>
      </c>
      <c r="BF67">
        <v>0</v>
      </c>
      <c r="BG67">
        <f>IF(BF67&lt;&gt;0, BF67, BD67)</f>
        <v>0</v>
      </c>
      <c r="BH67">
        <f>1-BG67/AV67</f>
        <v>0</v>
      </c>
      <c r="BI67">
        <f>(AV67-AU67)/(AV67-BG67)</f>
        <v>0</v>
      </c>
      <c r="BJ67">
        <f>(AP67-AV67)/(AP67-BG67)</f>
        <v>0</v>
      </c>
      <c r="BK67">
        <f>(AV67-AU67)/(AV67-AO67)</f>
        <v>0</v>
      </c>
      <c r="BL67">
        <f>(AP67-AV67)/(AP67-AO67)</f>
        <v>0</v>
      </c>
      <c r="BM67">
        <f>(BI67*BG67/AU67)</f>
        <v>0</v>
      </c>
      <c r="BN67">
        <f>(1-BM67)</f>
        <v>0</v>
      </c>
      <c r="CW67">
        <f>$B$11*DU67+$C$11*DV67+$F$11*EG67*(1-EJ67)</f>
        <v>0</v>
      </c>
      <c r="CX67">
        <f>CW67*CY67</f>
        <v>0</v>
      </c>
      <c r="CY67">
        <f>($B$11*$D$9+$C$11*$D$9+$F$11*((ET67+EL67)/MAX(ET67+EL67+EU67, 0.1)*$I$9+EU67/MAX(ET67+EL67+EU67, 0.1)*$J$9))/($B$11+$C$11+$F$11)</f>
        <v>0</v>
      </c>
      <c r="CZ67">
        <f>($B$11*$K$9+$C$11*$K$9+$F$11*((ET67+EL67)/MAX(ET67+EL67+EU67, 0.1)*$P$9+EU67/MAX(ET67+EL67+EU67, 0.1)*$Q$9))/($B$11+$C$11+$F$11)</f>
        <v>0</v>
      </c>
      <c r="DA67">
        <v>2.18</v>
      </c>
      <c r="DB67">
        <v>0.5</v>
      </c>
      <c r="DC67" t="s">
        <v>423</v>
      </c>
      <c r="DD67">
        <v>2</v>
      </c>
      <c r="DE67">
        <v>1758503481.6</v>
      </c>
      <c r="DF67">
        <v>420.5757777777778</v>
      </c>
      <c r="DG67">
        <v>419.9751111111111</v>
      </c>
      <c r="DH67">
        <v>24.73304444444445</v>
      </c>
      <c r="DI67">
        <v>24.63108888888889</v>
      </c>
      <c r="DJ67">
        <v>419.338</v>
      </c>
      <c r="DK67">
        <v>24.53305555555555</v>
      </c>
      <c r="DL67">
        <v>500.0204444444445</v>
      </c>
      <c r="DM67">
        <v>89.96426666666667</v>
      </c>
      <c r="DN67">
        <v>0.05662975555555556</v>
      </c>
      <c r="DO67">
        <v>30.75808888888889</v>
      </c>
      <c r="DP67">
        <v>30.6882</v>
      </c>
      <c r="DQ67">
        <v>999.9000000000001</v>
      </c>
      <c r="DR67">
        <v>0</v>
      </c>
      <c r="DS67">
        <v>0</v>
      </c>
      <c r="DT67">
        <v>10000.49555555556</v>
      </c>
      <c r="DU67">
        <v>0</v>
      </c>
      <c r="DV67">
        <v>0.843113</v>
      </c>
      <c r="DW67">
        <v>0.6007147777777777</v>
      </c>
      <c r="DX67">
        <v>431.2418888888889</v>
      </c>
      <c r="DY67">
        <v>430.5812222222223</v>
      </c>
      <c r="DZ67">
        <v>0.1019365444444444</v>
      </c>
      <c r="EA67">
        <v>419.9751111111111</v>
      </c>
      <c r="EB67">
        <v>24.63108888888889</v>
      </c>
      <c r="EC67">
        <v>2.225087777777778</v>
      </c>
      <c r="ED67">
        <v>2.215917777777777</v>
      </c>
      <c r="EE67">
        <v>19.14411111111111</v>
      </c>
      <c r="EF67">
        <v>19.07787777777778</v>
      </c>
      <c r="EG67">
        <v>0.00500097</v>
      </c>
      <c r="EH67">
        <v>0</v>
      </c>
      <c r="EI67">
        <v>0</v>
      </c>
      <c r="EJ67">
        <v>0</v>
      </c>
      <c r="EK67">
        <v>226.8111111111111</v>
      </c>
      <c r="EL67">
        <v>0.00500097</v>
      </c>
      <c r="EM67">
        <v>-8.199999999999999</v>
      </c>
      <c r="EN67">
        <v>-1.655555555555556</v>
      </c>
      <c r="EO67">
        <v>35.25</v>
      </c>
      <c r="EP67">
        <v>39.98588888888889</v>
      </c>
      <c r="EQ67">
        <v>37.333</v>
      </c>
      <c r="ER67">
        <v>40.14555555555555</v>
      </c>
      <c r="ES67">
        <v>37.861</v>
      </c>
      <c r="ET67">
        <v>0</v>
      </c>
      <c r="EU67">
        <v>0</v>
      </c>
      <c r="EV67">
        <v>0</v>
      </c>
      <c r="EW67">
        <v>1758503485.3</v>
      </c>
      <c r="EX67">
        <v>0</v>
      </c>
      <c r="EY67">
        <v>228.808</v>
      </c>
      <c r="EZ67">
        <v>-33.29230765529868</v>
      </c>
      <c r="FA67">
        <v>-12.30769213501516</v>
      </c>
      <c r="FB67">
        <v>-7.728000000000001</v>
      </c>
      <c r="FC67">
        <v>15</v>
      </c>
      <c r="FD67">
        <v>0</v>
      </c>
      <c r="FE67" t="s">
        <v>424</v>
      </c>
      <c r="FF67">
        <v>1747247426.5</v>
      </c>
      <c r="FG67">
        <v>1747247420.5</v>
      </c>
      <c r="FH67">
        <v>0</v>
      </c>
      <c r="FI67">
        <v>1.027</v>
      </c>
      <c r="FJ67">
        <v>0.031</v>
      </c>
      <c r="FK67">
        <v>0.02</v>
      </c>
      <c r="FL67">
        <v>0.05</v>
      </c>
      <c r="FM67">
        <v>420</v>
      </c>
      <c r="FN67">
        <v>16</v>
      </c>
      <c r="FO67">
        <v>0.01</v>
      </c>
      <c r="FP67">
        <v>0.1</v>
      </c>
      <c r="FQ67">
        <v>0.618203487804878</v>
      </c>
      <c r="FR67">
        <v>0.04372766550522646</v>
      </c>
      <c r="FS67">
        <v>0.0376365877928496</v>
      </c>
      <c r="FT67">
        <v>1</v>
      </c>
      <c r="FU67">
        <v>230.7029411764706</v>
      </c>
      <c r="FV67">
        <v>-28.43850274727453</v>
      </c>
      <c r="FW67">
        <v>7.173992460274071</v>
      </c>
      <c r="FX67">
        <v>-1</v>
      </c>
      <c r="FY67">
        <v>0.1003569463414634</v>
      </c>
      <c r="FZ67">
        <v>0.006947119860627044</v>
      </c>
      <c r="GA67">
        <v>0.001446972862033779</v>
      </c>
      <c r="GB67">
        <v>1</v>
      </c>
      <c r="GC67">
        <v>2</v>
      </c>
      <c r="GD67">
        <v>2</v>
      </c>
      <c r="GE67" t="s">
        <v>448</v>
      </c>
      <c r="GF67">
        <v>3.13659</v>
      </c>
      <c r="GG67">
        <v>2.71678</v>
      </c>
      <c r="GH67">
        <v>0.0931596</v>
      </c>
      <c r="GI67">
        <v>0.0923996</v>
      </c>
      <c r="GJ67">
        <v>0.107608</v>
      </c>
      <c r="GK67">
        <v>0.106076</v>
      </c>
      <c r="GL67">
        <v>28763.6</v>
      </c>
      <c r="GM67">
        <v>28855.3</v>
      </c>
      <c r="GN67">
        <v>29491.9</v>
      </c>
      <c r="GO67">
        <v>29385.1</v>
      </c>
      <c r="GP67">
        <v>34773.5</v>
      </c>
      <c r="GQ67">
        <v>34784.6</v>
      </c>
      <c r="GR67">
        <v>41501.7</v>
      </c>
      <c r="GS67">
        <v>41742.2</v>
      </c>
      <c r="GT67">
        <v>1.91208</v>
      </c>
      <c r="GU67">
        <v>1.8661</v>
      </c>
      <c r="GV67">
        <v>0.0892058</v>
      </c>
      <c r="GW67">
        <v>0</v>
      </c>
      <c r="GX67">
        <v>29.2346</v>
      </c>
      <c r="GY67">
        <v>999.9</v>
      </c>
      <c r="GZ67">
        <v>59.7</v>
      </c>
      <c r="HA67">
        <v>30.9</v>
      </c>
      <c r="HB67">
        <v>29.7669</v>
      </c>
      <c r="HC67">
        <v>62.5922</v>
      </c>
      <c r="HD67">
        <v>25.0401</v>
      </c>
      <c r="HE67">
        <v>1</v>
      </c>
      <c r="HF67">
        <v>0.163026</v>
      </c>
      <c r="HG67">
        <v>-1.57626</v>
      </c>
      <c r="HH67">
        <v>20.3507</v>
      </c>
      <c r="HI67">
        <v>5.22807</v>
      </c>
      <c r="HJ67">
        <v>12.0159</v>
      </c>
      <c r="HK67">
        <v>4.99145</v>
      </c>
      <c r="HL67">
        <v>3.28915</v>
      </c>
      <c r="HM67">
        <v>9999</v>
      </c>
      <c r="HN67">
        <v>9999</v>
      </c>
      <c r="HO67">
        <v>9999</v>
      </c>
      <c r="HP67">
        <v>999.9</v>
      </c>
      <c r="HQ67">
        <v>1.86754</v>
      </c>
      <c r="HR67">
        <v>1.86665</v>
      </c>
      <c r="HS67">
        <v>1.866</v>
      </c>
      <c r="HT67">
        <v>1.866</v>
      </c>
      <c r="HU67">
        <v>1.86783</v>
      </c>
      <c r="HV67">
        <v>1.87027</v>
      </c>
      <c r="HW67">
        <v>1.86891</v>
      </c>
      <c r="HX67">
        <v>1.87042</v>
      </c>
      <c r="HY67">
        <v>0</v>
      </c>
      <c r="HZ67">
        <v>0</v>
      </c>
      <c r="IA67">
        <v>0</v>
      </c>
      <c r="IB67">
        <v>0</v>
      </c>
      <c r="IC67" t="s">
        <v>426</v>
      </c>
      <c r="ID67" t="s">
        <v>427</v>
      </c>
      <c r="IE67" t="s">
        <v>428</v>
      </c>
      <c r="IF67" t="s">
        <v>428</v>
      </c>
      <c r="IG67" t="s">
        <v>428</v>
      </c>
      <c r="IH67" t="s">
        <v>428</v>
      </c>
      <c r="II67">
        <v>0</v>
      </c>
      <c r="IJ67">
        <v>100</v>
      </c>
      <c r="IK67">
        <v>100</v>
      </c>
      <c r="IL67">
        <v>1.238</v>
      </c>
      <c r="IM67">
        <v>0.2</v>
      </c>
      <c r="IN67">
        <v>0.6902030508192664</v>
      </c>
      <c r="IO67">
        <v>0.001474763808417899</v>
      </c>
      <c r="IP67">
        <v>-3.85604142745729E-07</v>
      </c>
      <c r="IQ67">
        <v>-4.042155114862324E-11</v>
      </c>
      <c r="IR67">
        <v>-0.0599630414126953</v>
      </c>
      <c r="IS67">
        <v>-0.0008759303265835833</v>
      </c>
      <c r="IT67">
        <v>0.0007542316531097033</v>
      </c>
      <c r="IU67">
        <v>-1.168394518909615E-05</v>
      </c>
      <c r="IV67">
        <v>4</v>
      </c>
      <c r="IW67">
        <v>2283</v>
      </c>
      <c r="IX67">
        <v>1</v>
      </c>
      <c r="IY67">
        <v>28</v>
      </c>
      <c r="IZ67">
        <v>187601</v>
      </c>
      <c r="JA67">
        <v>187601.1</v>
      </c>
      <c r="JB67">
        <v>1.02905</v>
      </c>
      <c r="JC67">
        <v>2.28271</v>
      </c>
      <c r="JD67">
        <v>1.39648</v>
      </c>
      <c r="JE67">
        <v>2.35962</v>
      </c>
      <c r="JF67">
        <v>1.49536</v>
      </c>
      <c r="JG67">
        <v>2.67944</v>
      </c>
      <c r="JH67">
        <v>36.2459</v>
      </c>
      <c r="JI67">
        <v>24.1138</v>
      </c>
      <c r="JJ67">
        <v>18</v>
      </c>
      <c r="JK67">
        <v>489.855</v>
      </c>
      <c r="JL67">
        <v>450.534</v>
      </c>
      <c r="JM67">
        <v>31.5962</v>
      </c>
      <c r="JN67">
        <v>29.6719</v>
      </c>
      <c r="JO67">
        <v>30.0001</v>
      </c>
      <c r="JP67">
        <v>29.4831</v>
      </c>
      <c r="JQ67">
        <v>29.4043</v>
      </c>
      <c r="JR67">
        <v>20.6059</v>
      </c>
      <c r="JS67">
        <v>25.5932</v>
      </c>
      <c r="JT67">
        <v>97.6872</v>
      </c>
      <c r="JU67">
        <v>31.6002</v>
      </c>
      <c r="JV67">
        <v>420</v>
      </c>
      <c r="JW67">
        <v>24.6282</v>
      </c>
      <c r="JX67">
        <v>100.796</v>
      </c>
      <c r="JY67">
        <v>100.382</v>
      </c>
    </row>
    <row r="68" spans="1:285">
      <c r="A68">
        <v>52</v>
      </c>
      <c r="B68">
        <v>1758503486.6</v>
      </c>
      <c r="C68">
        <v>598.0999999046326</v>
      </c>
      <c r="D68" t="s">
        <v>532</v>
      </c>
      <c r="E68" t="s">
        <v>533</v>
      </c>
      <c r="F68">
        <v>5</v>
      </c>
      <c r="G68" t="s">
        <v>491</v>
      </c>
      <c r="H68" t="s">
        <v>420</v>
      </c>
      <c r="I68" t="s">
        <v>421</v>
      </c>
      <c r="J68">
        <v>1758503483.6</v>
      </c>
      <c r="K68">
        <f>(L68)/1000</f>
        <v>0</v>
      </c>
      <c r="L68">
        <f>1000*DL68*AJ68*(DH68-DI68)/(100*DA68*(1000-AJ68*DH68))</f>
        <v>0</v>
      </c>
      <c r="M68">
        <f>DL68*AJ68*(DG68-DF68*(1000-AJ68*DI68)/(1000-AJ68*DH68))/(100*DA68)</f>
        <v>0</v>
      </c>
      <c r="N68">
        <f>DF68 - IF(AJ68&gt;1, M68*DA68*100.0/(AL68), 0)</f>
        <v>0</v>
      </c>
      <c r="O68">
        <f>((U68-K68/2)*N68-M68)/(U68+K68/2)</f>
        <v>0</v>
      </c>
      <c r="P68">
        <f>O68*(DM68+DN68)/1000.0</f>
        <v>0</v>
      </c>
      <c r="Q68">
        <f>(DF68 - IF(AJ68&gt;1, M68*DA68*100.0/(AL68), 0))*(DM68+DN68)/1000.0</f>
        <v>0</v>
      </c>
      <c r="R68">
        <f>2.0/((1/T68-1/S68)+SIGN(T68)*SQRT((1/T68-1/S68)*(1/T68-1/S68) + 4*DB68/((DB68+1)*(DB68+1))*(2*1/T68*1/S68-1/S68*1/S68)))</f>
        <v>0</v>
      </c>
      <c r="S68">
        <f>IF(LEFT(DC68,1)&lt;&gt;"0",IF(LEFT(DC68,1)="1",3.0,DD68),$D$5+$E$5*(DT68*DM68/($K$5*1000))+$F$5*(DT68*DM68/($K$5*1000))*MAX(MIN(DA68,$J$5),$I$5)*MAX(MIN(DA68,$J$5),$I$5)+$G$5*MAX(MIN(DA68,$J$5),$I$5)*(DT68*DM68/($K$5*1000))+$H$5*(DT68*DM68/($K$5*1000))*(DT68*DM68/($K$5*1000)))</f>
        <v>0</v>
      </c>
      <c r="T68">
        <f>K68*(1000-(1000*0.61365*exp(17.502*X68/(240.97+X68))/(DM68+DN68)+DH68)/2)/(1000*0.61365*exp(17.502*X68/(240.97+X68))/(DM68+DN68)-DH68)</f>
        <v>0</v>
      </c>
      <c r="U68">
        <f>1/((DB68+1)/(R68/1.6)+1/(S68/1.37)) + DB68/((DB68+1)/(R68/1.6) + DB68/(S68/1.37))</f>
        <v>0</v>
      </c>
      <c r="V68">
        <f>(CW68*CZ68)</f>
        <v>0</v>
      </c>
      <c r="W68">
        <f>(DO68+(V68+2*0.95*5.67E-8*(((DO68+$B$7)+273)^4-(DO68+273)^4)-44100*K68)/(1.84*29.3*S68+8*0.95*5.67E-8*(DO68+273)^3))</f>
        <v>0</v>
      </c>
      <c r="X68">
        <f>($C$7*DP68+$D$7*DQ68+$E$7*W68)</f>
        <v>0</v>
      </c>
      <c r="Y68">
        <f>0.61365*exp(17.502*X68/(240.97+X68))</f>
        <v>0</v>
      </c>
      <c r="Z68">
        <f>(AA68/AB68*100)</f>
        <v>0</v>
      </c>
      <c r="AA68">
        <f>DH68*(DM68+DN68)/1000</f>
        <v>0</v>
      </c>
      <c r="AB68">
        <f>0.61365*exp(17.502*DO68/(240.97+DO68))</f>
        <v>0</v>
      </c>
      <c r="AC68">
        <f>(Y68-DH68*(DM68+DN68)/1000)</f>
        <v>0</v>
      </c>
      <c r="AD68">
        <f>(-K68*44100)</f>
        <v>0</v>
      </c>
      <c r="AE68">
        <f>2*29.3*S68*0.92*(DO68-X68)</f>
        <v>0</v>
      </c>
      <c r="AF68">
        <f>2*0.95*5.67E-8*(((DO68+$B$7)+273)^4-(X68+273)^4)</f>
        <v>0</v>
      </c>
      <c r="AG68">
        <f>V68+AF68+AD68+AE68</f>
        <v>0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MAX(0,($B$13+$C$13*DT68)/(1+$D$13*DT68)*DM68/(DO68+273)*$E$13)</f>
        <v>0</v>
      </c>
      <c r="AM68" t="s">
        <v>422</v>
      </c>
      <c r="AN68" t="s">
        <v>422</v>
      </c>
      <c r="AO68">
        <v>0</v>
      </c>
      <c r="AP68">
        <v>0</v>
      </c>
      <c r="AQ68">
        <f>1-AO68/AP68</f>
        <v>0</v>
      </c>
      <c r="AR68">
        <v>0</v>
      </c>
      <c r="AS68" t="s">
        <v>422</v>
      </c>
      <c r="AT68" t="s">
        <v>422</v>
      </c>
      <c r="AU68">
        <v>0</v>
      </c>
      <c r="AV68">
        <v>0</v>
      </c>
      <c r="AW68">
        <f>1-AU68/AV68</f>
        <v>0</v>
      </c>
      <c r="AX68">
        <v>0.5</v>
      </c>
      <c r="AY68">
        <f>CX68</f>
        <v>0</v>
      </c>
      <c r="AZ68">
        <f>M68</f>
        <v>0</v>
      </c>
      <c r="BA68">
        <f>AW68*AX68*AY68</f>
        <v>0</v>
      </c>
      <c r="BB68">
        <f>(AZ68-AR68)/AY68</f>
        <v>0</v>
      </c>
      <c r="BC68">
        <f>(AP68-AV68)/AV68</f>
        <v>0</v>
      </c>
      <c r="BD68">
        <f>AO68/(AQ68+AO68/AV68)</f>
        <v>0</v>
      </c>
      <c r="BE68" t="s">
        <v>422</v>
      </c>
      <c r="BF68">
        <v>0</v>
      </c>
      <c r="BG68">
        <f>IF(BF68&lt;&gt;0, BF68, BD68)</f>
        <v>0</v>
      </c>
      <c r="BH68">
        <f>1-BG68/AV68</f>
        <v>0</v>
      </c>
      <c r="BI68">
        <f>(AV68-AU68)/(AV68-BG68)</f>
        <v>0</v>
      </c>
      <c r="BJ68">
        <f>(AP68-AV68)/(AP68-BG68)</f>
        <v>0</v>
      </c>
      <c r="BK68">
        <f>(AV68-AU68)/(AV68-AO68)</f>
        <v>0</v>
      </c>
      <c r="BL68">
        <f>(AP68-AV68)/(AP68-AO68)</f>
        <v>0</v>
      </c>
      <c r="BM68">
        <f>(BI68*BG68/AU68)</f>
        <v>0</v>
      </c>
      <c r="BN68">
        <f>(1-BM68)</f>
        <v>0</v>
      </c>
      <c r="CW68">
        <f>$B$11*DU68+$C$11*DV68+$F$11*EG68*(1-EJ68)</f>
        <v>0</v>
      </c>
      <c r="CX68">
        <f>CW68*CY68</f>
        <v>0</v>
      </c>
      <c r="CY68">
        <f>($B$11*$D$9+$C$11*$D$9+$F$11*((ET68+EL68)/MAX(ET68+EL68+EU68, 0.1)*$I$9+EU68/MAX(ET68+EL68+EU68, 0.1)*$J$9))/($B$11+$C$11+$F$11)</f>
        <v>0</v>
      </c>
      <c r="CZ68">
        <f>($B$11*$K$9+$C$11*$K$9+$F$11*((ET68+EL68)/MAX(ET68+EL68+EU68, 0.1)*$P$9+EU68/MAX(ET68+EL68+EU68, 0.1)*$Q$9))/($B$11+$C$11+$F$11)</f>
        <v>0</v>
      </c>
      <c r="DA68">
        <v>2.18</v>
      </c>
      <c r="DB68">
        <v>0.5</v>
      </c>
      <c r="DC68" t="s">
        <v>423</v>
      </c>
      <c r="DD68">
        <v>2</v>
      </c>
      <c r="DE68">
        <v>1758503483.6</v>
      </c>
      <c r="DF68">
        <v>420.563</v>
      </c>
      <c r="DG68">
        <v>419.9786666666666</v>
      </c>
      <c r="DH68">
        <v>24.7333</v>
      </c>
      <c r="DI68">
        <v>24.62981111111111</v>
      </c>
      <c r="DJ68">
        <v>419.3252222222222</v>
      </c>
      <c r="DK68">
        <v>24.5333</v>
      </c>
      <c r="DL68">
        <v>500.0312222222222</v>
      </c>
      <c r="DM68">
        <v>89.96474444444445</v>
      </c>
      <c r="DN68">
        <v>0.05654772222222223</v>
      </c>
      <c r="DO68">
        <v>30.75937777777777</v>
      </c>
      <c r="DP68">
        <v>30.68867777777778</v>
      </c>
      <c r="DQ68">
        <v>999.9000000000001</v>
      </c>
      <c r="DR68">
        <v>0</v>
      </c>
      <c r="DS68">
        <v>0</v>
      </c>
      <c r="DT68">
        <v>10002.01111111111</v>
      </c>
      <c r="DU68">
        <v>0</v>
      </c>
      <c r="DV68">
        <v>0.843113</v>
      </c>
      <c r="DW68">
        <v>0.5842794444444445</v>
      </c>
      <c r="DX68">
        <v>431.2288888888889</v>
      </c>
      <c r="DY68">
        <v>430.584111111111</v>
      </c>
      <c r="DZ68">
        <v>0.1034711111111111</v>
      </c>
      <c r="EA68">
        <v>419.9786666666666</v>
      </c>
      <c r="EB68">
        <v>24.62981111111111</v>
      </c>
      <c r="EC68">
        <v>2.225121111111112</v>
      </c>
      <c r="ED68">
        <v>2.215813333333333</v>
      </c>
      <c r="EE68">
        <v>19.14435555555555</v>
      </c>
      <c r="EF68">
        <v>19.07712222222223</v>
      </c>
      <c r="EG68">
        <v>0.00500097</v>
      </c>
      <c r="EH68">
        <v>0</v>
      </c>
      <c r="EI68">
        <v>0</v>
      </c>
      <c r="EJ68">
        <v>0</v>
      </c>
      <c r="EK68">
        <v>230.7222222222222</v>
      </c>
      <c r="EL68">
        <v>0.00500097</v>
      </c>
      <c r="EM68">
        <v>-9.733333333333333</v>
      </c>
      <c r="EN68">
        <v>-1.866666666666666</v>
      </c>
      <c r="EO68">
        <v>35.27066666666667</v>
      </c>
      <c r="EP68">
        <v>40.02755555555555</v>
      </c>
      <c r="EQ68">
        <v>37.354</v>
      </c>
      <c r="ER68">
        <v>40.20122222222223</v>
      </c>
      <c r="ES68">
        <v>37.88188888888889</v>
      </c>
      <c r="ET68">
        <v>0</v>
      </c>
      <c r="EU68">
        <v>0</v>
      </c>
      <c r="EV68">
        <v>0</v>
      </c>
      <c r="EW68">
        <v>1758503487.7</v>
      </c>
      <c r="EX68">
        <v>0</v>
      </c>
      <c r="EY68">
        <v>229.448</v>
      </c>
      <c r="EZ68">
        <v>-9.315384351289868</v>
      </c>
      <c r="FA68">
        <v>15.76153843830793</v>
      </c>
      <c r="FB68">
        <v>-10.048</v>
      </c>
      <c r="FC68">
        <v>15</v>
      </c>
      <c r="FD68">
        <v>0</v>
      </c>
      <c r="FE68" t="s">
        <v>424</v>
      </c>
      <c r="FF68">
        <v>1747247426.5</v>
      </c>
      <c r="FG68">
        <v>1747247420.5</v>
      </c>
      <c r="FH68">
        <v>0</v>
      </c>
      <c r="FI68">
        <v>1.027</v>
      </c>
      <c r="FJ68">
        <v>0.031</v>
      </c>
      <c r="FK68">
        <v>0.02</v>
      </c>
      <c r="FL68">
        <v>0.05</v>
      </c>
      <c r="FM68">
        <v>420</v>
      </c>
      <c r="FN68">
        <v>16</v>
      </c>
      <c r="FO68">
        <v>0.01</v>
      </c>
      <c r="FP68">
        <v>0.1</v>
      </c>
      <c r="FQ68">
        <v>0.606941975</v>
      </c>
      <c r="FR68">
        <v>-0.168292919324578</v>
      </c>
      <c r="FS68">
        <v>0.05161424943292671</v>
      </c>
      <c r="FT68">
        <v>0</v>
      </c>
      <c r="FU68">
        <v>230.0705882352941</v>
      </c>
      <c r="FV68">
        <v>-10.31321620683492</v>
      </c>
      <c r="FW68">
        <v>7.127433718996279</v>
      </c>
      <c r="FX68">
        <v>-1</v>
      </c>
      <c r="FY68">
        <v>0.10076927</v>
      </c>
      <c r="FZ68">
        <v>0.01815625891181984</v>
      </c>
      <c r="GA68">
        <v>0.002018837053875324</v>
      </c>
      <c r="GB68">
        <v>1</v>
      </c>
      <c r="GC68">
        <v>1</v>
      </c>
      <c r="GD68">
        <v>2</v>
      </c>
      <c r="GE68" t="s">
        <v>425</v>
      </c>
      <c r="GF68">
        <v>3.13651</v>
      </c>
      <c r="GG68">
        <v>2.71681</v>
      </c>
      <c r="GH68">
        <v>0.093157</v>
      </c>
      <c r="GI68">
        <v>0.09240230000000001</v>
      </c>
      <c r="GJ68">
        <v>0.107603</v>
      </c>
      <c r="GK68">
        <v>0.106072</v>
      </c>
      <c r="GL68">
        <v>28763.5</v>
      </c>
      <c r="GM68">
        <v>28855.2</v>
      </c>
      <c r="GN68">
        <v>29491.7</v>
      </c>
      <c r="GO68">
        <v>29385.1</v>
      </c>
      <c r="GP68">
        <v>34773.3</v>
      </c>
      <c r="GQ68">
        <v>34784.8</v>
      </c>
      <c r="GR68">
        <v>41501.2</v>
      </c>
      <c r="GS68">
        <v>41742.3</v>
      </c>
      <c r="GT68">
        <v>1.9122</v>
      </c>
      <c r="GU68">
        <v>1.86625</v>
      </c>
      <c r="GV68">
        <v>0.08978319999999999</v>
      </c>
      <c r="GW68">
        <v>0</v>
      </c>
      <c r="GX68">
        <v>29.2346</v>
      </c>
      <c r="GY68">
        <v>999.9</v>
      </c>
      <c r="GZ68">
        <v>59.7</v>
      </c>
      <c r="HA68">
        <v>30.9</v>
      </c>
      <c r="HB68">
        <v>29.7669</v>
      </c>
      <c r="HC68">
        <v>62.5422</v>
      </c>
      <c r="HD68">
        <v>24.984</v>
      </c>
      <c r="HE68">
        <v>1</v>
      </c>
      <c r="HF68">
        <v>0.163277</v>
      </c>
      <c r="HG68">
        <v>-1.5686</v>
      </c>
      <c r="HH68">
        <v>20.3508</v>
      </c>
      <c r="HI68">
        <v>5.22807</v>
      </c>
      <c r="HJ68">
        <v>12.0159</v>
      </c>
      <c r="HK68">
        <v>4.99135</v>
      </c>
      <c r="HL68">
        <v>3.2893</v>
      </c>
      <c r="HM68">
        <v>9999</v>
      </c>
      <c r="HN68">
        <v>9999</v>
      </c>
      <c r="HO68">
        <v>9999</v>
      </c>
      <c r="HP68">
        <v>999.9</v>
      </c>
      <c r="HQ68">
        <v>1.86754</v>
      </c>
      <c r="HR68">
        <v>1.86666</v>
      </c>
      <c r="HS68">
        <v>1.866</v>
      </c>
      <c r="HT68">
        <v>1.866</v>
      </c>
      <c r="HU68">
        <v>1.86783</v>
      </c>
      <c r="HV68">
        <v>1.87027</v>
      </c>
      <c r="HW68">
        <v>1.8689</v>
      </c>
      <c r="HX68">
        <v>1.87042</v>
      </c>
      <c r="HY68">
        <v>0</v>
      </c>
      <c r="HZ68">
        <v>0</v>
      </c>
      <c r="IA68">
        <v>0</v>
      </c>
      <c r="IB68">
        <v>0</v>
      </c>
      <c r="IC68" t="s">
        <v>426</v>
      </c>
      <c r="ID68" t="s">
        <v>427</v>
      </c>
      <c r="IE68" t="s">
        <v>428</v>
      </c>
      <c r="IF68" t="s">
        <v>428</v>
      </c>
      <c r="IG68" t="s">
        <v>428</v>
      </c>
      <c r="IH68" t="s">
        <v>428</v>
      </c>
      <c r="II68">
        <v>0</v>
      </c>
      <c r="IJ68">
        <v>100</v>
      </c>
      <c r="IK68">
        <v>100</v>
      </c>
      <c r="IL68">
        <v>1.238</v>
      </c>
      <c r="IM68">
        <v>0.2</v>
      </c>
      <c r="IN68">
        <v>0.6902030508192664</v>
      </c>
      <c r="IO68">
        <v>0.001474763808417899</v>
      </c>
      <c r="IP68">
        <v>-3.85604142745729E-07</v>
      </c>
      <c r="IQ68">
        <v>-4.042155114862324E-11</v>
      </c>
      <c r="IR68">
        <v>-0.0599630414126953</v>
      </c>
      <c r="IS68">
        <v>-0.0008759303265835833</v>
      </c>
      <c r="IT68">
        <v>0.0007542316531097033</v>
      </c>
      <c r="IU68">
        <v>-1.168394518909615E-05</v>
      </c>
      <c r="IV68">
        <v>4</v>
      </c>
      <c r="IW68">
        <v>2283</v>
      </c>
      <c r="IX68">
        <v>1</v>
      </c>
      <c r="IY68">
        <v>28</v>
      </c>
      <c r="IZ68">
        <v>187601</v>
      </c>
      <c r="JA68">
        <v>187601.1</v>
      </c>
      <c r="JB68">
        <v>1.02905</v>
      </c>
      <c r="JC68">
        <v>2.29004</v>
      </c>
      <c r="JD68">
        <v>1.39648</v>
      </c>
      <c r="JE68">
        <v>2.35229</v>
      </c>
      <c r="JF68">
        <v>1.49536</v>
      </c>
      <c r="JG68">
        <v>2.62817</v>
      </c>
      <c r="JH68">
        <v>36.2459</v>
      </c>
      <c r="JI68">
        <v>24.105</v>
      </c>
      <c r="JJ68">
        <v>18</v>
      </c>
      <c r="JK68">
        <v>489.934</v>
      </c>
      <c r="JL68">
        <v>450.628</v>
      </c>
      <c r="JM68">
        <v>31.6008</v>
      </c>
      <c r="JN68">
        <v>29.6719</v>
      </c>
      <c r="JO68">
        <v>30.0002</v>
      </c>
      <c r="JP68">
        <v>29.4831</v>
      </c>
      <c r="JQ68">
        <v>29.4043</v>
      </c>
      <c r="JR68">
        <v>20.6053</v>
      </c>
      <c r="JS68">
        <v>25.5932</v>
      </c>
      <c r="JT68">
        <v>97.6872</v>
      </c>
      <c r="JU68">
        <v>31.6085</v>
      </c>
      <c r="JV68">
        <v>420</v>
      </c>
      <c r="JW68">
        <v>24.6282</v>
      </c>
      <c r="JX68">
        <v>100.795</v>
      </c>
      <c r="JY68">
        <v>100.382</v>
      </c>
    </row>
    <row r="69" spans="1:285">
      <c r="A69">
        <v>53</v>
      </c>
      <c r="B69">
        <v>1758503488.6</v>
      </c>
      <c r="C69">
        <v>600.0999999046326</v>
      </c>
      <c r="D69" t="s">
        <v>534</v>
      </c>
      <c r="E69" t="s">
        <v>535</v>
      </c>
      <c r="F69">
        <v>5</v>
      </c>
      <c r="G69" t="s">
        <v>491</v>
      </c>
      <c r="H69" t="s">
        <v>420</v>
      </c>
      <c r="I69" t="s">
        <v>421</v>
      </c>
      <c r="J69">
        <v>1758503485.6</v>
      </c>
      <c r="K69">
        <f>(L69)/1000</f>
        <v>0</v>
      </c>
      <c r="L69">
        <f>1000*DL69*AJ69*(DH69-DI69)/(100*DA69*(1000-AJ69*DH69))</f>
        <v>0</v>
      </c>
      <c r="M69">
        <f>DL69*AJ69*(DG69-DF69*(1000-AJ69*DI69)/(1000-AJ69*DH69))/(100*DA69)</f>
        <v>0</v>
      </c>
      <c r="N69">
        <f>DF69 - IF(AJ69&gt;1, M69*DA69*100.0/(AL69), 0)</f>
        <v>0</v>
      </c>
      <c r="O69">
        <f>((U69-K69/2)*N69-M69)/(U69+K69/2)</f>
        <v>0</v>
      </c>
      <c r="P69">
        <f>O69*(DM69+DN69)/1000.0</f>
        <v>0</v>
      </c>
      <c r="Q69">
        <f>(DF69 - IF(AJ69&gt;1, M69*DA69*100.0/(AL69), 0))*(DM69+DN69)/1000.0</f>
        <v>0</v>
      </c>
      <c r="R69">
        <f>2.0/((1/T69-1/S69)+SIGN(T69)*SQRT((1/T69-1/S69)*(1/T69-1/S69) + 4*DB69/((DB69+1)*(DB69+1))*(2*1/T69*1/S69-1/S69*1/S69)))</f>
        <v>0</v>
      </c>
      <c r="S69">
        <f>IF(LEFT(DC69,1)&lt;&gt;"0",IF(LEFT(DC69,1)="1",3.0,DD69),$D$5+$E$5*(DT69*DM69/($K$5*1000))+$F$5*(DT69*DM69/($K$5*1000))*MAX(MIN(DA69,$J$5),$I$5)*MAX(MIN(DA69,$J$5),$I$5)+$G$5*MAX(MIN(DA69,$J$5),$I$5)*(DT69*DM69/($K$5*1000))+$H$5*(DT69*DM69/($K$5*1000))*(DT69*DM69/($K$5*1000)))</f>
        <v>0</v>
      </c>
      <c r="T69">
        <f>K69*(1000-(1000*0.61365*exp(17.502*X69/(240.97+X69))/(DM69+DN69)+DH69)/2)/(1000*0.61365*exp(17.502*X69/(240.97+X69))/(DM69+DN69)-DH69)</f>
        <v>0</v>
      </c>
      <c r="U69">
        <f>1/((DB69+1)/(R69/1.6)+1/(S69/1.37)) + DB69/((DB69+1)/(R69/1.6) + DB69/(S69/1.37))</f>
        <v>0</v>
      </c>
      <c r="V69">
        <f>(CW69*CZ69)</f>
        <v>0</v>
      </c>
      <c r="W69">
        <f>(DO69+(V69+2*0.95*5.67E-8*(((DO69+$B$7)+273)^4-(DO69+273)^4)-44100*K69)/(1.84*29.3*S69+8*0.95*5.67E-8*(DO69+273)^3))</f>
        <v>0</v>
      </c>
      <c r="X69">
        <f>($C$7*DP69+$D$7*DQ69+$E$7*W69)</f>
        <v>0</v>
      </c>
      <c r="Y69">
        <f>0.61365*exp(17.502*X69/(240.97+X69))</f>
        <v>0</v>
      </c>
      <c r="Z69">
        <f>(AA69/AB69*100)</f>
        <v>0</v>
      </c>
      <c r="AA69">
        <f>DH69*(DM69+DN69)/1000</f>
        <v>0</v>
      </c>
      <c r="AB69">
        <f>0.61365*exp(17.502*DO69/(240.97+DO69))</f>
        <v>0</v>
      </c>
      <c r="AC69">
        <f>(Y69-DH69*(DM69+DN69)/1000)</f>
        <v>0</v>
      </c>
      <c r="AD69">
        <f>(-K69*44100)</f>
        <v>0</v>
      </c>
      <c r="AE69">
        <f>2*29.3*S69*0.92*(DO69-X69)</f>
        <v>0</v>
      </c>
      <c r="AF69">
        <f>2*0.95*5.67E-8*(((DO69+$B$7)+273)^4-(X69+273)^4)</f>
        <v>0</v>
      </c>
      <c r="AG69">
        <f>V69+AF69+AD69+AE69</f>
        <v>0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MAX(0,($B$13+$C$13*DT69)/(1+$D$13*DT69)*DM69/(DO69+273)*$E$13)</f>
        <v>0</v>
      </c>
      <c r="AM69" t="s">
        <v>422</v>
      </c>
      <c r="AN69" t="s">
        <v>422</v>
      </c>
      <c r="AO69">
        <v>0</v>
      </c>
      <c r="AP69">
        <v>0</v>
      </c>
      <c r="AQ69">
        <f>1-AO69/AP69</f>
        <v>0</v>
      </c>
      <c r="AR69">
        <v>0</v>
      </c>
      <c r="AS69" t="s">
        <v>422</v>
      </c>
      <c r="AT69" t="s">
        <v>422</v>
      </c>
      <c r="AU69">
        <v>0</v>
      </c>
      <c r="AV69">
        <v>0</v>
      </c>
      <c r="AW69">
        <f>1-AU69/AV69</f>
        <v>0</v>
      </c>
      <c r="AX69">
        <v>0.5</v>
      </c>
      <c r="AY69">
        <f>CX69</f>
        <v>0</v>
      </c>
      <c r="AZ69">
        <f>M69</f>
        <v>0</v>
      </c>
      <c r="BA69">
        <f>AW69*AX69*AY69</f>
        <v>0</v>
      </c>
      <c r="BB69">
        <f>(AZ69-AR69)/AY69</f>
        <v>0</v>
      </c>
      <c r="BC69">
        <f>(AP69-AV69)/AV69</f>
        <v>0</v>
      </c>
      <c r="BD69">
        <f>AO69/(AQ69+AO69/AV69)</f>
        <v>0</v>
      </c>
      <c r="BE69" t="s">
        <v>422</v>
      </c>
      <c r="BF69">
        <v>0</v>
      </c>
      <c r="BG69">
        <f>IF(BF69&lt;&gt;0, BF69, BD69)</f>
        <v>0</v>
      </c>
      <c r="BH69">
        <f>1-BG69/AV69</f>
        <v>0</v>
      </c>
      <c r="BI69">
        <f>(AV69-AU69)/(AV69-BG69)</f>
        <v>0</v>
      </c>
      <c r="BJ69">
        <f>(AP69-AV69)/(AP69-BG69)</f>
        <v>0</v>
      </c>
      <c r="BK69">
        <f>(AV69-AU69)/(AV69-AO69)</f>
        <v>0</v>
      </c>
      <c r="BL69">
        <f>(AP69-AV69)/(AP69-AO69)</f>
        <v>0</v>
      </c>
      <c r="BM69">
        <f>(BI69*BG69/AU69)</f>
        <v>0</v>
      </c>
      <c r="BN69">
        <f>(1-BM69)</f>
        <v>0</v>
      </c>
      <c r="CW69">
        <f>$B$11*DU69+$C$11*DV69+$F$11*EG69*(1-EJ69)</f>
        <v>0</v>
      </c>
      <c r="CX69">
        <f>CW69*CY69</f>
        <v>0</v>
      </c>
      <c r="CY69">
        <f>($B$11*$D$9+$C$11*$D$9+$F$11*((ET69+EL69)/MAX(ET69+EL69+EU69, 0.1)*$I$9+EU69/MAX(ET69+EL69+EU69, 0.1)*$J$9))/($B$11+$C$11+$F$11)</f>
        <v>0</v>
      </c>
      <c r="CZ69">
        <f>($B$11*$K$9+$C$11*$K$9+$F$11*((ET69+EL69)/MAX(ET69+EL69+EU69, 0.1)*$P$9+EU69/MAX(ET69+EL69+EU69, 0.1)*$Q$9))/($B$11+$C$11+$F$11)</f>
        <v>0</v>
      </c>
      <c r="DA69">
        <v>2.18</v>
      </c>
      <c r="DB69">
        <v>0.5</v>
      </c>
      <c r="DC69" t="s">
        <v>423</v>
      </c>
      <c r="DD69">
        <v>2</v>
      </c>
      <c r="DE69">
        <v>1758503485.6</v>
      </c>
      <c r="DF69">
        <v>420.5585555555556</v>
      </c>
      <c r="DG69">
        <v>419.9828888888889</v>
      </c>
      <c r="DH69">
        <v>24.73313333333333</v>
      </c>
      <c r="DI69">
        <v>24.62902222222222</v>
      </c>
      <c r="DJ69">
        <v>419.3206666666667</v>
      </c>
      <c r="DK69">
        <v>24.53313333333334</v>
      </c>
      <c r="DL69">
        <v>500.0052222222222</v>
      </c>
      <c r="DM69">
        <v>89.96448888888889</v>
      </c>
      <c r="DN69">
        <v>0.05649511111111111</v>
      </c>
      <c r="DO69">
        <v>30.76128888888888</v>
      </c>
      <c r="DP69">
        <v>30.69143333333333</v>
      </c>
      <c r="DQ69">
        <v>999.9000000000001</v>
      </c>
      <c r="DR69">
        <v>0</v>
      </c>
      <c r="DS69">
        <v>0</v>
      </c>
      <c r="DT69">
        <v>9999.233333333334</v>
      </c>
      <c r="DU69">
        <v>0</v>
      </c>
      <c r="DV69">
        <v>0.843113</v>
      </c>
      <c r="DW69">
        <v>0.5754361111111111</v>
      </c>
      <c r="DX69">
        <v>431.224</v>
      </c>
      <c r="DY69">
        <v>430.5881111111111</v>
      </c>
      <c r="DZ69">
        <v>0.1041115555555556</v>
      </c>
      <c r="EA69">
        <v>419.9828888888889</v>
      </c>
      <c r="EB69">
        <v>24.62902222222222</v>
      </c>
      <c r="EC69">
        <v>2.225103333333333</v>
      </c>
      <c r="ED69">
        <v>2.215736666666666</v>
      </c>
      <c r="EE69">
        <v>19.1442</v>
      </c>
      <c r="EF69">
        <v>19.07656666666666</v>
      </c>
      <c r="EG69">
        <v>0.00500097</v>
      </c>
      <c r="EH69">
        <v>0</v>
      </c>
      <c r="EI69">
        <v>0</v>
      </c>
      <c r="EJ69">
        <v>0</v>
      </c>
      <c r="EK69">
        <v>230.7888888888889</v>
      </c>
      <c r="EL69">
        <v>0.00500097</v>
      </c>
      <c r="EM69">
        <v>-9.822222222222223</v>
      </c>
      <c r="EN69">
        <v>-2.222222222222222</v>
      </c>
      <c r="EO69">
        <v>35.29133333333333</v>
      </c>
      <c r="EP69">
        <v>40.06922222222222</v>
      </c>
      <c r="EQ69">
        <v>37.375</v>
      </c>
      <c r="ER69">
        <v>40.25666666666667</v>
      </c>
      <c r="ES69">
        <v>37.90255555555555</v>
      </c>
      <c r="ET69">
        <v>0</v>
      </c>
      <c r="EU69">
        <v>0</v>
      </c>
      <c r="EV69">
        <v>0</v>
      </c>
      <c r="EW69">
        <v>1758503489.5</v>
      </c>
      <c r="EX69">
        <v>0</v>
      </c>
      <c r="EY69">
        <v>228.9923076923077</v>
      </c>
      <c r="EZ69">
        <v>20.04102572948947</v>
      </c>
      <c r="FA69">
        <v>-2.936752218978</v>
      </c>
      <c r="FB69">
        <v>-8.911538461538463</v>
      </c>
      <c r="FC69">
        <v>15</v>
      </c>
      <c r="FD69">
        <v>0</v>
      </c>
      <c r="FE69" t="s">
        <v>424</v>
      </c>
      <c r="FF69">
        <v>1747247426.5</v>
      </c>
      <c r="FG69">
        <v>1747247420.5</v>
      </c>
      <c r="FH69">
        <v>0</v>
      </c>
      <c r="FI69">
        <v>1.027</v>
      </c>
      <c r="FJ69">
        <v>0.031</v>
      </c>
      <c r="FK69">
        <v>0.02</v>
      </c>
      <c r="FL69">
        <v>0.05</v>
      </c>
      <c r="FM69">
        <v>420</v>
      </c>
      <c r="FN69">
        <v>16</v>
      </c>
      <c r="FO69">
        <v>0.01</v>
      </c>
      <c r="FP69">
        <v>0.1</v>
      </c>
      <c r="FQ69">
        <v>0.6041691219512195</v>
      </c>
      <c r="FR69">
        <v>-0.1628831707317062</v>
      </c>
      <c r="FS69">
        <v>0.05233320438385833</v>
      </c>
      <c r="FT69">
        <v>0</v>
      </c>
      <c r="FU69">
        <v>229.9558823529412</v>
      </c>
      <c r="FV69">
        <v>-9.098548523884769</v>
      </c>
      <c r="FW69">
        <v>7.127667351140352</v>
      </c>
      <c r="FX69">
        <v>-1</v>
      </c>
      <c r="FY69">
        <v>0.1010778780487805</v>
      </c>
      <c r="FZ69">
        <v>0.01950661672473887</v>
      </c>
      <c r="GA69">
        <v>0.002140568083421326</v>
      </c>
      <c r="GB69">
        <v>1</v>
      </c>
      <c r="GC69">
        <v>1</v>
      </c>
      <c r="GD69">
        <v>2</v>
      </c>
      <c r="GE69" t="s">
        <v>425</v>
      </c>
      <c r="GF69">
        <v>3.1366</v>
      </c>
      <c r="GG69">
        <v>2.71676</v>
      </c>
      <c r="GH69">
        <v>0.09316190000000001</v>
      </c>
      <c r="GI69">
        <v>0.0923901</v>
      </c>
      <c r="GJ69">
        <v>0.107598</v>
      </c>
      <c r="GK69">
        <v>0.106071</v>
      </c>
      <c r="GL69">
        <v>28763.5</v>
      </c>
      <c r="GM69">
        <v>28855.8</v>
      </c>
      <c r="GN69">
        <v>29491.8</v>
      </c>
      <c r="GO69">
        <v>29385.3</v>
      </c>
      <c r="GP69">
        <v>34773.6</v>
      </c>
      <c r="GQ69">
        <v>34785.1</v>
      </c>
      <c r="GR69">
        <v>41501.3</v>
      </c>
      <c r="GS69">
        <v>41742.6</v>
      </c>
      <c r="GT69">
        <v>1.91223</v>
      </c>
      <c r="GU69">
        <v>1.86633</v>
      </c>
      <c r="GV69">
        <v>0.0899993</v>
      </c>
      <c r="GW69">
        <v>0</v>
      </c>
      <c r="GX69">
        <v>29.2346</v>
      </c>
      <c r="GY69">
        <v>999.9</v>
      </c>
      <c r="GZ69">
        <v>59.7</v>
      </c>
      <c r="HA69">
        <v>30.9</v>
      </c>
      <c r="HB69">
        <v>29.7645</v>
      </c>
      <c r="HC69">
        <v>62.7322</v>
      </c>
      <c r="HD69">
        <v>24.996</v>
      </c>
      <c r="HE69">
        <v>1</v>
      </c>
      <c r="HF69">
        <v>0.163257</v>
      </c>
      <c r="HG69">
        <v>-1.57352</v>
      </c>
      <c r="HH69">
        <v>20.3507</v>
      </c>
      <c r="HI69">
        <v>5.22762</v>
      </c>
      <c r="HJ69">
        <v>12.0159</v>
      </c>
      <c r="HK69">
        <v>4.9912</v>
      </c>
      <c r="HL69">
        <v>3.28945</v>
      </c>
      <c r="HM69">
        <v>9999</v>
      </c>
      <c r="HN69">
        <v>9999</v>
      </c>
      <c r="HO69">
        <v>9999</v>
      </c>
      <c r="HP69">
        <v>999.9</v>
      </c>
      <c r="HQ69">
        <v>1.86756</v>
      </c>
      <c r="HR69">
        <v>1.86667</v>
      </c>
      <c r="HS69">
        <v>1.866</v>
      </c>
      <c r="HT69">
        <v>1.866</v>
      </c>
      <c r="HU69">
        <v>1.86783</v>
      </c>
      <c r="HV69">
        <v>1.87028</v>
      </c>
      <c r="HW69">
        <v>1.8689</v>
      </c>
      <c r="HX69">
        <v>1.87042</v>
      </c>
      <c r="HY69">
        <v>0</v>
      </c>
      <c r="HZ69">
        <v>0</v>
      </c>
      <c r="IA69">
        <v>0</v>
      </c>
      <c r="IB69">
        <v>0</v>
      </c>
      <c r="IC69" t="s">
        <v>426</v>
      </c>
      <c r="ID69" t="s">
        <v>427</v>
      </c>
      <c r="IE69" t="s">
        <v>428</v>
      </c>
      <c r="IF69" t="s">
        <v>428</v>
      </c>
      <c r="IG69" t="s">
        <v>428</v>
      </c>
      <c r="IH69" t="s">
        <v>428</v>
      </c>
      <c r="II69">
        <v>0</v>
      </c>
      <c r="IJ69">
        <v>100</v>
      </c>
      <c r="IK69">
        <v>100</v>
      </c>
      <c r="IL69">
        <v>1.238</v>
      </c>
      <c r="IM69">
        <v>0.2</v>
      </c>
      <c r="IN69">
        <v>0.6902030508192664</v>
      </c>
      <c r="IO69">
        <v>0.001474763808417899</v>
      </c>
      <c r="IP69">
        <v>-3.85604142745729E-07</v>
      </c>
      <c r="IQ69">
        <v>-4.042155114862324E-11</v>
      </c>
      <c r="IR69">
        <v>-0.0599630414126953</v>
      </c>
      <c r="IS69">
        <v>-0.0008759303265835833</v>
      </c>
      <c r="IT69">
        <v>0.0007542316531097033</v>
      </c>
      <c r="IU69">
        <v>-1.168394518909615E-05</v>
      </c>
      <c r="IV69">
        <v>4</v>
      </c>
      <c r="IW69">
        <v>2283</v>
      </c>
      <c r="IX69">
        <v>1</v>
      </c>
      <c r="IY69">
        <v>28</v>
      </c>
      <c r="IZ69">
        <v>187601</v>
      </c>
      <c r="JA69">
        <v>187601.1</v>
      </c>
      <c r="JB69">
        <v>1.02905</v>
      </c>
      <c r="JC69">
        <v>2.29126</v>
      </c>
      <c r="JD69">
        <v>1.39648</v>
      </c>
      <c r="JE69">
        <v>2.36084</v>
      </c>
      <c r="JF69">
        <v>1.49536</v>
      </c>
      <c r="JG69">
        <v>2.62329</v>
      </c>
      <c r="JH69">
        <v>36.2459</v>
      </c>
      <c r="JI69">
        <v>24.105</v>
      </c>
      <c r="JJ69">
        <v>18</v>
      </c>
      <c r="JK69">
        <v>489.95</v>
      </c>
      <c r="JL69">
        <v>450.675</v>
      </c>
      <c r="JM69">
        <v>31.6041</v>
      </c>
      <c r="JN69">
        <v>29.6719</v>
      </c>
      <c r="JO69">
        <v>30.0001</v>
      </c>
      <c r="JP69">
        <v>29.4831</v>
      </c>
      <c r="JQ69">
        <v>29.4043</v>
      </c>
      <c r="JR69">
        <v>20.6081</v>
      </c>
      <c r="JS69">
        <v>25.5932</v>
      </c>
      <c r="JT69">
        <v>97.6872</v>
      </c>
      <c r="JU69">
        <v>31.6085</v>
      </c>
      <c r="JV69">
        <v>420</v>
      </c>
      <c r="JW69">
        <v>24.6282</v>
      </c>
      <c r="JX69">
        <v>100.795</v>
      </c>
      <c r="JY69">
        <v>100.382</v>
      </c>
    </row>
    <row r="70" spans="1:285">
      <c r="A70">
        <v>54</v>
      </c>
      <c r="B70">
        <v>1758503490.6</v>
      </c>
      <c r="C70">
        <v>602.0999999046326</v>
      </c>
      <c r="D70" t="s">
        <v>536</v>
      </c>
      <c r="E70" t="s">
        <v>537</v>
      </c>
      <c r="F70">
        <v>5</v>
      </c>
      <c r="G70" t="s">
        <v>491</v>
      </c>
      <c r="H70" t="s">
        <v>420</v>
      </c>
      <c r="I70" t="s">
        <v>421</v>
      </c>
      <c r="J70">
        <v>1758503487.6</v>
      </c>
      <c r="K70">
        <f>(L70)/1000</f>
        <v>0</v>
      </c>
      <c r="L70">
        <f>1000*DL70*AJ70*(DH70-DI70)/(100*DA70*(1000-AJ70*DH70))</f>
        <v>0</v>
      </c>
      <c r="M70">
        <f>DL70*AJ70*(DG70-DF70*(1000-AJ70*DI70)/(1000-AJ70*DH70))/(100*DA70)</f>
        <v>0</v>
      </c>
      <c r="N70">
        <f>DF70 - IF(AJ70&gt;1, M70*DA70*100.0/(AL70), 0)</f>
        <v>0</v>
      </c>
      <c r="O70">
        <f>((U70-K70/2)*N70-M70)/(U70+K70/2)</f>
        <v>0</v>
      </c>
      <c r="P70">
        <f>O70*(DM70+DN70)/1000.0</f>
        <v>0</v>
      </c>
      <c r="Q70">
        <f>(DF70 - IF(AJ70&gt;1, M70*DA70*100.0/(AL70), 0))*(DM70+DN70)/1000.0</f>
        <v>0</v>
      </c>
      <c r="R70">
        <f>2.0/((1/T70-1/S70)+SIGN(T70)*SQRT((1/T70-1/S70)*(1/T70-1/S70) + 4*DB70/((DB70+1)*(DB70+1))*(2*1/T70*1/S70-1/S70*1/S70)))</f>
        <v>0</v>
      </c>
      <c r="S70">
        <f>IF(LEFT(DC70,1)&lt;&gt;"0",IF(LEFT(DC70,1)="1",3.0,DD70),$D$5+$E$5*(DT70*DM70/($K$5*1000))+$F$5*(DT70*DM70/($K$5*1000))*MAX(MIN(DA70,$J$5),$I$5)*MAX(MIN(DA70,$J$5),$I$5)+$G$5*MAX(MIN(DA70,$J$5),$I$5)*(DT70*DM70/($K$5*1000))+$H$5*(DT70*DM70/($K$5*1000))*(DT70*DM70/($K$5*1000)))</f>
        <v>0</v>
      </c>
      <c r="T70">
        <f>K70*(1000-(1000*0.61365*exp(17.502*X70/(240.97+X70))/(DM70+DN70)+DH70)/2)/(1000*0.61365*exp(17.502*X70/(240.97+X70))/(DM70+DN70)-DH70)</f>
        <v>0</v>
      </c>
      <c r="U70">
        <f>1/((DB70+1)/(R70/1.6)+1/(S70/1.37)) + DB70/((DB70+1)/(R70/1.6) + DB70/(S70/1.37))</f>
        <v>0</v>
      </c>
      <c r="V70">
        <f>(CW70*CZ70)</f>
        <v>0</v>
      </c>
      <c r="W70">
        <f>(DO70+(V70+2*0.95*5.67E-8*(((DO70+$B$7)+273)^4-(DO70+273)^4)-44100*K70)/(1.84*29.3*S70+8*0.95*5.67E-8*(DO70+273)^3))</f>
        <v>0</v>
      </c>
      <c r="X70">
        <f>($C$7*DP70+$D$7*DQ70+$E$7*W70)</f>
        <v>0</v>
      </c>
      <c r="Y70">
        <f>0.61365*exp(17.502*X70/(240.97+X70))</f>
        <v>0</v>
      </c>
      <c r="Z70">
        <f>(AA70/AB70*100)</f>
        <v>0</v>
      </c>
      <c r="AA70">
        <f>DH70*(DM70+DN70)/1000</f>
        <v>0</v>
      </c>
      <c r="AB70">
        <f>0.61365*exp(17.502*DO70/(240.97+DO70))</f>
        <v>0</v>
      </c>
      <c r="AC70">
        <f>(Y70-DH70*(DM70+DN70)/1000)</f>
        <v>0</v>
      </c>
      <c r="AD70">
        <f>(-K70*44100)</f>
        <v>0</v>
      </c>
      <c r="AE70">
        <f>2*29.3*S70*0.92*(DO70-X70)</f>
        <v>0</v>
      </c>
      <c r="AF70">
        <f>2*0.95*5.67E-8*(((DO70+$B$7)+273)^4-(X70+273)^4)</f>
        <v>0</v>
      </c>
      <c r="AG70">
        <f>V70+AF70+AD70+AE70</f>
        <v>0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MAX(0,($B$13+$C$13*DT70)/(1+$D$13*DT70)*DM70/(DO70+273)*$E$13)</f>
        <v>0</v>
      </c>
      <c r="AM70" t="s">
        <v>422</v>
      </c>
      <c r="AN70" t="s">
        <v>422</v>
      </c>
      <c r="AO70">
        <v>0</v>
      </c>
      <c r="AP70">
        <v>0</v>
      </c>
      <c r="AQ70">
        <f>1-AO70/AP70</f>
        <v>0</v>
      </c>
      <c r="AR70">
        <v>0</v>
      </c>
      <c r="AS70" t="s">
        <v>422</v>
      </c>
      <c r="AT70" t="s">
        <v>422</v>
      </c>
      <c r="AU70">
        <v>0</v>
      </c>
      <c r="AV70">
        <v>0</v>
      </c>
      <c r="AW70">
        <f>1-AU70/AV70</f>
        <v>0</v>
      </c>
      <c r="AX70">
        <v>0.5</v>
      </c>
      <c r="AY70">
        <f>CX70</f>
        <v>0</v>
      </c>
      <c r="AZ70">
        <f>M70</f>
        <v>0</v>
      </c>
      <c r="BA70">
        <f>AW70*AX70*AY70</f>
        <v>0</v>
      </c>
      <c r="BB70">
        <f>(AZ70-AR70)/AY70</f>
        <v>0</v>
      </c>
      <c r="BC70">
        <f>(AP70-AV70)/AV70</f>
        <v>0</v>
      </c>
      <c r="BD70">
        <f>AO70/(AQ70+AO70/AV70)</f>
        <v>0</v>
      </c>
      <c r="BE70" t="s">
        <v>422</v>
      </c>
      <c r="BF70">
        <v>0</v>
      </c>
      <c r="BG70">
        <f>IF(BF70&lt;&gt;0, BF70, BD70)</f>
        <v>0</v>
      </c>
      <c r="BH70">
        <f>1-BG70/AV70</f>
        <v>0</v>
      </c>
      <c r="BI70">
        <f>(AV70-AU70)/(AV70-BG70)</f>
        <v>0</v>
      </c>
      <c r="BJ70">
        <f>(AP70-AV70)/(AP70-BG70)</f>
        <v>0</v>
      </c>
      <c r="BK70">
        <f>(AV70-AU70)/(AV70-AO70)</f>
        <v>0</v>
      </c>
      <c r="BL70">
        <f>(AP70-AV70)/(AP70-AO70)</f>
        <v>0</v>
      </c>
      <c r="BM70">
        <f>(BI70*BG70/AU70)</f>
        <v>0</v>
      </c>
      <c r="BN70">
        <f>(1-BM70)</f>
        <v>0</v>
      </c>
      <c r="CW70">
        <f>$B$11*DU70+$C$11*DV70+$F$11*EG70*(1-EJ70)</f>
        <v>0</v>
      </c>
      <c r="CX70">
        <f>CW70*CY70</f>
        <v>0</v>
      </c>
      <c r="CY70">
        <f>($B$11*$D$9+$C$11*$D$9+$F$11*((ET70+EL70)/MAX(ET70+EL70+EU70, 0.1)*$I$9+EU70/MAX(ET70+EL70+EU70, 0.1)*$J$9))/($B$11+$C$11+$F$11)</f>
        <v>0</v>
      </c>
      <c r="CZ70">
        <f>($B$11*$K$9+$C$11*$K$9+$F$11*((ET70+EL70)/MAX(ET70+EL70+EU70, 0.1)*$P$9+EU70/MAX(ET70+EL70+EU70, 0.1)*$Q$9))/($B$11+$C$11+$F$11)</f>
        <v>0</v>
      </c>
      <c r="DA70">
        <v>2.18</v>
      </c>
      <c r="DB70">
        <v>0.5</v>
      </c>
      <c r="DC70" t="s">
        <v>423</v>
      </c>
      <c r="DD70">
        <v>2</v>
      </c>
      <c r="DE70">
        <v>1758503487.6</v>
      </c>
      <c r="DF70">
        <v>420.5606666666666</v>
      </c>
      <c r="DG70">
        <v>419.985888888889</v>
      </c>
      <c r="DH70">
        <v>24.732</v>
      </c>
      <c r="DI70">
        <v>24.62852222222222</v>
      </c>
      <c r="DJ70">
        <v>419.3227777777778</v>
      </c>
      <c r="DK70">
        <v>24.53201111111111</v>
      </c>
      <c r="DL70">
        <v>499.9829999999999</v>
      </c>
      <c r="DM70">
        <v>89.96407777777777</v>
      </c>
      <c r="DN70">
        <v>0.05653726666666667</v>
      </c>
      <c r="DO70">
        <v>30.7634</v>
      </c>
      <c r="DP70">
        <v>30.69548888888889</v>
      </c>
      <c r="DQ70">
        <v>999.9000000000001</v>
      </c>
      <c r="DR70">
        <v>0</v>
      </c>
      <c r="DS70">
        <v>0</v>
      </c>
      <c r="DT70">
        <v>9993.603333333334</v>
      </c>
      <c r="DU70">
        <v>0</v>
      </c>
      <c r="DV70">
        <v>0.843113</v>
      </c>
      <c r="DW70">
        <v>0.5745611111111111</v>
      </c>
      <c r="DX70">
        <v>431.2255555555555</v>
      </c>
      <c r="DY70">
        <v>430.5907777777778</v>
      </c>
      <c r="DZ70">
        <v>0.1034765555555556</v>
      </c>
      <c r="EA70">
        <v>419.985888888889</v>
      </c>
      <c r="EB70">
        <v>24.62852222222222</v>
      </c>
      <c r="EC70">
        <v>2.224991111111111</v>
      </c>
      <c r="ED70">
        <v>2.215682222222222</v>
      </c>
      <c r="EE70">
        <v>19.14337777777778</v>
      </c>
      <c r="EF70">
        <v>19.07616666666667</v>
      </c>
      <c r="EG70">
        <v>0.00500097</v>
      </c>
      <c r="EH70">
        <v>0</v>
      </c>
      <c r="EI70">
        <v>0</v>
      </c>
      <c r="EJ70">
        <v>0</v>
      </c>
      <c r="EK70">
        <v>233.1777777777778</v>
      </c>
      <c r="EL70">
        <v>0.00500097</v>
      </c>
      <c r="EM70">
        <v>-9.055555555555555</v>
      </c>
      <c r="EN70">
        <v>-1.633333333333334</v>
      </c>
      <c r="EO70">
        <v>35.312</v>
      </c>
      <c r="EP70">
        <v>40.104</v>
      </c>
      <c r="EQ70">
        <v>37.38188888888889</v>
      </c>
      <c r="ER70">
        <v>40.31233333333333</v>
      </c>
      <c r="ES70">
        <v>37.92322222222222</v>
      </c>
      <c r="ET70">
        <v>0</v>
      </c>
      <c r="EU70">
        <v>0</v>
      </c>
      <c r="EV70">
        <v>0</v>
      </c>
      <c r="EW70">
        <v>1758503491.3</v>
      </c>
      <c r="EX70">
        <v>0</v>
      </c>
      <c r="EY70">
        <v>229.276</v>
      </c>
      <c r="EZ70">
        <v>-3.223076688396677</v>
      </c>
      <c r="FA70">
        <v>27.3692308094845</v>
      </c>
      <c r="FB70">
        <v>-8.779999999999999</v>
      </c>
      <c r="FC70">
        <v>15</v>
      </c>
      <c r="FD70">
        <v>0</v>
      </c>
      <c r="FE70" t="s">
        <v>424</v>
      </c>
      <c r="FF70">
        <v>1747247426.5</v>
      </c>
      <c r="FG70">
        <v>1747247420.5</v>
      </c>
      <c r="FH70">
        <v>0</v>
      </c>
      <c r="FI70">
        <v>1.027</v>
      </c>
      <c r="FJ70">
        <v>0.031</v>
      </c>
      <c r="FK70">
        <v>0.02</v>
      </c>
      <c r="FL70">
        <v>0.05</v>
      </c>
      <c r="FM70">
        <v>420</v>
      </c>
      <c r="FN70">
        <v>16</v>
      </c>
      <c r="FO70">
        <v>0.01</v>
      </c>
      <c r="FP70">
        <v>0.1</v>
      </c>
      <c r="FQ70">
        <v>0.6087608</v>
      </c>
      <c r="FR70">
        <v>-0.1813236697936227</v>
      </c>
      <c r="FS70">
        <v>0.05222780522250575</v>
      </c>
      <c r="FT70">
        <v>0</v>
      </c>
      <c r="FU70">
        <v>229.9205882352941</v>
      </c>
      <c r="FV70">
        <v>0.09625676466394224</v>
      </c>
      <c r="FW70">
        <v>6.796096605092071</v>
      </c>
      <c r="FX70">
        <v>-1</v>
      </c>
      <c r="FY70">
        <v>0.1016067875</v>
      </c>
      <c r="FZ70">
        <v>0.01627403414634137</v>
      </c>
      <c r="GA70">
        <v>0.001980921198229186</v>
      </c>
      <c r="GB70">
        <v>1</v>
      </c>
      <c r="GC70">
        <v>1</v>
      </c>
      <c r="GD70">
        <v>2</v>
      </c>
      <c r="GE70" t="s">
        <v>425</v>
      </c>
      <c r="GF70">
        <v>3.13654</v>
      </c>
      <c r="GG70">
        <v>2.71677</v>
      </c>
      <c r="GH70">
        <v>0.0931646</v>
      </c>
      <c r="GI70">
        <v>0.0923937</v>
      </c>
      <c r="GJ70">
        <v>0.107594</v>
      </c>
      <c r="GK70">
        <v>0.106071</v>
      </c>
      <c r="GL70">
        <v>28763.7</v>
      </c>
      <c r="GM70">
        <v>28855.8</v>
      </c>
      <c r="GN70">
        <v>29492.1</v>
      </c>
      <c r="GO70">
        <v>29385.4</v>
      </c>
      <c r="GP70">
        <v>34774.1</v>
      </c>
      <c r="GQ70">
        <v>34785.2</v>
      </c>
      <c r="GR70">
        <v>41501.8</v>
      </c>
      <c r="GS70">
        <v>41742.8</v>
      </c>
      <c r="GT70">
        <v>1.91217</v>
      </c>
      <c r="GU70">
        <v>1.86605</v>
      </c>
      <c r="GV70">
        <v>0.090003</v>
      </c>
      <c r="GW70">
        <v>0</v>
      </c>
      <c r="GX70">
        <v>29.2346</v>
      </c>
      <c r="GY70">
        <v>999.9</v>
      </c>
      <c r="GZ70">
        <v>59.7</v>
      </c>
      <c r="HA70">
        <v>30.9</v>
      </c>
      <c r="HB70">
        <v>29.7655</v>
      </c>
      <c r="HC70">
        <v>62.4722</v>
      </c>
      <c r="HD70">
        <v>25.1282</v>
      </c>
      <c r="HE70">
        <v>1</v>
      </c>
      <c r="HF70">
        <v>0.16299</v>
      </c>
      <c r="HG70">
        <v>-1.57358</v>
      </c>
      <c r="HH70">
        <v>20.3507</v>
      </c>
      <c r="HI70">
        <v>5.22747</v>
      </c>
      <c r="HJ70">
        <v>12.0159</v>
      </c>
      <c r="HK70">
        <v>4.9912</v>
      </c>
      <c r="HL70">
        <v>3.2894</v>
      </c>
      <c r="HM70">
        <v>9999</v>
      </c>
      <c r="HN70">
        <v>9999</v>
      </c>
      <c r="HO70">
        <v>9999</v>
      </c>
      <c r="HP70">
        <v>999.9</v>
      </c>
      <c r="HQ70">
        <v>1.86756</v>
      </c>
      <c r="HR70">
        <v>1.86666</v>
      </c>
      <c r="HS70">
        <v>1.866</v>
      </c>
      <c r="HT70">
        <v>1.866</v>
      </c>
      <c r="HU70">
        <v>1.86783</v>
      </c>
      <c r="HV70">
        <v>1.87028</v>
      </c>
      <c r="HW70">
        <v>1.8689</v>
      </c>
      <c r="HX70">
        <v>1.87042</v>
      </c>
      <c r="HY70">
        <v>0</v>
      </c>
      <c r="HZ70">
        <v>0</v>
      </c>
      <c r="IA70">
        <v>0</v>
      </c>
      <c r="IB70">
        <v>0</v>
      </c>
      <c r="IC70" t="s">
        <v>426</v>
      </c>
      <c r="ID70" t="s">
        <v>427</v>
      </c>
      <c r="IE70" t="s">
        <v>428</v>
      </c>
      <c r="IF70" t="s">
        <v>428</v>
      </c>
      <c r="IG70" t="s">
        <v>428</v>
      </c>
      <c r="IH70" t="s">
        <v>428</v>
      </c>
      <c r="II70">
        <v>0</v>
      </c>
      <c r="IJ70">
        <v>100</v>
      </c>
      <c r="IK70">
        <v>100</v>
      </c>
      <c r="IL70">
        <v>1.238</v>
      </c>
      <c r="IM70">
        <v>0.1999</v>
      </c>
      <c r="IN70">
        <v>0.6902030508192664</v>
      </c>
      <c r="IO70">
        <v>0.001474763808417899</v>
      </c>
      <c r="IP70">
        <v>-3.85604142745729E-07</v>
      </c>
      <c r="IQ70">
        <v>-4.042155114862324E-11</v>
      </c>
      <c r="IR70">
        <v>-0.0599630414126953</v>
      </c>
      <c r="IS70">
        <v>-0.0008759303265835833</v>
      </c>
      <c r="IT70">
        <v>0.0007542316531097033</v>
      </c>
      <c r="IU70">
        <v>-1.168394518909615E-05</v>
      </c>
      <c r="IV70">
        <v>4</v>
      </c>
      <c r="IW70">
        <v>2283</v>
      </c>
      <c r="IX70">
        <v>1</v>
      </c>
      <c r="IY70">
        <v>28</v>
      </c>
      <c r="IZ70">
        <v>187601.1</v>
      </c>
      <c r="JA70">
        <v>187601.2</v>
      </c>
      <c r="JB70">
        <v>1.02905</v>
      </c>
      <c r="JC70">
        <v>2.27051</v>
      </c>
      <c r="JD70">
        <v>1.39648</v>
      </c>
      <c r="JE70">
        <v>2.35962</v>
      </c>
      <c r="JF70">
        <v>1.49536</v>
      </c>
      <c r="JG70">
        <v>2.75269</v>
      </c>
      <c r="JH70">
        <v>36.2459</v>
      </c>
      <c r="JI70">
        <v>24.1225</v>
      </c>
      <c r="JJ70">
        <v>18</v>
      </c>
      <c r="JK70">
        <v>489.919</v>
      </c>
      <c r="JL70">
        <v>450.503</v>
      </c>
      <c r="JM70">
        <v>31.6078</v>
      </c>
      <c r="JN70">
        <v>29.6719</v>
      </c>
      <c r="JO70">
        <v>30</v>
      </c>
      <c r="JP70">
        <v>29.4831</v>
      </c>
      <c r="JQ70">
        <v>29.4043</v>
      </c>
      <c r="JR70">
        <v>20.6071</v>
      </c>
      <c r="JS70">
        <v>25.5932</v>
      </c>
      <c r="JT70">
        <v>97.6872</v>
      </c>
      <c r="JU70">
        <v>31.6085</v>
      </c>
      <c r="JV70">
        <v>420</v>
      </c>
      <c r="JW70">
        <v>24.6282</v>
      </c>
      <c r="JX70">
        <v>100.796</v>
      </c>
      <c r="JY70">
        <v>100.383</v>
      </c>
    </row>
    <row r="71" spans="1:285">
      <c r="A71">
        <v>55</v>
      </c>
      <c r="B71">
        <v>1758503492.6</v>
      </c>
      <c r="C71">
        <v>604.0999999046326</v>
      </c>
      <c r="D71" t="s">
        <v>538</v>
      </c>
      <c r="E71" t="s">
        <v>539</v>
      </c>
      <c r="F71">
        <v>5</v>
      </c>
      <c r="G71" t="s">
        <v>491</v>
      </c>
      <c r="H71" t="s">
        <v>420</v>
      </c>
      <c r="I71" t="s">
        <v>421</v>
      </c>
      <c r="J71">
        <v>1758503489.6</v>
      </c>
      <c r="K71">
        <f>(L71)/1000</f>
        <v>0</v>
      </c>
      <c r="L71">
        <f>1000*DL71*AJ71*(DH71-DI71)/(100*DA71*(1000-AJ71*DH71))</f>
        <v>0</v>
      </c>
      <c r="M71">
        <f>DL71*AJ71*(DG71-DF71*(1000-AJ71*DI71)/(1000-AJ71*DH71))/(100*DA71)</f>
        <v>0</v>
      </c>
      <c r="N71">
        <f>DF71 - IF(AJ71&gt;1, M71*DA71*100.0/(AL71), 0)</f>
        <v>0</v>
      </c>
      <c r="O71">
        <f>((U71-K71/2)*N71-M71)/(U71+K71/2)</f>
        <v>0</v>
      </c>
      <c r="P71">
        <f>O71*(DM71+DN71)/1000.0</f>
        <v>0</v>
      </c>
      <c r="Q71">
        <f>(DF71 - IF(AJ71&gt;1, M71*DA71*100.0/(AL71), 0))*(DM71+DN71)/1000.0</f>
        <v>0</v>
      </c>
      <c r="R71">
        <f>2.0/((1/T71-1/S71)+SIGN(T71)*SQRT((1/T71-1/S71)*(1/T71-1/S71) + 4*DB71/((DB71+1)*(DB71+1))*(2*1/T71*1/S71-1/S71*1/S71)))</f>
        <v>0</v>
      </c>
      <c r="S71">
        <f>IF(LEFT(DC71,1)&lt;&gt;"0",IF(LEFT(DC71,1)="1",3.0,DD71),$D$5+$E$5*(DT71*DM71/($K$5*1000))+$F$5*(DT71*DM71/($K$5*1000))*MAX(MIN(DA71,$J$5),$I$5)*MAX(MIN(DA71,$J$5),$I$5)+$G$5*MAX(MIN(DA71,$J$5),$I$5)*(DT71*DM71/($K$5*1000))+$H$5*(DT71*DM71/($K$5*1000))*(DT71*DM71/($K$5*1000)))</f>
        <v>0</v>
      </c>
      <c r="T71">
        <f>K71*(1000-(1000*0.61365*exp(17.502*X71/(240.97+X71))/(DM71+DN71)+DH71)/2)/(1000*0.61365*exp(17.502*X71/(240.97+X71))/(DM71+DN71)-DH71)</f>
        <v>0</v>
      </c>
      <c r="U71">
        <f>1/((DB71+1)/(R71/1.6)+1/(S71/1.37)) + DB71/((DB71+1)/(R71/1.6) + DB71/(S71/1.37))</f>
        <v>0</v>
      </c>
      <c r="V71">
        <f>(CW71*CZ71)</f>
        <v>0</v>
      </c>
      <c r="W71">
        <f>(DO71+(V71+2*0.95*5.67E-8*(((DO71+$B$7)+273)^4-(DO71+273)^4)-44100*K71)/(1.84*29.3*S71+8*0.95*5.67E-8*(DO71+273)^3))</f>
        <v>0</v>
      </c>
      <c r="X71">
        <f>($C$7*DP71+$D$7*DQ71+$E$7*W71)</f>
        <v>0</v>
      </c>
      <c r="Y71">
        <f>0.61365*exp(17.502*X71/(240.97+X71))</f>
        <v>0</v>
      </c>
      <c r="Z71">
        <f>(AA71/AB71*100)</f>
        <v>0</v>
      </c>
      <c r="AA71">
        <f>DH71*(DM71+DN71)/1000</f>
        <v>0</v>
      </c>
      <c r="AB71">
        <f>0.61365*exp(17.502*DO71/(240.97+DO71))</f>
        <v>0</v>
      </c>
      <c r="AC71">
        <f>(Y71-DH71*(DM71+DN71)/1000)</f>
        <v>0</v>
      </c>
      <c r="AD71">
        <f>(-K71*44100)</f>
        <v>0</v>
      </c>
      <c r="AE71">
        <f>2*29.3*S71*0.92*(DO71-X71)</f>
        <v>0</v>
      </c>
      <c r="AF71">
        <f>2*0.95*5.67E-8*(((DO71+$B$7)+273)^4-(X71+273)^4)</f>
        <v>0</v>
      </c>
      <c r="AG71">
        <f>V71+AF71+AD71+AE71</f>
        <v>0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MAX(0,($B$13+$C$13*DT71)/(1+$D$13*DT71)*DM71/(DO71+273)*$E$13)</f>
        <v>0</v>
      </c>
      <c r="AM71" t="s">
        <v>422</v>
      </c>
      <c r="AN71" t="s">
        <v>422</v>
      </c>
      <c r="AO71">
        <v>0</v>
      </c>
      <c r="AP71">
        <v>0</v>
      </c>
      <c r="AQ71">
        <f>1-AO71/AP71</f>
        <v>0</v>
      </c>
      <c r="AR71">
        <v>0</v>
      </c>
      <c r="AS71" t="s">
        <v>422</v>
      </c>
      <c r="AT71" t="s">
        <v>422</v>
      </c>
      <c r="AU71">
        <v>0</v>
      </c>
      <c r="AV71">
        <v>0</v>
      </c>
      <c r="AW71">
        <f>1-AU71/AV71</f>
        <v>0</v>
      </c>
      <c r="AX71">
        <v>0.5</v>
      </c>
      <c r="AY71">
        <f>CX71</f>
        <v>0</v>
      </c>
      <c r="AZ71">
        <f>M71</f>
        <v>0</v>
      </c>
      <c r="BA71">
        <f>AW71*AX71*AY71</f>
        <v>0</v>
      </c>
      <c r="BB71">
        <f>(AZ71-AR71)/AY71</f>
        <v>0</v>
      </c>
      <c r="BC71">
        <f>(AP71-AV71)/AV71</f>
        <v>0</v>
      </c>
      <c r="BD71">
        <f>AO71/(AQ71+AO71/AV71)</f>
        <v>0</v>
      </c>
      <c r="BE71" t="s">
        <v>422</v>
      </c>
      <c r="BF71">
        <v>0</v>
      </c>
      <c r="BG71">
        <f>IF(BF71&lt;&gt;0, BF71, BD71)</f>
        <v>0</v>
      </c>
      <c r="BH71">
        <f>1-BG71/AV71</f>
        <v>0</v>
      </c>
      <c r="BI71">
        <f>(AV71-AU71)/(AV71-BG71)</f>
        <v>0</v>
      </c>
      <c r="BJ71">
        <f>(AP71-AV71)/(AP71-BG71)</f>
        <v>0</v>
      </c>
      <c r="BK71">
        <f>(AV71-AU71)/(AV71-AO71)</f>
        <v>0</v>
      </c>
      <c r="BL71">
        <f>(AP71-AV71)/(AP71-AO71)</f>
        <v>0</v>
      </c>
      <c r="BM71">
        <f>(BI71*BG71/AU71)</f>
        <v>0</v>
      </c>
      <c r="BN71">
        <f>(1-BM71)</f>
        <v>0</v>
      </c>
      <c r="CW71">
        <f>$B$11*DU71+$C$11*DV71+$F$11*EG71*(1-EJ71)</f>
        <v>0</v>
      </c>
      <c r="CX71">
        <f>CW71*CY71</f>
        <v>0</v>
      </c>
      <c r="CY71">
        <f>($B$11*$D$9+$C$11*$D$9+$F$11*((ET71+EL71)/MAX(ET71+EL71+EU71, 0.1)*$I$9+EU71/MAX(ET71+EL71+EU71, 0.1)*$J$9))/($B$11+$C$11+$F$11)</f>
        <v>0</v>
      </c>
      <c r="CZ71">
        <f>($B$11*$K$9+$C$11*$K$9+$F$11*((ET71+EL71)/MAX(ET71+EL71+EU71, 0.1)*$P$9+EU71/MAX(ET71+EL71+EU71, 0.1)*$Q$9))/($B$11+$C$11+$F$11)</f>
        <v>0</v>
      </c>
      <c r="DA71">
        <v>2.18</v>
      </c>
      <c r="DB71">
        <v>0.5</v>
      </c>
      <c r="DC71" t="s">
        <v>423</v>
      </c>
      <c r="DD71">
        <v>2</v>
      </c>
      <c r="DE71">
        <v>1758503489.6</v>
      </c>
      <c r="DF71">
        <v>420.5767777777777</v>
      </c>
      <c r="DG71">
        <v>419.9638888888888</v>
      </c>
      <c r="DH71">
        <v>24.73076666666666</v>
      </c>
      <c r="DI71">
        <v>24.62818888888889</v>
      </c>
      <c r="DJ71">
        <v>419.3388888888888</v>
      </c>
      <c r="DK71">
        <v>24.5308</v>
      </c>
      <c r="DL71">
        <v>499.9603333333333</v>
      </c>
      <c r="DM71">
        <v>89.96416666666667</v>
      </c>
      <c r="DN71">
        <v>0.05649252222222223</v>
      </c>
      <c r="DO71">
        <v>30.76503333333334</v>
      </c>
      <c r="DP71">
        <v>30.69974444444445</v>
      </c>
      <c r="DQ71">
        <v>999.9000000000001</v>
      </c>
      <c r="DR71">
        <v>0</v>
      </c>
      <c r="DS71">
        <v>0</v>
      </c>
      <c r="DT71">
        <v>9998.203333333331</v>
      </c>
      <c r="DU71">
        <v>0</v>
      </c>
      <c r="DV71">
        <v>0.843113</v>
      </c>
      <c r="DW71">
        <v>0.6128436666666667</v>
      </c>
      <c r="DX71">
        <v>431.2416666666667</v>
      </c>
      <c r="DY71">
        <v>430.5682222222222</v>
      </c>
      <c r="DZ71">
        <v>0.102573</v>
      </c>
      <c r="EA71">
        <v>419.9638888888888</v>
      </c>
      <c r="EB71">
        <v>24.62818888888889</v>
      </c>
      <c r="EC71">
        <v>2.224883333333333</v>
      </c>
      <c r="ED71">
        <v>2.215654444444444</v>
      </c>
      <c r="EE71">
        <v>19.1426</v>
      </c>
      <c r="EF71">
        <v>19.07597777777778</v>
      </c>
      <c r="EG71">
        <v>0.00500097</v>
      </c>
      <c r="EH71">
        <v>0</v>
      </c>
      <c r="EI71">
        <v>0</v>
      </c>
      <c r="EJ71">
        <v>0</v>
      </c>
      <c r="EK71">
        <v>228.0111111111111</v>
      </c>
      <c r="EL71">
        <v>0.00500097</v>
      </c>
      <c r="EM71">
        <v>-5.044444444444443</v>
      </c>
      <c r="EN71">
        <v>-1.088888888888889</v>
      </c>
      <c r="EO71">
        <v>35.319</v>
      </c>
      <c r="EP71">
        <v>40.14566666666667</v>
      </c>
      <c r="EQ71">
        <v>37.40255555555555</v>
      </c>
      <c r="ER71">
        <v>40.37466666666666</v>
      </c>
      <c r="ES71">
        <v>37.937</v>
      </c>
      <c r="ET71">
        <v>0</v>
      </c>
      <c r="EU71">
        <v>0</v>
      </c>
      <c r="EV71">
        <v>0</v>
      </c>
      <c r="EW71">
        <v>1758503493.7</v>
      </c>
      <c r="EX71">
        <v>0</v>
      </c>
      <c r="EY71">
        <v>227.624</v>
      </c>
      <c r="EZ71">
        <v>-28.14615388711243</v>
      </c>
      <c r="FA71">
        <v>48.75384634580369</v>
      </c>
      <c r="FB71">
        <v>-6.832000000000001</v>
      </c>
      <c r="FC71">
        <v>15</v>
      </c>
      <c r="FD71">
        <v>0</v>
      </c>
      <c r="FE71" t="s">
        <v>424</v>
      </c>
      <c r="FF71">
        <v>1747247426.5</v>
      </c>
      <c r="FG71">
        <v>1747247420.5</v>
      </c>
      <c r="FH71">
        <v>0</v>
      </c>
      <c r="FI71">
        <v>1.027</v>
      </c>
      <c r="FJ71">
        <v>0.031</v>
      </c>
      <c r="FK71">
        <v>0.02</v>
      </c>
      <c r="FL71">
        <v>0.05</v>
      </c>
      <c r="FM71">
        <v>420</v>
      </c>
      <c r="FN71">
        <v>16</v>
      </c>
      <c r="FO71">
        <v>0.01</v>
      </c>
      <c r="FP71">
        <v>0.1</v>
      </c>
      <c r="FQ71">
        <v>0.6088911707317073</v>
      </c>
      <c r="FR71">
        <v>-0.1679920348432059</v>
      </c>
      <c r="FS71">
        <v>0.05162040525724367</v>
      </c>
      <c r="FT71">
        <v>0</v>
      </c>
      <c r="FU71">
        <v>228.6588235294118</v>
      </c>
      <c r="FV71">
        <v>-10.50572947838381</v>
      </c>
      <c r="FW71">
        <v>7.473526518044675</v>
      </c>
      <c r="FX71">
        <v>-1</v>
      </c>
      <c r="FY71">
        <v>0.101799756097561</v>
      </c>
      <c r="FZ71">
        <v>0.01251777700348447</v>
      </c>
      <c r="GA71">
        <v>0.001801223625700012</v>
      </c>
      <c r="GB71">
        <v>1</v>
      </c>
      <c r="GC71">
        <v>1</v>
      </c>
      <c r="GD71">
        <v>2</v>
      </c>
      <c r="GE71" t="s">
        <v>425</v>
      </c>
      <c r="GF71">
        <v>3.13667</v>
      </c>
      <c r="GG71">
        <v>2.71672</v>
      </c>
      <c r="GH71">
        <v>0.09316869999999999</v>
      </c>
      <c r="GI71">
        <v>0.09239799999999999</v>
      </c>
      <c r="GJ71">
        <v>0.107594</v>
      </c>
      <c r="GK71">
        <v>0.10607</v>
      </c>
      <c r="GL71">
        <v>28763.7</v>
      </c>
      <c r="GM71">
        <v>28855.4</v>
      </c>
      <c r="GN71">
        <v>29492.2</v>
      </c>
      <c r="GO71">
        <v>29385.2</v>
      </c>
      <c r="GP71">
        <v>34774.2</v>
      </c>
      <c r="GQ71">
        <v>34785.1</v>
      </c>
      <c r="GR71">
        <v>41501.9</v>
      </c>
      <c r="GS71">
        <v>41742.6</v>
      </c>
      <c r="GT71">
        <v>1.9125</v>
      </c>
      <c r="GU71">
        <v>1.86598</v>
      </c>
      <c r="GV71">
        <v>0.0902377</v>
      </c>
      <c r="GW71">
        <v>0</v>
      </c>
      <c r="GX71">
        <v>29.2346</v>
      </c>
      <c r="GY71">
        <v>999.9</v>
      </c>
      <c r="GZ71">
        <v>59.7</v>
      </c>
      <c r="HA71">
        <v>30.9</v>
      </c>
      <c r="HB71">
        <v>29.7662</v>
      </c>
      <c r="HC71">
        <v>62.5122</v>
      </c>
      <c r="HD71">
        <v>25.0561</v>
      </c>
      <c r="HE71">
        <v>1</v>
      </c>
      <c r="HF71">
        <v>0.163003</v>
      </c>
      <c r="HG71">
        <v>-1.56001</v>
      </c>
      <c r="HH71">
        <v>20.3508</v>
      </c>
      <c r="HI71">
        <v>5.22792</v>
      </c>
      <c r="HJ71">
        <v>12.0159</v>
      </c>
      <c r="HK71">
        <v>4.99115</v>
      </c>
      <c r="HL71">
        <v>3.28953</v>
      </c>
      <c r="HM71">
        <v>9999</v>
      </c>
      <c r="HN71">
        <v>9999</v>
      </c>
      <c r="HO71">
        <v>9999</v>
      </c>
      <c r="HP71">
        <v>999.9</v>
      </c>
      <c r="HQ71">
        <v>1.86754</v>
      </c>
      <c r="HR71">
        <v>1.86665</v>
      </c>
      <c r="HS71">
        <v>1.866</v>
      </c>
      <c r="HT71">
        <v>1.866</v>
      </c>
      <c r="HU71">
        <v>1.86783</v>
      </c>
      <c r="HV71">
        <v>1.87027</v>
      </c>
      <c r="HW71">
        <v>1.86891</v>
      </c>
      <c r="HX71">
        <v>1.87041</v>
      </c>
      <c r="HY71">
        <v>0</v>
      </c>
      <c r="HZ71">
        <v>0</v>
      </c>
      <c r="IA71">
        <v>0</v>
      </c>
      <c r="IB71">
        <v>0</v>
      </c>
      <c r="IC71" t="s">
        <v>426</v>
      </c>
      <c r="ID71" t="s">
        <v>427</v>
      </c>
      <c r="IE71" t="s">
        <v>428</v>
      </c>
      <c r="IF71" t="s">
        <v>428</v>
      </c>
      <c r="IG71" t="s">
        <v>428</v>
      </c>
      <c r="IH71" t="s">
        <v>428</v>
      </c>
      <c r="II71">
        <v>0</v>
      </c>
      <c r="IJ71">
        <v>100</v>
      </c>
      <c r="IK71">
        <v>100</v>
      </c>
      <c r="IL71">
        <v>1.238</v>
      </c>
      <c r="IM71">
        <v>0.1999</v>
      </c>
      <c r="IN71">
        <v>0.6902030508192664</v>
      </c>
      <c r="IO71">
        <v>0.001474763808417899</v>
      </c>
      <c r="IP71">
        <v>-3.85604142745729E-07</v>
      </c>
      <c r="IQ71">
        <v>-4.042155114862324E-11</v>
      </c>
      <c r="IR71">
        <v>-0.0599630414126953</v>
      </c>
      <c r="IS71">
        <v>-0.0008759303265835833</v>
      </c>
      <c r="IT71">
        <v>0.0007542316531097033</v>
      </c>
      <c r="IU71">
        <v>-1.168394518909615E-05</v>
      </c>
      <c r="IV71">
        <v>4</v>
      </c>
      <c r="IW71">
        <v>2283</v>
      </c>
      <c r="IX71">
        <v>1</v>
      </c>
      <c r="IY71">
        <v>28</v>
      </c>
      <c r="IZ71">
        <v>187601.1</v>
      </c>
      <c r="JA71">
        <v>187601.2</v>
      </c>
      <c r="JB71">
        <v>1.02905</v>
      </c>
      <c r="JC71">
        <v>2.27295</v>
      </c>
      <c r="JD71">
        <v>1.39648</v>
      </c>
      <c r="JE71">
        <v>2.35962</v>
      </c>
      <c r="JF71">
        <v>1.49536</v>
      </c>
      <c r="JG71">
        <v>2.7478</v>
      </c>
      <c r="JH71">
        <v>36.2459</v>
      </c>
      <c r="JI71">
        <v>24.1225</v>
      </c>
      <c r="JJ71">
        <v>18</v>
      </c>
      <c r="JK71">
        <v>490.125</v>
      </c>
      <c r="JL71">
        <v>450.456</v>
      </c>
      <c r="JM71">
        <v>31.6108</v>
      </c>
      <c r="JN71">
        <v>29.6719</v>
      </c>
      <c r="JO71">
        <v>30.0001</v>
      </c>
      <c r="JP71">
        <v>29.4831</v>
      </c>
      <c r="JQ71">
        <v>29.4043</v>
      </c>
      <c r="JR71">
        <v>20.6082</v>
      </c>
      <c r="JS71">
        <v>25.5932</v>
      </c>
      <c r="JT71">
        <v>97.6872</v>
      </c>
      <c r="JU71">
        <v>31.6094</v>
      </c>
      <c r="JV71">
        <v>420</v>
      </c>
      <c r="JW71">
        <v>24.6282</v>
      </c>
      <c r="JX71">
        <v>100.797</v>
      </c>
      <c r="JY71">
        <v>100.382</v>
      </c>
    </row>
    <row r="72" spans="1:285">
      <c r="A72">
        <v>56</v>
      </c>
      <c r="B72">
        <v>1758503494.6</v>
      </c>
      <c r="C72">
        <v>606.0999999046326</v>
      </c>
      <c r="D72" t="s">
        <v>540</v>
      </c>
      <c r="E72" t="s">
        <v>541</v>
      </c>
      <c r="F72">
        <v>5</v>
      </c>
      <c r="G72" t="s">
        <v>491</v>
      </c>
      <c r="H72" t="s">
        <v>420</v>
      </c>
      <c r="I72" t="s">
        <v>421</v>
      </c>
      <c r="J72">
        <v>1758503491.6</v>
      </c>
      <c r="K72">
        <f>(L72)/1000</f>
        <v>0</v>
      </c>
      <c r="L72">
        <f>1000*DL72*AJ72*(DH72-DI72)/(100*DA72*(1000-AJ72*DH72))</f>
        <v>0</v>
      </c>
      <c r="M72">
        <f>DL72*AJ72*(DG72-DF72*(1000-AJ72*DI72)/(1000-AJ72*DH72))/(100*DA72)</f>
        <v>0</v>
      </c>
      <c r="N72">
        <f>DF72 - IF(AJ72&gt;1, M72*DA72*100.0/(AL72), 0)</f>
        <v>0</v>
      </c>
      <c r="O72">
        <f>((U72-K72/2)*N72-M72)/(U72+K72/2)</f>
        <v>0</v>
      </c>
      <c r="P72">
        <f>O72*(DM72+DN72)/1000.0</f>
        <v>0</v>
      </c>
      <c r="Q72">
        <f>(DF72 - IF(AJ72&gt;1, M72*DA72*100.0/(AL72), 0))*(DM72+DN72)/1000.0</f>
        <v>0</v>
      </c>
      <c r="R72">
        <f>2.0/((1/T72-1/S72)+SIGN(T72)*SQRT((1/T72-1/S72)*(1/T72-1/S72) + 4*DB72/((DB72+1)*(DB72+1))*(2*1/T72*1/S72-1/S72*1/S72)))</f>
        <v>0</v>
      </c>
      <c r="S72">
        <f>IF(LEFT(DC72,1)&lt;&gt;"0",IF(LEFT(DC72,1)="1",3.0,DD72),$D$5+$E$5*(DT72*DM72/($K$5*1000))+$F$5*(DT72*DM72/($K$5*1000))*MAX(MIN(DA72,$J$5),$I$5)*MAX(MIN(DA72,$J$5),$I$5)+$G$5*MAX(MIN(DA72,$J$5),$I$5)*(DT72*DM72/($K$5*1000))+$H$5*(DT72*DM72/($K$5*1000))*(DT72*DM72/($K$5*1000)))</f>
        <v>0</v>
      </c>
      <c r="T72">
        <f>K72*(1000-(1000*0.61365*exp(17.502*X72/(240.97+X72))/(DM72+DN72)+DH72)/2)/(1000*0.61365*exp(17.502*X72/(240.97+X72))/(DM72+DN72)-DH72)</f>
        <v>0</v>
      </c>
      <c r="U72">
        <f>1/((DB72+1)/(R72/1.6)+1/(S72/1.37)) + DB72/((DB72+1)/(R72/1.6) + DB72/(S72/1.37))</f>
        <v>0</v>
      </c>
      <c r="V72">
        <f>(CW72*CZ72)</f>
        <v>0</v>
      </c>
      <c r="W72">
        <f>(DO72+(V72+2*0.95*5.67E-8*(((DO72+$B$7)+273)^4-(DO72+273)^4)-44100*K72)/(1.84*29.3*S72+8*0.95*5.67E-8*(DO72+273)^3))</f>
        <v>0</v>
      </c>
      <c r="X72">
        <f>($C$7*DP72+$D$7*DQ72+$E$7*W72)</f>
        <v>0</v>
      </c>
      <c r="Y72">
        <f>0.61365*exp(17.502*X72/(240.97+X72))</f>
        <v>0</v>
      </c>
      <c r="Z72">
        <f>(AA72/AB72*100)</f>
        <v>0</v>
      </c>
      <c r="AA72">
        <f>DH72*(DM72+DN72)/1000</f>
        <v>0</v>
      </c>
      <c r="AB72">
        <f>0.61365*exp(17.502*DO72/(240.97+DO72))</f>
        <v>0</v>
      </c>
      <c r="AC72">
        <f>(Y72-DH72*(DM72+DN72)/1000)</f>
        <v>0</v>
      </c>
      <c r="AD72">
        <f>(-K72*44100)</f>
        <v>0</v>
      </c>
      <c r="AE72">
        <f>2*29.3*S72*0.92*(DO72-X72)</f>
        <v>0</v>
      </c>
      <c r="AF72">
        <f>2*0.95*5.67E-8*(((DO72+$B$7)+273)^4-(X72+273)^4)</f>
        <v>0</v>
      </c>
      <c r="AG72">
        <f>V72+AF72+AD72+AE72</f>
        <v>0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MAX(0,($B$13+$C$13*DT72)/(1+$D$13*DT72)*DM72/(DO72+273)*$E$13)</f>
        <v>0</v>
      </c>
      <c r="AM72" t="s">
        <v>422</v>
      </c>
      <c r="AN72" t="s">
        <v>422</v>
      </c>
      <c r="AO72">
        <v>0</v>
      </c>
      <c r="AP72">
        <v>0</v>
      </c>
      <c r="AQ72">
        <f>1-AO72/AP72</f>
        <v>0</v>
      </c>
      <c r="AR72">
        <v>0</v>
      </c>
      <c r="AS72" t="s">
        <v>422</v>
      </c>
      <c r="AT72" t="s">
        <v>422</v>
      </c>
      <c r="AU72">
        <v>0</v>
      </c>
      <c r="AV72">
        <v>0</v>
      </c>
      <c r="AW72">
        <f>1-AU72/AV72</f>
        <v>0</v>
      </c>
      <c r="AX72">
        <v>0.5</v>
      </c>
      <c r="AY72">
        <f>CX72</f>
        <v>0</v>
      </c>
      <c r="AZ72">
        <f>M72</f>
        <v>0</v>
      </c>
      <c r="BA72">
        <f>AW72*AX72*AY72</f>
        <v>0</v>
      </c>
      <c r="BB72">
        <f>(AZ72-AR72)/AY72</f>
        <v>0</v>
      </c>
      <c r="BC72">
        <f>(AP72-AV72)/AV72</f>
        <v>0</v>
      </c>
      <c r="BD72">
        <f>AO72/(AQ72+AO72/AV72)</f>
        <v>0</v>
      </c>
      <c r="BE72" t="s">
        <v>422</v>
      </c>
      <c r="BF72">
        <v>0</v>
      </c>
      <c r="BG72">
        <f>IF(BF72&lt;&gt;0, BF72, BD72)</f>
        <v>0</v>
      </c>
      <c r="BH72">
        <f>1-BG72/AV72</f>
        <v>0</v>
      </c>
      <c r="BI72">
        <f>(AV72-AU72)/(AV72-BG72)</f>
        <v>0</v>
      </c>
      <c r="BJ72">
        <f>(AP72-AV72)/(AP72-BG72)</f>
        <v>0</v>
      </c>
      <c r="BK72">
        <f>(AV72-AU72)/(AV72-AO72)</f>
        <v>0</v>
      </c>
      <c r="BL72">
        <f>(AP72-AV72)/(AP72-AO72)</f>
        <v>0</v>
      </c>
      <c r="BM72">
        <f>(BI72*BG72/AU72)</f>
        <v>0</v>
      </c>
      <c r="BN72">
        <f>(1-BM72)</f>
        <v>0</v>
      </c>
      <c r="CW72">
        <f>$B$11*DU72+$C$11*DV72+$F$11*EG72*(1-EJ72)</f>
        <v>0</v>
      </c>
      <c r="CX72">
        <f>CW72*CY72</f>
        <v>0</v>
      </c>
      <c r="CY72">
        <f>($B$11*$D$9+$C$11*$D$9+$F$11*((ET72+EL72)/MAX(ET72+EL72+EU72, 0.1)*$I$9+EU72/MAX(ET72+EL72+EU72, 0.1)*$J$9))/($B$11+$C$11+$F$11)</f>
        <v>0</v>
      </c>
      <c r="CZ72">
        <f>($B$11*$K$9+$C$11*$K$9+$F$11*((ET72+EL72)/MAX(ET72+EL72+EU72, 0.1)*$P$9+EU72/MAX(ET72+EL72+EU72, 0.1)*$Q$9))/($B$11+$C$11+$F$11)</f>
        <v>0</v>
      </c>
      <c r="DA72">
        <v>2.18</v>
      </c>
      <c r="DB72">
        <v>0.5</v>
      </c>
      <c r="DC72" t="s">
        <v>423</v>
      </c>
      <c r="DD72">
        <v>2</v>
      </c>
      <c r="DE72">
        <v>1758503491.6</v>
      </c>
      <c r="DF72">
        <v>420.5944444444444</v>
      </c>
      <c r="DG72">
        <v>419.9721111111111</v>
      </c>
      <c r="DH72">
        <v>24.7298</v>
      </c>
      <c r="DI72">
        <v>24.62764444444445</v>
      </c>
      <c r="DJ72">
        <v>419.3565555555555</v>
      </c>
      <c r="DK72">
        <v>24.52986666666667</v>
      </c>
      <c r="DL72">
        <v>499.9777777777778</v>
      </c>
      <c r="DM72">
        <v>89.96494444444444</v>
      </c>
      <c r="DN72">
        <v>0.05645992222222223</v>
      </c>
      <c r="DO72">
        <v>30.76612222222222</v>
      </c>
      <c r="DP72">
        <v>30.7021</v>
      </c>
      <c r="DQ72">
        <v>999.9000000000001</v>
      </c>
      <c r="DR72">
        <v>0</v>
      </c>
      <c r="DS72">
        <v>0</v>
      </c>
      <c r="DT72">
        <v>9999.797777777778</v>
      </c>
      <c r="DU72">
        <v>0</v>
      </c>
      <c r="DV72">
        <v>0.843113</v>
      </c>
      <c r="DW72">
        <v>0.6224567777777777</v>
      </c>
      <c r="DX72">
        <v>431.2595555555556</v>
      </c>
      <c r="DY72">
        <v>430.5762222222222</v>
      </c>
      <c r="DZ72">
        <v>0.1021525555555556</v>
      </c>
      <c r="EA72">
        <v>419.9721111111111</v>
      </c>
      <c r="EB72">
        <v>24.62764444444445</v>
      </c>
      <c r="EC72">
        <v>2.224815555555555</v>
      </c>
      <c r="ED72">
        <v>2.215624444444444</v>
      </c>
      <c r="EE72">
        <v>19.14212222222222</v>
      </c>
      <c r="EF72">
        <v>19.07574444444445</v>
      </c>
      <c r="EG72">
        <v>0.00500097</v>
      </c>
      <c r="EH72">
        <v>0</v>
      </c>
      <c r="EI72">
        <v>0</v>
      </c>
      <c r="EJ72">
        <v>0</v>
      </c>
      <c r="EK72">
        <v>224.3</v>
      </c>
      <c r="EL72">
        <v>0.00500097</v>
      </c>
      <c r="EM72">
        <v>-0.4777777777777779</v>
      </c>
      <c r="EN72">
        <v>-0.3222222222222222</v>
      </c>
      <c r="EO72">
        <v>35.34</v>
      </c>
      <c r="EP72">
        <v>40.16633333333333</v>
      </c>
      <c r="EQ72">
        <v>37.42322222222222</v>
      </c>
      <c r="ER72">
        <v>40.42333333333333</v>
      </c>
      <c r="ES72">
        <v>37.944</v>
      </c>
      <c r="ET72">
        <v>0</v>
      </c>
      <c r="EU72">
        <v>0</v>
      </c>
      <c r="EV72">
        <v>0</v>
      </c>
      <c r="EW72">
        <v>1758503495.5</v>
      </c>
      <c r="EX72">
        <v>0</v>
      </c>
      <c r="EY72">
        <v>227.2692307692308</v>
      </c>
      <c r="EZ72">
        <v>-30.94017071482037</v>
      </c>
      <c r="FA72">
        <v>35.08376058463351</v>
      </c>
      <c r="FB72">
        <v>-6.107692307692307</v>
      </c>
      <c r="FC72">
        <v>15</v>
      </c>
      <c r="FD72">
        <v>0</v>
      </c>
      <c r="FE72" t="s">
        <v>424</v>
      </c>
      <c r="FF72">
        <v>1747247426.5</v>
      </c>
      <c r="FG72">
        <v>1747247420.5</v>
      </c>
      <c r="FH72">
        <v>0</v>
      </c>
      <c r="FI72">
        <v>1.027</v>
      </c>
      <c r="FJ72">
        <v>0.031</v>
      </c>
      <c r="FK72">
        <v>0.02</v>
      </c>
      <c r="FL72">
        <v>0.05</v>
      </c>
      <c r="FM72">
        <v>420</v>
      </c>
      <c r="FN72">
        <v>16</v>
      </c>
      <c r="FO72">
        <v>0.01</v>
      </c>
      <c r="FP72">
        <v>0.1</v>
      </c>
      <c r="FQ72">
        <v>0.6082031000000001</v>
      </c>
      <c r="FR72">
        <v>-0.06021023639774996</v>
      </c>
      <c r="FS72">
        <v>0.05260519374348886</v>
      </c>
      <c r="FT72">
        <v>1</v>
      </c>
      <c r="FU72">
        <v>227.3823529411765</v>
      </c>
      <c r="FV72">
        <v>-16.90145141189888</v>
      </c>
      <c r="FW72">
        <v>7.165254011680474</v>
      </c>
      <c r="FX72">
        <v>-1</v>
      </c>
      <c r="FY72">
        <v>0.10222956</v>
      </c>
      <c r="FZ72">
        <v>0.00704700562851766</v>
      </c>
      <c r="GA72">
        <v>0.001506300571234042</v>
      </c>
      <c r="GB72">
        <v>1</v>
      </c>
      <c r="GC72">
        <v>2</v>
      </c>
      <c r="GD72">
        <v>2</v>
      </c>
      <c r="GE72" t="s">
        <v>448</v>
      </c>
      <c r="GF72">
        <v>3.1367</v>
      </c>
      <c r="GG72">
        <v>2.71681</v>
      </c>
      <c r="GH72">
        <v>0.093169</v>
      </c>
      <c r="GI72">
        <v>0.092401</v>
      </c>
      <c r="GJ72">
        <v>0.107592</v>
      </c>
      <c r="GK72">
        <v>0.106067</v>
      </c>
      <c r="GL72">
        <v>28763.6</v>
      </c>
      <c r="GM72">
        <v>28855.2</v>
      </c>
      <c r="GN72">
        <v>29492.1</v>
      </c>
      <c r="GO72">
        <v>29385.1</v>
      </c>
      <c r="GP72">
        <v>34774.1</v>
      </c>
      <c r="GQ72">
        <v>34785.1</v>
      </c>
      <c r="GR72">
        <v>41501.8</v>
      </c>
      <c r="GS72">
        <v>41742.5</v>
      </c>
      <c r="GT72">
        <v>1.9124</v>
      </c>
      <c r="GU72">
        <v>1.86602</v>
      </c>
      <c r="GV72">
        <v>0.0902452</v>
      </c>
      <c r="GW72">
        <v>0</v>
      </c>
      <c r="GX72">
        <v>29.235</v>
      </c>
      <c r="GY72">
        <v>999.9</v>
      </c>
      <c r="GZ72">
        <v>59.7</v>
      </c>
      <c r="HA72">
        <v>30.9</v>
      </c>
      <c r="HB72">
        <v>29.7661</v>
      </c>
      <c r="HC72">
        <v>62.7622</v>
      </c>
      <c r="HD72">
        <v>24.9319</v>
      </c>
      <c r="HE72">
        <v>1</v>
      </c>
      <c r="HF72">
        <v>0.163026</v>
      </c>
      <c r="HG72">
        <v>-1.55225</v>
      </c>
      <c r="HH72">
        <v>20.3509</v>
      </c>
      <c r="HI72">
        <v>5.22822</v>
      </c>
      <c r="HJ72">
        <v>12.0159</v>
      </c>
      <c r="HK72">
        <v>4.9912</v>
      </c>
      <c r="HL72">
        <v>3.2895</v>
      </c>
      <c r="HM72">
        <v>9999</v>
      </c>
      <c r="HN72">
        <v>9999</v>
      </c>
      <c r="HO72">
        <v>9999</v>
      </c>
      <c r="HP72">
        <v>999.9</v>
      </c>
      <c r="HQ72">
        <v>1.86753</v>
      </c>
      <c r="HR72">
        <v>1.86663</v>
      </c>
      <c r="HS72">
        <v>1.866</v>
      </c>
      <c r="HT72">
        <v>1.866</v>
      </c>
      <c r="HU72">
        <v>1.86783</v>
      </c>
      <c r="HV72">
        <v>1.87027</v>
      </c>
      <c r="HW72">
        <v>1.8689</v>
      </c>
      <c r="HX72">
        <v>1.8704</v>
      </c>
      <c r="HY72">
        <v>0</v>
      </c>
      <c r="HZ72">
        <v>0</v>
      </c>
      <c r="IA72">
        <v>0</v>
      </c>
      <c r="IB72">
        <v>0</v>
      </c>
      <c r="IC72" t="s">
        <v>426</v>
      </c>
      <c r="ID72" t="s">
        <v>427</v>
      </c>
      <c r="IE72" t="s">
        <v>428</v>
      </c>
      <c r="IF72" t="s">
        <v>428</v>
      </c>
      <c r="IG72" t="s">
        <v>428</v>
      </c>
      <c r="IH72" t="s">
        <v>428</v>
      </c>
      <c r="II72">
        <v>0</v>
      </c>
      <c r="IJ72">
        <v>100</v>
      </c>
      <c r="IK72">
        <v>100</v>
      </c>
      <c r="IL72">
        <v>1.238</v>
      </c>
      <c r="IM72">
        <v>0.1999</v>
      </c>
      <c r="IN72">
        <v>0.6902030508192664</v>
      </c>
      <c r="IO72">
        <v>0.001474763808417899</v>
      </c>
      <c r="IP72">
        <v>-3.85604142745729E-07</v>
      </c>
      <c r="IQ72">
        <v>-4.042155114862324E-11</v>
      </c>
      <c r="IR72">
        <v>-0.0599630414126953</v>
      </c>
      <c r="IS72">
        <v>-0.0008759303265835833</v>
      </c>
      <c r="IT72">
        <v>0.0007542316531097033</v>
      </c>
      <c r="IU72">
        <v>-1.168394518909615E-05</v>
      </c>
      <c r="IV72">
        <v>4</v>
      </c>
      <c r="IW72">
        <v>2283</v>
      </c>
      <c r="IX72">
        <v>1</v>
      </c>
      <c r="IY72">
        <v>28</v>
      </c>
      <c r="IZ72">
        <v>187601.1</v>
      </c>
      <c r="JA72">
        <v>187601.2</v>
      </c>
      <c r="JB72">
        <v>1.02905</v>
      </c>
      <c r="JC72">
        <v>2.28149</v>
      </c>
      <c r="JD72">
        <v>1.39648</v>
      </c>
      <c r="JE72">
        <v>2.35962</v>
      </c>
      <c r="JF72">
        <v>1.49536</v>
      </c>
      <c r="JG72">
        <v>2.67578</v>
      </c>
      <c r="JH72">
        <v>36.2459</v>
      </c>
      <c r="JI72">
        <v>24.1225</v>
      </c>
      <c r="JJ72">
        <v>18</v>
      </c>
      <c r="JK72">
        <v>490.061</v>
      </c>
      <c r="JL72">
        <v>450.487</v>
      </c>
      <c r="JM72">
        <v>31.612</v>
      </c>
      <c r="JN72">
        <v>29.6719</v>
      </c>
      <c r="JO72">
        <v>30.0001</v>
      </c>
      <c r="JP72">
        <v>29.4831</v>
      </c>
      <c r="JQ72">
        <v>29.4043</v>
      </c>
      <c r="JR72">
        <v>20.6073</v>
      </c>
      <c r="JS72">
        <v>25.5932</v>
      </c>
      <c r="JT72">
        <v>97.6872</v>
      </c>
      <c r="JU72">
        <v>31.6094</v>
      </c>
      <c r="JV72">
        <v>420</v>
      </c>
      <c r="JW72">
        <v>24.6282</v>
      </c>
      <c r="JX72">
        <v>100.796</v>
      </c>
      <c r="JY72">
        <v>100.382</v>
      </c>
    </row>
    <row r="73" spans="1:285">
      <c r="A73">
        <v>57</v>
      </c>
      <c r="B73">
        <v>1758503496.6</v>
      </c>
      <c r="C73">
        <v>608.0999999046326</v>
      </c>
      <c r="D73" t="s">
        <v>542</v>
      </c>
      <c r="E73" t="s">
        <v>543</v>
      </c>
      <c r="F73">
        <v>5</v>
      </c>
      <c r="G73" t="s">
        <v>491</v>
      </c>
      <c r="H73" t="s">
        <v>420</v>
      </c>
      <c r="I73" t="s">
        <v>421</v>
      </c>
      <c r="J73">
        <v>1758503493.6</v>
      </c>
      <c r="K73">
        <f>(L73)/1000</f>
        <v>0</v>
      </c>
      <c r="L73">
        <f>1000*DL73*AJ73*(DH73-DI73)/(100*DA73*(1000-AJ73*DH73))</f>
        <v>0</v>
      </c>
      <c r="M73">
        <f>DL73*AJ73*(DG73-DF73*(1000-AJ73*DI73)/(1000-AJ73*DH73))/(100*DA73)</f>
        <v>0</v>
      </c>
      <c r="N73">
        <f>DF73 - IF(AJ73&gt;1, M73*DA73*100.0/(AL73), 0)</f>
        <v>0</v>
      </c>
      <c r="O73">
        <f>((U73-K73/2)*N73-M73)/(U73+K73/2)</f>
        <v>0</v>
      </c>
      <c r="P73">
        <f>O73*(DM73+DN73)/1000.0</f>
        <v>0</v>
      </c>
      <c r="Q73">
        <f>(DF73 - IF(AJ73&gt;1, M73*DA73*100.0/(AL73), 0))*(DM73+DN73)/1000.0</f>
        <v>0</v>
      </c>
      <c r="R73">
        <f>2.0/((1/T73-1/S73)+SIGN(T73)*SQRT((1/T73-1/S73)*(1/T73-1/S73) + 4*DB73/((DB73+1)*(DB73+1))*(2*1/T73*1/S73-1/S73*1/S73)))</f>
        <v>0</v>
      </c>
      <c r="S73">
        <f>IF(LEFT(DC73,1)&lt;&gt;"0",IF(LEFT(DC73,1)="1",3.0,DD73),$D$5+$E$5*(DT73*DM73/($K$5*1000))+$F$5*(DT73*DM73/($K$5*1000))*MAX(MIN(DA73,$J$5),$I$5)*MAX(MIN(DA73,$J$5),$I$5)+$G$5*MAX(MIN(DA73,$J$5),$I$5)*(DT73*DM73/($K$5*1000))+$H$5*(DT73*DM73/($K$5*1000))*(DT73*DM73/($K$5*1000)))</f>
        <v>0</v>
      </c>
      <c r="T73">
        <f>K73*(1000-(1000*0.61365*exp(17.502*X73/(240.97+X73))/(DM73+DN73)+DH73)/2)/(1000*0.61365*exp(17.502*X73/(240.97+X73))/(DM73+DN73)-DH73)</f>
        <v>0</v>
      </c>
      <c r="U73">
        <f>1/((DB73+1)/(R73/1.6)+1/(S73/1.37)) + DB73/((DB73+1)/(R73/1.6) + DB73/(S73/1.37))</f>
        <v>0</v>
      </c>
      <c r="V73">
        <f>(CW73*CZ73)</f>
        <v>0</v>
      </c>
      <c r="W73">
        <f>(DO73+(V73+2*0.95*5.67E-8*(((DO73+$B$7)+273)^4-(DO73+273)^4)-44100*K73)/(1.84*29.3*S73+8*0.95*5.67E-8*(DO73+273)^3))</f>
        <v>0</v>
      </c>
      <c r="X73">
        <f>($C$7*DP73+$D$7*DQ73+$E$7*W73)</f>
        <v>0</v>
      </c>
      <c r="Y73">
        <f>0.61365*exp(17.502*X73/(240.97+X73))</f>
        <v>0</v>
      </c>
      <c r="Z73">
        <f>(AA73/AB73*100)</f>
        <v>0</v>
      </c>
      <c r="AA73">
        <f>DH73*(DM73+DN73)/1000</f>
        <v>0</v>
      </c>
      <c r="AB73">
        <f>0.61365*exp(17.502*DO73/(240.97+DO73))</f>
        <v>0</v>
      </c>
      <c r="AC73">
        <f>(Y73-DH73*(DM73+DN73)/1000)</f>
        <v>0</v>
      </c>
      <c r="AD73">
        <f>(-K73*44100)</f>
        <v>0</v>
      </c>
      <c r="AE73">
        <f>2*29.3*S73*0.92*(DO73-X73)</f>
        <v>0</v>
      </c>
      <c r="AF73">
        <f>2*0.95*5.67E-8*(((DO73+$B$7)+273)^4-(X73+273)^4)</f>
        <v>0</v>
      </c>
      <c r="AG73">
        <f>V73+AF73+AD73+AE73</f>
        <v>0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MAX(0,($B$13+$C$13*DT73)/(1+$D$13*DT73)*DM73/(DO73+273)*$E$13)</f>
        <v>0</v>
      </c>
      <c r="AM73" t="s">
        <v>422</v>
      </c>
      <c r="AN73" t="s">
        <v>422</v>
      </c>
      <c r="AO73">
        <v>0</v>
      </c>
      <c r="AP73">
        <v>0</v>
      </c>
      <c r="AQ73">
        <f>1-AO73/AP73</f>
        <v>0</v>
      </c>
      <c r="AR73">
        <v>0</v>
      </c>
      <c r="AS73" t="s">
        <v>422</v>
      </c>
      <c r="AT73" t="s">
        <v>422</v>
      </c>
      <c r="AU73">
        <v>0</v>
      </c>
      <c r="AV73">
        <v>0</v>
      </c>
      <c r="AW73">
        <f>1-AU73/AV73</f>
        <v>0</v>
      </c>
      <c r="AX73">
        <v>0.5</v>
      </c>
      <c r="AY73">
        <f>CX73</f>
        <v>0</v>
      </c>
      <c r="AZ73">
        <f>M73</f>
        <v>0</v>
      </c>
      <c r="BA73">
        <f>AW73*AX73*AY73</f>
        <v>0</v>
      </c>
      <c r="BB73">
        <f>(AZ73-AR73)/AY73</f>
        <v>0</v>
      </c>
      <c r="BC73">
        <f>(AP73-AV73)/AV73</f>
        <v>0</v>
      </c>
      <c r="BD73">
        <f>AO73/(AQ73+AO73/AV73)</f>
        <v>0</v>
      </c>
      <c r="BE73" t="s">
        <v>422</v>
      </c>
      <c r="BF73">
        <v>0</v>
      </c>
      <c r="BG73">
        <f>IF(BF73&lt;&gt;0, BF73, BD73)</f>
        <v>0</v>
      </c>
      <c r="BH73">
        <f>1-BG73/AV73</f>
        <v>0</v>
      </c>
      <c r="BI73">
        <f>(AV73-AU73)/(AV73-BG73)</f>
        <v>0</v>
      </c>
      <c r="BJ73">
        <f>(AP73-AV73)/(AP73-BG73)</f>
        <v>0</v>
      </c>
      <c r="BK73">
        <f>(AV73-AU73)/(AV73-AO73)</f>
        <v>0</v>
      </c>
      <c r="BL73">
        <f>(AP73-AV73)/(AP73-AO73)</f>
        <v>0</v>
      </c>
      <c r="BM73">
        <f>(BI73*BG73/AU73)</f>
        <v>0</v>
      </c>
      <c r="BN73">
        <f>(1-BM73)</f>
        <v>0</v>
      </c>
      <c r="CW73">
        <f>$B$11*DU73+$C$11*DV73+$F$11*EG73*(1-EJ73)</f>
        <v>0</v>
      </c>
      <c r="CX73">
        <f>CW73*CY73</f>
        <v>0</v>
      </c>
      <c r="CY73">
        <f>($B$11*$D$9+$C$11*$D$9+$F$11*((ET73+EL73)/MAX(ET73+EL73+EU73, 0.1)*$I$9+EU73/MAX(ET73+EL73+EU73, 0.1)*$J$9))/($B$11+$C$11+$F$11)</f>
        <v>0</v>
      </c>
      <c r="CZ73">
        <f>($B$11*$K$9+$C$11*$K$9+$F$11*((ET73+EL73)/MAX(ET73+EL73+EU73, 0.1)*$P$9+EU73/MAX(ET73+EL73+EU73, 0.1)*$Q$9))/($B$11+$C$11+$F$11)</f>
        <v>0</v>
      </c>
      <c r="DA73">
        <v>2.18</v>
      </c>
      <c r="DB73">
        <v>0.5</v>
      </c>
      <c r="DC73" t="s">
        <v>423</v>
      </c>
      <c r="DD73">
        <v>2</v>
      </c>
      <c r="DE73">
        <v>1758503493.6</v>
      </c>
      <c r="DF73">
        <v>420.6037777777777</v>
      </c>
      <c r="DG73">
        <v>419.9928888888889</v>
      </c>
      <c r="DH73">
        <v>24.72898888888889</v>
      </c>
      <c r="DI73">
        <v>24.62678888888889</v>
      </c>
      <c r="DJ73">
        <v>419.3657777777778</v>
      </c>
      <c r="DK73">
        <v>24.52908888888889</v>
      </c>
      <c r="DL73">
        <v>500.0183333333333</v>
      </c>
      <c r="DM73">
        <v>89.9655777777778</v>
      </c>
      <c r="DN73">
        <v>0.05651827777777777</v>
      </c>
      <c r="DO73">
        <v>30.76726666666666</v>
      </c>
      <c r="DP73">
        <v>30.70346666666666</v>
      </c>
      <c r="DQ73">
        <v>999.9000000000001</v>
      </c>
      <c r="DR73">
        <v>0</v>
      </c>
      <c r="DS73">
        <v>0</v>
      </c>
      <c r="DT73">
        <v>9998.061111111112</v>
      </c>
      <c r="DU73">
        <v>0</v>
      </c>
      <c r="DV73">
        <v>0.843113</v>
      </c>
      <c r="DW73">
        <v>0.6109788888888888</v>
      </c>
      <c r="DX73">
        <v>431.2686666666667</v>
      </c>
      <c r="DY73">
        <v>430.5971111111111</v>
      </c>
      <c r="DZ73">
        <v>0.1022166666666667</v>
      </c>
      <c r="EA73">
        <v>419.9928888888889</v>
      </c>
      <c r="EB73">
        <v>24.62678888888889</v>
      </c>
      <c r="EC73">
        <v>2.224758888888889</v>
      </c>
      <c r="ED73">
        <v>2.215563333333334</v>
      </c>
      <c r="EE73">
        <v>19.14174444444444</v>
      </c>
      <c r="EF73">
        <v>19.07528888888889</v>
      </c>
      <c r="EG73">
        <v>0.00500097</v>
      </c>
      <c r="EH73">
        <v>0</v>
      </c>
      <c r="EI73">
        <v>0</v>
      </c>
      <c r="EJ73">
        <v>0</v>
      </c>
      <c r="EK73">
        <v>223.3777777777778</v>
      </c>
      <c r="EL73">
        <v>0.00500097</v>
      </c>
      <c r="EM73">
        <v>-6.155555555555555</v>
      </c>
      <c r="EN73">
        <v>-1.366666666666667</v>
      </c>
      <c r="EO73">
        <v>35.361</v>
      </c>
      <c r="EP73">
        <v>40.208</v>
      </c>
      <c r="EQ73">
        <v>37.444</v>
      </c>
      <c r="ER73">
        <v>40.465</v>
      </c>
      <c r="ES73">
        <v>37.965</v>
      </c>
      <c r="ET73">
        <v>0</v>
      </c>
      <c r="EU73">
        <v>0</v>
      </c>
      <c r="EV73">
        <v>0</v>
      </c>
      <c r="EW73">
        <v>1758503497.3</v>
      </c>
      <c r="EX73">
        <v>0</v>
      </c>
      <c r="EY73">
        <v>226.352</v>
      </c>
      <c r="EZ73">
        <v>-33.20769237068345</v>
      </c>
      <c r="FA73">
        <v>-14.28461523937754</v>
      </c>
      <c r="FB73">
        <v>-5.76</v>
      </c>
      <c r="FC73">
        <v>15</v>
      </c>
      <c r="FD73">
        <v>0</v>
      </c>
      <c r="FE73" t="s">
        <v>424</v>
      </c>
      <c r="FF73">
        <v>1747247426.5</v>
      </c>
      <c r="FG73">
        <v>1747247420.5</v>
      </c>
      <c r="FH73">
        <v>0</v>
      </c>
      <c r="FI73">
        <v>1.027</v>
      </c>
      <c r="FJ73">
        <v>0.031</v>
      </c>
      <c r="FK73">
        <v>0.02</v>
      </c>
      <c r="FL73">
        <v>0.05</v>
      </c>
      <c r="FM73">
        <v>420</v>
      </c>
      <c r="FN73">
        <v>16</v>
      </c>
      <c r="FO73">
        <v>0.01</v>
      </c>
      <c r="FP73">
        <v>0.1</v>
      </c>
      <c r="FQ73">
        <v>0.6040388780487805</v>
      </c>
      <c r="FR73">
        <v>-0.02717868292683085</v>
      </c>
      <c r="FS73">
        <v>0.05050251869169139</v>
      </c>
      <c r="FT73">
        <v>1</v>
      </c>
      <c r="FU73">
        <v>227.8294117647058</v>
      </c>
      <c r="FV73">
        <v>-17.06646297067909</v>
      </c>
      <c r="FW73">
        <v>7.251958332338877</v>
      </c>
      <c r="FX73">
        <v>-1</v>
      </c>
      <c r="FY73">
        <v>0.1022379609756098</v>
      </c>
      <c r="FZ73">
        <v>0.006010902439024421</v>
      </c>
      <c r="GA73">
        <v>0.001487994162373491</v>
      </c>
      <c r="GB73">
        <v>1</v>
      </c>
      <c r="GC73">
        <v>2</v>
      </c>
      <c r="GD73">
        <v>2</v>
      </c>
      <c r="GE73" t="s">
        <v>448</v>
      </c>
      <c r="GF73">
        <v>3.13657</v>
      </c>
      <c r="GG73">
        <v>2.7169</v>
      </c>
      <c r="GH73">
        <v>0.093165</v>
      </c>
      <c r="GI73">
        <v>0.0924059</v>
      </c>
      <c r="GJ73">
        <v>0.107587</v>
      </c>
      <c r="GK73">
        <v>0.106063</v>
      </c>
      <c r="GL73">
        <v>28763.9</v>
      </c>
      <c r="GM73">
        <v>28855.1</v>
      </c>
      <c r="GN73">
        <v>29492.3</v>
      </c>
      <c r="GO73">
        <v>29385.1</v>
      </c>
      <c r="GP73">
        <v>34774.6</v>
      </c>
      <c r="GQ73">
        <v>34785.2</v>
      </c>
      <c r="GR73">
        <v>41502.1</v>
      </c>
      <c r="GS73">
        <v>41742.4</v>
      </c>
      <c r="GT73">
        <v>1.91235</v>
      </c>
      <c r="GU73">
        <v>1.86623</v>
      </c>
      <c r="GV73">
        <v>0.0903569</v>
      </c>
      <c r="GW73">
        <v>0</v>
      </c>
      <c r="GX73">
        <v>29.2362</v>
      </c>
      <c r="GY73">
        <v>999.9</v>
      </c>
      <c r="GZ73">
        <v>59.7</v>
      </c>
      <c r="HA73">
        <v>30.9</v>
      </c>
      <c r="HB73">
        <v>29.7675</v>
      </c>
      <c r="HC73">
        <v>62.5922</v>
      </c>
      <c r="HD73">
        <v>25.1322</v>
      </c>
      <c r="HE73">
        <v>1</v>
      </c>
      <c r="HF73">
        <v>0.16298</v>
      </c>
      <c r="HG73">
        <v>-1.52828</v>
      </c>
      <c r="HH73">
        <v>20.351</v>
      </c>
      <c r="HI73">
        <v>5.22807</v>
      </c>
      <c r="HJ73">
        <v>12.0159</v>
      </c>
      <c r="HK73">
        <v>4.9914</v>
      </c>
      <c r="HL73">
        <v>3.28948</v>
      </c>
      <c r="HM73">
        <v>9999</v>
      </c>
      <c r="HN73">
        <v>9999</v>
      </c>
      <c r="HO73">
        <v>9999</v>
      </c>
      <c r="HP73">
        <v>999.9</v>
      </c>
      <c r="HQ73">
        <v>1.86752</v>
      </c>
      <c r="HR73">
        <v>1.86665</v>
      </c>
      <c r="HS73">
        <v>1.866</v>
      </c>
      <c r="HT73">
        <v>1.86599</v>
      </c>
      <c r="HU73">
        <v>1.86783</v>
      </c>
      <c r="HV73">
        <v>1.87027</v>
      </c>
      <c r="HW73">
        <v>1.8689</v>
      </c>
      <c r="HX73">
        <v>1.8704</v>
      </c>
      <c r="HY73">
        <v>0</v>
      </c>
      <c r="HZ73">
        <v>0</v>
      </c>
      <c r="IA73">
        <v>0</v>
      </c>
      <c r="IB73">
        <v>0</v>
      </c>
      <c r="IC73" t="s">
        <v>426</v>
      </c>
      <c r="ID73" t="s">
        <v>427</v>
      </c>
      <c r="IE73" t="s">
        <v>428</v>
      </c>
      <c r="IF73" t="s">
        <v>428</v>
      </c>
      <c r="IG73" t="s">
        <v>428</v>
      </c>
      <c r="IH73" t="s">
        <v>428</v>
      </c>
      <c r="II73">
        <v>0</v>
      </c>
      <c r="IJ73">
        <v>100</v>
      </c>
      <c r="IK73">
        <v>100</v>
      </c>
      <c r="IL73">
        <v>1.238</v>
      </c>
      <c r="IM73">
        <v>0.1999</v>
      </c>
      <c r="IN73">
        <v>0.6902030508192664</v>
      </c>
      <c r="IO73">
        <v>0.001474763808417899</v>
      </c>
      <c r="IP73">
        <v>-3.85604142745729E-07</v>
      </c>
      <c r="IQ73">
        <v>-4.042155114862324E-11</v>
      </c>
      <c r="IR73">
        <v>-0.0599630414126953</v>
      </c>
      <c r="IS73">
        <v>-0.0008759303265835833</v>
      </c>
      <c r="IT73">
        <v>0.0007542316531097033</v>
      </c>
      <c r="IU73">
        <v>-1.168394518909615E-05</v>
      </c>
      <c r="IV73">
        <v>4</v>
      </c>
      <c r="IW73">
        <v>2283</v>
      </c>
      <c r="IX73">
        <v>1</v>
      </c>
      <c r="IY73">
        <v>28</v>
      </c>
      <c r="IZ73">
        <v>187601.2</v>
      </c>
      <c r="JA73">
        <v>187601.3</v>
      </c>
      <c r="JB73">
        <v>1.02905</v>
      </c>
      <c r="JC73">
        <v>2.27295</v>
      </c>
      <c r="JD73">
        <v>1.39771</v>
      </c>
      <c r="JE73">
        <v>2.35352</v>
      </c>
      <c r="JF73">
        <v>1.49536</v>
      </c>
      <c r="JG73">
        <v>2.74536</v>
      </c>
      <c r="JH73">
        <v>36.2459</v>
      </c>
      <c r="JI73">
        <v>24.1225</v>
      </c>
      <c r="JJ73">
        <v>18</v>
      </c>
      <c r="JK73">
        <v>490.03</v>
      </c>
      <c r="JL73">
        <v>450.613</v>
      </c>
      <c r="JM73">
        <v>31.6122</v>
      </c>
      <c r="JN73">
        <v>29.6719</v>
      </c>
      <c r="JO73">
        <v>30</v>
      </c>
      <c r="JP73">
        <v>29.4831</v>
      </c>
      <c r="JQ73">
        <v>29.4043</v>
      </c>
      <c r="JR73">
        <v>20.6068</v>
      </c>
      <c r="JS73">
        <v>25.5932</v>
      </c>
      <c r="JT73">
        <v>97.6872</v>
      </c>
      <c r="JU73">
        <v>31.5768</v>
      </c>
      <c r="JV73">
        <v>420</v>
      </c>
      <c r="JW73">
        <v>24.6282</v>
      </c>
      <c r="JX73">
        <v>100.797</v>
      </c>
      <c r="JY73">
        <v>100.382</v>
      </c>
    </row>
    <row r="74" spans="1:285">
      <c r="A74">
        <v>58</v>
      </c>
      <c r="B74">
        <v>1758503498.6</v>
      </c>
      <c r="C74">
        <v>610.0999999046326</v>
      </c>
      <c r="D74" t="s">
        <v>544</v>
      </c>
      <c r="E74" t="s">
        <v>545</v>
      </c>
      <c r="F74">
        <v>5</v>
      </c>
      <c r="G74" t="s">
        <v>491</v>
      </c>
      <c r="H74" t="s">
        <v>420</v>
      </c>
      <c r="I74" t="s">
        <v>421</v>
      </c>
      <c r="J74">
        <v>1758503495.6</v>
      </c>
      <c r="K74">
        <f>(L74)/1000</f>
        <v>0</v>
      </c>
      <c r="L74">
        <f>1000*DL74*AJ74*(DH74-DI74)/(100*DA74*(1000-AJ74*DH74))</f>
        <v>0</v>
      </c>
      <c r="M74">
        <f>DL74*AJ74*(DG74-DF74*(1000-AJ74*DI74)/(1000-AJ74*DH74))/(100*DA74)</f>
        <v>0</v>
      </c>
      <c r="N74">
        <f>DF74 - IF(AJ74&gt;1, M74*DA74*100.0/(AL74), 0)</f>
        <v>0</v>
      </c>
      <c r="O74">
        <f>((U74-K74/2)*N74-M74)/(U74+K74/2)</f>
        <v>0</v>
      </c>
      <c r="P74">
        <f>O74*(DM74+DN74)/1000.0</f>
        <v>0</v>
      </c>
      <c r="Q74">
        <f>(DF74 - IF(AJ74&gt;1, M74*DA74*100.0/(AL74), 0))*(DM74+DN74)/1000.0</f>
        <v>0</v>
      </c>
      <c r="R74">
        <f>2.0/((1/T74-1/S74)+SIGN(T74)*SQRT((1/T74-1/S74)*(1/T74-1/S74) + 4*DB74/((DB74+1)*(DB74+1))*(2*1/T74*1/S74-1/S74*1/S74)))</f>
        <v>0</v>
      </c>
      <c r="S74">
        <f>IF(LEFT(DC74,1)&lt;&gt;"0",IF(LEFT(DC74,1)="1",3.0,DD74),$D$5+$E$5*(DT74*DM74/($K$5*1000))+$F$5*(DT74*DM74/($K$5*1000))*MAX(MIN(DA74,$J$5),$I$5)*MAX(MIN(DA74,$J$5),$I$5)+$G$5*MAX(MIN(DA74,$J$5),$I$5)*(DT74*DM74/($K$5*1000))+$H$5*(DT74*DM74/($K$5*1000))*(DT74*DM74/($K$5*1000)))</f>
        <v>0</v>
      </c>
      <c r="T74">
        <f>K74*(1000-(1000*0.61365*exp(17.502*X74/(240.97+X74))/(DM74+DN74)+DH74)/2)/(1000*0.61365*exp(17.502*X74/(240.97+X74))/(DM74+DN74)-DH74)</f>
        <v>0</v>
      </c>
      <c r="U74">
        <f>1/((DB74+1)/(R74/1.6)+1/(S74/1.37)) + DB74/((DB74+1)/(R74/1.6) + DB74/(S74/1.37))</f>
        <v>0</v>
      </c>
      <c r="V74">
        <f>(CW74*CZ74)</f>
        <v>0</v>
      </c>
      <c r="W74">
        <f>(DO74+(V74+2*0.95*5.67E-8*(((DO74+$B$7)+273)^4-(DO74+273)^4)-44100*K74)/(1.84*29.3*S74+8*0.95*5.67E-8*(DO74+273)^3))</f>
        <v>0</v>
      </c>
      <c r="X74">
        <f>($C$7*DP74+$D$7*DQ74+$E$7*W74)</f>
        <v>0</v>
      </c>
      <c r="Y74">
        <f>0.61365*exp(17.502*X74/(240.97+X74))</f>
        <v>0</v>
      </c>
      <c r="Z74">
        <f>(AA74/AB74*100)</f>
        <v>0</v>
      </c>
      <c r="AA74">
        <f>DH74*(DM74+DN74)/1000</f>
        <v>0</v>
      </c>
      <c r="AB74">
        <f>0.61365*exp(17.502*DO74/(240.97+DO74))</f>
        <v>0</v>
      </c>
      <c r="AC74">
        <f>(Y74-DH74*(DM74+DN74)/1000)</f>
        <v>0</v>
      </c>
      <c r="AD74">
        <f>(-K74*44100)</f>
        <v>0</v>
      </c>
      <c r="AE74">
        <f>2*29.3*S74*0.92*(DO74-X74)</f>
        <v>0</v>
      </c>
      <c r="AF74">
        <f>2*0.95*5.67E-8*(((DO74+$B$7)+273)^4-(X74+273)^4)</f>
        <v>0</v>
      </c>
      <c r="AG74">
        <f>V74+AF74+AD74+AE74</f>
        <v>0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MAX(0,($B$13+$C$13*DT74)/(1+$D$13*DT74)*DM74/(DO74+273)*$E$13)</f>
        <v>0</v>
      </c>
      <c r="AM74" t="s">
        <v>422</v>
      </c>
      <c r="AN74" t="s">
        <v>422</v>
      </c>
      <c r="AO74">
        <v>0</v>
      </c>
      <c r="AP74">
        <v>0</v>
      </c>
      <c r="AQ74">
        <f>1-AO74/AP74</f>
        <v>0</v>
      </c>
      <c r="AR74">
        <v>0</v>
      </c>
      <c r="AS74" t="s">
        <v>422</v>
      </c>
      <c r="AT74" t="s">
        <v>422</v>
      </c>
      <c r="AU74">
        <v>0</v>
      </c>
      <c r="AV74">
        <v>0</v>
      </c>
      <c r="AW74">
        <f>1-AU74/AV74</f>
        <v>0</v>
      </c>
      <c r="AX74">
        <v>0.5</v>
      </c>
      <c r="AY74">
        <f>CX74</f>
        <v>0</v>
      </c>
      <c r="AZ74">
        <f>M74</f>
        <v>0</v>
      </c>
      <c r="BA74">
        <f>AW74*AX74*AY74</f>
        <v>0</v>
      </c>
      <c r="BB74">
        <f>(AZ74-AR74)/AY74</f>
        <v>0</v>
      </c>
      <c r="BC74">
        <f>(AP74-AV74)/AV74</f>
        <v>0</v>
      </c>
      <c r="BD74">
        <f>AO74/(AQ74+AO74/AV74)</f>
        <v>0</v>
      </c>
      <c r="BE74" t="s">
        <v>422</v>
      </c>
      <c r="BF74">
        <v>0</v>
      </c>
      <c r="BG74">
        <f>IF(BF74&lt;&gt;0, BF74, BD74)</f>
        <v>0</v>
      </c>
      <c r="BH74">
        <f>1-BG74/AV74</f>
        <v>0</v>
      </c>
      <c r="BI74">
        <f>(AV74-AU74)/(AV74-BG74)</f>
        <v>0</v>
      </c>
      <c r="BJ74">
        <f>(AP74-AV74)/(AP74-BG74)</f>
        <v>0</v>
      </c>
      <c r="BK74">
        <f>(AV74-AU74)/(AV74-AO74)</f>
        <v>0</v>
      </c>
      <c r="BL74">
        <f>(AP74-AV74)/(AP74-AO74)</f>
        <v>0</v>
      </c>
      <c r="BM74">
        <f>(BI74*BG74/AU74)</f>
        <v>0</v>
      </c>
      <c r="BN74">
        <f>(1-BM74)</f>
        <v>0</v>
      </c>
      <c r="CW74">
        <f>$B$11*DU74+$C$11*DV74+$F$11*EG74*(1-EJ74)</f>
        <v>0</v>
      </c>
      <c r="CX74">
        <f>CW74*CY74</f>
        <v>0</v>
      </c>
      <c r="CY74">
        <f>($B$11*$D$9+$C$11*$D$9+$F$11*((ET74+EL74)/MAX(ET74+EL74+EU74, 0.1)*$I$9+EU74/MAX(ET74+EL74+EU74, 0.1)*$J$9))/($B$11+$C$11+$F$11)</f>
        <v>0</v>
      </c>
      <c r="CZ74">
        <f>($B$11*$K$9+$C$11*$K$9+$F$11*((ET74+EL74)/MAX(ET74+EL74+EU74, 0.1)*$P$9+EU74/MAX(ET74+EL74+EU74, 0.1)*$Q$9))/($B$11+$C$11+$F$11)</f>
        <v>0</v>
      </c>
      <c r="DA74">
        <v>2.18</v>
      </c>
      <c r="DB74">
        <v>0.5</v>
      </c>
      <c r="DC74" t="s">
        <v>423</v>
      </c>
      <c r="DD74">
        <v>2</v>
      </c>
      <c r="DE74">
        <v>1758503495.6</v>
      </c>
      <c r="DF74">
        <v>420.6022222222222</v>
      </c>
      <c r="DG74">
        <v>419.9986666666667</v>
      </c>
      <c r="DH74">
        <v>24.72804444444445</v>
      </c>
      <c r="DI74">
        <v>24.6257</v>
      </c>
      <c r="DJ74">
        <v>419.3643333333333</v>
      </c>
      <c r="DK74">
        <v>24.52815555555556</v>
      </c>
      <c r="DL74">
        <v>500.0104444444444</v>
      </c>
      <c r="DM74">
        <v>89.96566666666666</v>
      </c>
      <c r="DN74">
        <v>0.05659374444444444</v>
      </c>
      <c r="DO74">
        <v>30.76887777777777</v>
      </c>
      <c r="DP74">
        <v>30.70567777777778</v>
      </c>
      <c r="DQ74">
        <v>999.9000000000001</v>
      </c>
      <c r="DR74">
        <v>0</v>
      </c>
      <c r="DS74">
        <v>0</v>
      </c>
      <c r="DT74">
        <v>9992.769999999999</v>
      </c>
      <c r="DU74">
        <v>0</v>
      </c>
      <c r="DV74">
        <v>0.843113</v>
      </c>
      <c r="DW74">
        <v>0.6036817777777778</v>
      </c>
      <c r="DX74">
        <v>431.2667777777777</v>
      </c>
      <c r="DY74">
        <v>430.6024444444445</v>
      </c>
      <c r="DZ74">
        <v>0.1023591111111111</v>
      </c>
      <c r="EA74">
        <v>419.9986666666667</v>
      </c>
      <c r="EB74">
        <v>24.6257</v>
      </c>
      <c r="EC74">
        <v>2.224676666666666</v>
      </c>
      <c r="ED74">
        <v>2.215468888888889</v>
      </c>
      <c r="EE74">
        <v>19.14113333333333</v>
      </c>
      <c r="EF74">
        <v>19.07458888888889</v>
      </c>
      <c r="EG74">
        <v>0.00500097</v>
      </c>
      <c r="EH74">
        <v>0</v>
      </c>
      <c r="EI74">
        <v>0</v>
      </c>
      <c r="EJ74">
        <v>0</v>
      </c>
      <c r="EK74">
        <v>228.8333333333333</v>
      </c>
      <c r="EL74">
        <v>0.00500097</v>
      </c>
      <c r="EM74">
        <v>-12.47777777777778</v>
      </c>
      <c r="EN74">
        <v>-2.433333333333333</v>
      </c>
      <c r="EO74">
        <v>35.375</v>
      </c>
      <c r="EP74">
        <v>40.229</v>
      </c>
      <c r="EQ74">
        <v>37.465</v>
      </c>
      <c r="ER74">
        <v>40.50666666666667</v>
      </c>
      <c r="ES74">
        <v>37.986</v>
      </c>
      <c r="ET74">
        <v>0</v>
      </c>
      <c r="EU74">
        <v>0</v>
      </c>
      <c r="EV74">
        <v>0</v>
      </c>
      <c r="EW74">
        <v>1758503499.7</v>
      </c>
      <c r="EX74">
        <v>0</v>
      </c>
      <c r="EY74">
        <v>228.2</v>
      </c>
      <c r="EZ74">
        <v>3.461538467652301</v>
      </c>
      <c r="FA74">
        <v>-19.40769205337916</v>
      </c>
      <c r="FB74">
        <v>-7.543999999999999</v>
      </c>
      <c r="FC74">
        <v>15</v>
      </c>
      <c r="FD74">
        <v>0</v>
      </c>
      <c r="FE74" t="s">
        <v>424</v>
      </c>
      <c r="FF74">
        <v>1747247426.5</v>
      </c>
      <c r="FG74">
        <v>1747247420.5</v>
      </c>
      <c r="FH74">
        <v>0</v>
      </c>
      <c r="FI74">
        <v>1.027</v>
      </c>
      <c r="FJ74">
        <v>0.031</v>
      </c>
      <c r="FK74">
        <v>0.02</v>
      </c>
      <c r="FL74">
        <v>0.05</v>
      </c>
      <c r="FM74">
        <v>420</v>
      </c>
      <c r="FN74">
        <v>16</v>
      </c>
      <c r="FO74">
        <v>0.01</v>
      </c>
      <c r="FP74">
        <v>0.1</v>
      </c>
      <c r="FQ74">
        <v>0.59331205</v>
      </c>
      <c r="FR74">
        <v>0.05540267166979491</v>
      </c>
      <c r="FS74">
        <v>0.04816962138420333</v>
      </c>
      <c r="FT74">
        <v>1</v>
      </c>
      <c r="FU74">
        <v>227.8470588235294</v>
      </c>
      <c r="FV74">
        <v>-5.066463007164303</v>
      </c>
      <c r="FW74">
        <v>8.181012280745964</v>
      </c>
      <c r="FX74">
        <v>-1</v>
      </c>
      <c r="FY74">
        <v>0.1025097475</v>
      </c>
      <c r="FZ74">
        <v>0.001140872420262405</v>
      </c>
      <c r="GA74">
        <v>0.001267516990613439</v>
      </c>
      <c r="GB74">
        <v>1</v>
      </c>
      <c r="GC74">
        <v>2</v>
      </c>
      <c r="GD74">
        <v>2</v>
      </c>
      <c r="GE74" t="s">
        <v>448</v>
      </c>
      <c r="GF74">
        <v>3.13657</v>
      </c>
      <c r="GG74">
        <v>2.71669</v>
      </c>
      <c r="GH74">
        <v>0.09316770000000001</v>
      </c>
      <c r="GI74">
        <v>0.0923971</v>
      </c>
      <c r="GJ74">
        <v>0.107586</v>
      </c>
      <c r="GK74">
        <v>0.106059</v>
      </c>
      <c r="GL74">
        <v>28763.7</v>
      </c>
      <c r="GM74">
        <v>28855.2</v>
      </c>
      <c r="GN74">
        <v>29492.2</v>
      </c>
      <c r="GO74">
        <v>29384.9</v>
      </c>
      <c r="GP74">
        <v>34774.5</v>
      </c>
      <c r="GQ74">
        <v>34785.2</v>
      </c>
      <c r="GR74">
        <v>41501.9</v>
      </c>
      <c r="GS74">
        <v>41742.2</v>
      </c>
      <c r="GT74">
        <v>1.91247</v>
      </c>
      <c r="GU74">
        <v>1.86598</v>
      </c>
      <c r="GV74">
        <v>0.0904761</v>
      </c>
      <c r="GW74">
        <v>0</v>
      </c>
      <c r="GX74">
        <v>29.2372</v>
      </c>
      <c r="GY74">
        <v>999.9</v>
      </c>
      <c r="GZ74">
        <v>59.7</v>
      </c>
      <c r="HA74">
        <v>30.9</v>
      </c>
      <c r="HB74">
        <v>29.7664</v>
      </c>
      <c r="HC74">
        <v>62.6622</v>
      </c>
      <c r="HD74">
        <v>25.0962</v>
      </c>
      <c r="HE74">
        <v>1</v>
      </c>
      <c r="HF74">
        <v>0.162919</v>
      </c>
      <c r="HG74">
        <v>-1.45188</v>
      </c>
      <c r="HH74">
        <v>20.3519</v>
      </c>
      <c r="HI74">
        <v>5.22792</v>
      </c>
      <c r="HJ74">
        <v>12.0159</v>
      </c>
      <c r="HK74">
        <v>4.99135</v>
      </c>
      <c r="HL74">
        <v>3.28955</v>
      </c>
      <c r="HM74">
        <v>9999</v>
      </c>
      <c r="HN74">
        <v>9999</v>
      </c>
      <c r="HO74">
        <v>9999</v>
      </c>
      <c r="HP74">
        <v>999.9</v>
      </c>
      <c r="HQ74">
        <v>1.86753</v>
      </c>
      <c r="HR74">
        <v>1.86667</v>
      </c>
      <c r="HS74">
        <v>1.86601</v>
      </c>
      <c r="HT74">
        <v>1.86599</v>
      </c>
      <c r="HU74">
        <v>1.86783</v>
      </c>
      <c r="HV74">
        <v>1.87027</v>
      </c>
      <c r="HW74">
        <v>1.8689</v>
      </c>
      <c r="HX74">
        <v>1.8704</v>
      </c>
      <c r="HY74">
        <v>0</v>
      </c>
      <c r="HZ74">
        <v>0</v>
      </c>
      <c r="IA74">
        <v>0</v>
      </c>
      <c r="IB74">
        <v>0</v>
      </c>
      <c r="IC74" t="s">
        <v>426</v>
      </c>
      <c r="ID74" t="s">
        <v>427</v>
      </c>
      <c r="IE74" t="s">
        <v>428</v>
      </c>
      <c r="IF74" t="s">
        <v>428</v>
      </c>
      <c r="IG74" t="s">
        <v>428</v>
      </c>
      <c r="IH74" t="s">
        <v>428</v>
      </c>
      <c r="II74">
        <v>0</v>
      </c>
      <c r="IJ74">
        <v>100</v>
      </c>
      <c r="IK74">
        <v>100</v>
      </c>
      <c r="IL74">
        <v>1.238</v>
      </c>
      <c r="IM74">
        <v>0.1999</v>
      </c>
      <c r="IN74">
        <v>0.6902030508192664</v>
      </c>
      <c r="IO74">
        <v>0.001474763808417899</v>
      </c>
      <c r="IP74">
        <v>-3.85604142745729E-07</v>
      </c>
      <c r="IQ74">
        <v>-4.042155114862324E-11</v>
      </c>
      <c r="IR74">
        <v>-0.0599630414126953</v>
      </c>
      <c r="IS74">
        <v>-0.0008759303265835833</v>
      </c>
      <c r="IT74">
        <v>0.0007542316531097033</v>
      </c>
      <c r="IU74">
        <v>-1.168394518909615E-05</v>
      </c>
      <c r="IV74">
        <v>4</v>
      </c>
      <c r="IW74">
        <v>2283</v>
      </c>
      <c r="IX74">
        <v>1</v>
      </c>
      <c r="IY74">
        <v>28</v>
      </c>
      <c r="IZ74">
        <v>187601.2</v>
      </c>
      <c r="JA74">
        <v>187601.3</v>
      </c>
      <c r="JB74">
        <v>1.02905</v>
      </c>
      <c r="JC74">
        <v>2.27173</v>
      </c>
      <c r="JD74">
        <v>1.39771</v>
      </c>
      <c r="JE74">
        <v>2.3584</v>
      </c>
      <c r="JF74">
        <v>1.49536</v>
      </c>
      <c r="JG74">
        <v>2.73193</v>
      </c>
      <c r="JH74">
        <v>36.2459</v>
      </c>
      <c r="JI74">
        <v>24.1225</v>
      </c>
      <c r="JJ74">
        <v>18</v>
      </c>
      <c r="JK74">
        <v>490.109</v>
      </c>
      <c r="JL74">
        <v>450.456</v>
      </c>
      <c r="JM74">
        <v>31.6077</v>
      </c>
      <c r="JN74">
        <v>29.6708</v>
      </c>
      <c r="JO74">
        <v>30</v>
      </c>
      <c r="JP74">
        <v>29.4831</v>
      </c>
      <c r="JQ74">
        <v>29.4043</v>
      </c>
      <c r="JR74">
        <v>20.6085</v>
      </c>
      <c r="JS74">
        <v>25.5932</v>
      </c>
      <c r="JT74">
        <v>97.6872</v>
      </c>
      <c r="JU74">
        <v>31.5768</v>
      </c>
      <c r="JV74">
        <v>420</v>
      </c>
      <c r="JW74">
        <v>24.6282</v>
      </c>
      <c r="JX74">
        <v>100.797</v>
      </c>
      <c r="JY74">
        <v>100.381</v>
      </c>
    </row>
    <row r="75" spans="1:285">
      <c r="A75">
        <v>59</v>
      </c>
      <c r="B75">
        <v>1758503500.6</v>
      </c>
      <c r="C75">
        <v>612.0999999046326</v>
      </c>
      <c r="D75" t="s">
        <v>546</v>
      </c>
      <c r="E75" t="s">
        <v>547</v>
      </c>
      <c r="F75">
        <v>5</v>
      </c>
      <c r="G75" t="s">
        <v>491</v>
      </c>
      <c r="H75" t="s">
        <v>420</v>
      </c>
      <c r="I75" t="s">
        <v>421</v>
      </c>
      <c r="J75">
        <v>1758503497.6</v>
      </c>
      <c r="K75">
        <f>(L75)/1000</f>
        <v>0</v>
      </c>
      <c r="L75">
        <f>1000*DL75*AJ75*(DH75-DI75)/(100*DA75*(1000-AJ75*DH75))</f>
        <v>0</v>
      </c>
      <c r="M75">
        <f>DL75*AJ75*(DG75-DF75*(1000-AJ75*DI75)/(1000-AJ75*DH75))/(100*DA75)</f>
        <v>0</v>
      </c>
      <c r="N75">
        <f>DF75 - IF(AJ75&gt;1, M75*DA75*100.0/(AL75), 0)</f>
        <v>0</v>
      </c>
      <c r="O75">
        <f>((U75-K75/2)*N75-M75)/(U75+K75/2)</f>
        <v>0</v>
      </c>
      <c r="P75">
        <f>O75*(DM75+DN75)/1000.0</f>
        <v>0</v>
      </c>
      <c r="Q75">
        <f>(DF75 - IF(AJ75&gt;1, M75*DA75*100.0/(AL75), 0))*(DM75+DN75)/1000.0</f>
        <v>0</v>
      </c>
      <c r="R75">
        <f>2.0/((1/T75-1/S75)+SIGN(T75)*SQRT((1/T75-1/S75)*(1/T75-1/S75) + 4*DB75/((DB75+1)*(DB75+1))*(2*1/T75*1/S75-1/S75*1/S75)))</f>
        <v>0</v>
      </c>
      <c r="S75">
        <f>IF(LEFT(DC75,1)&lt;&gt;"0",IF(LEFT(DC75,1)="1",3.0,DD75),$D$5+$E$5*(DT75*DM75/($K$5*1000))+$F$5*(DT75*DM75/($K$5*1000))*MAX(MIN(DA75,$J$5),$I$5)*MAX(MIN(DA75,$J$5),$I$5)+$G$5*MAX(MIN(DA75,$J$5),$I$5)*(DT75*DM75/($K$5*1000))+$H$5*(DT75*DM75/($K$5*1000))*(DT75*DM75/($K$5*1000)))</f>
        <v>0</v>
      </c>
      <c r="T75">
        <f>K75*(1000-(1000*0.61365*exp(17.502*X75/(240.97+X75))/(DM75+DN75)+DH75)/2)/(1000*0.61365*exp(17.502*X75/(240.97+X75))/(DM75+DN75)-DH75)</f>
        <v>0</v>
      </c>
      <c r="U75">
        <f>1/((DB75+1)/(R75/1.6)+1/(S75/1.37)) + DB75/((DB75+1)/(R75/1.6) + DB75/(S75/1.37))</f>
        <v>0</v>
      </c>
      <c r="V75">
        <f>(CW75*CZ75)</f>
        <v>0</v>
      </c>
      <c r="W75">
        <f>(DO75+(V75+2*0.95*5.67E-8*(((DO75+$B$7)+273)^4-(DO75+273)^4)-44100*K75)/(1.84*29.3*S75+8*0.95*5.67E-8*(DO75+273)^3))</f>
        <v>0</v>
      </c>
      <c r="X75">
        <f>($C$7*DP75+$D$7*DQ75+$E$7*W75)</f>
        <v>0</v>
      </c>
      <c r="Y75">
        <f>0.61365*exp(17.502*X75/(240.97+X75))</f>
        <v>0</v>
      </c>
      <c r="Z75">
        <f>(AA75/AB75*100)</f>
        <v>0</v>
      </c>
      <c r="AA75">
        <f>DH75*(DM75+DN75)/1000</f>
        <v>0</v>
      </c>
      <c r="AB75">
        <f>0.61365*exp(17.502*DO75/(240.97+DO75))</f>
        <v>0</v>
      </c>
      <c r="AC75">
        <f>(Y75-DH75*(DM75+DN75)/1000)</f>
        <v>0</v>
      </c>
      <c r="AD75">
        <f>(-K75*44100)</f>
        <v>0</v>
      </c>
      <c r="AE75">
        <f>2*29.3*S75*0.92*(DO75-X75)</f>
        <v>0</v>
      </c>
      <c r="AF75">
        <f>2*0.95*5.67E-8*(((DO75+$B$7)+273)^4-(X75+273)^4)</f>
        <v>0</v>
      </c>
      <c r="AG75">
        <f>V75+AF75+AD75+AE75</f>
        <v>0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MAX(0,($B$13+$C$13*DT75)/(1+$D$13*DT75)*DM75/(DO75+273)*$E$13)</f>
        <v>0</v>
      </c>
      <c r="AM75" t="s">
        <v>422</v>
      </c>
      <c r="AN75" t="s">
        <v>422</v>
      </c>
      <c r="AO75">
        <v>0</v>
      </c>
      <c r="AP75">
        <v>0</v>
      </c>
      <c r="AQ75">
        <f>1-AO75/AP75</f>
        <v>0</v>
      </c>
      <c r="AR75">
        <v>0</v>
      </c>
      <c r="AS75" t="s">
        <v>422</v>
      </c>
      <c r="AT75" t="s">
        <v>422</v>
      </c>
      <c r="AU75">
        <v>0</v>
      </c>
      <c r="AV75">
        <v>0</v>
      </c>
      <c r="AW75">
        <f>1-AU75/AV75</f>
        <v>0</v>
      </c>
      <c r="AX75">
        <v>0.5</v>
      </c>
      <c r="AY75">
        <f>CX75</f>
        <v>0</v>
      </c>
      <c r="AZ75">
        <f>M75</f>
        <v>0</v>
      </c>
      <c r="BA75">
        <f>AW75*AX75*AY75</f>
        <v>0</v>
      </c>
      <c r="BB75">
        <f>(AZ75-AR75)/AY75</f>
        <v>0</v>
      </c>
      <c r="BC75">
        <f>(AP75-AV75)/AV75</f>
        <v>0</v>
      </c>
      <c r="BD75">
        <f>AO75/(AQ75+AO75/AV75)</f>
        <v>0</v>
      </c>
      <c r="BE75" t="s">
        <v>422</v>
      </c>
      <c r="BF75">
        <v>0</v>
      </c>
      <c r="BG75">
        <f>IF(BF75&lt;&gt;0, BF75, BD75)</f>
        <v>0</v>
      </c>
      <c r="BH75">
        <f>1-BG75/AV75</f>
        <v>0</v>
      </c>
      <c r="BI75">
        <f>(AV75-AU75)/(AV75-BG75)</f>
        <v>0</v>
      </c>
      <c r="BJ75">
        <f>(AP75-AV75)/(AP75-BG75)</f>
        <v>0</v>
      </c>
      <c r="BK75">
        <f>(AV75-AU75)/(AV75-AO75)</f>
        <v>0</v>
      </c>
      <c r="BL75">
        <f>(AP75-AV75)/(AP75-AO75)</f>
        <v>0</v>
      </c>
      <c r="BM75">
        <f>(BI75*BG75/AU75)</f>
        <v>0</v>
      </c>
      <c r="BN75">
        <f>(1-BM75)</f>
        <v>0</v>
      </c>
      <c r="CW75">
        <f>$B$11*DU75+$C$11*DV75+$F$11*EG75*(1-EJ75)</f>
        <v>0</v>
      </c>
      <c r="CX75">
        <f>CW75*CY75</f>
        <v>0</v>
      </c>
      <c r="CY75">
        <f>($B$11*$D$9+$C$11*$D$9+$F$11*((ET75+EL75)/MAX(ET75+EL75+EU75, 0.1)*$I$9+EU75/MAX(ET75+EL75+EU75, 0.1)*$J$9))/($B$11+$C$11+$F$11)</f>
        <v>0</v>
      </c>
      <c r="CZ75">
        <f>($B$11*$K$9+$C$11*$K$9+$F$11*((ET75+EL75)/MAX(ET75+EL75+EU75, 0.1)*$P$9+EU75/MAX(ET75+EL75+EU75, 0.1)*$Q$9))/($B$11+$C$11+$F$11)</f>
        <v>0</v>
      </c>
      <c r="DA75">
        <v>2.18</v>
      </c>
      <c r="DB75">
        <v>0.5</v>
      </c>
      <c r="DC75" t="s">
        <v>423</v>
      </c>
      <c r="DD75">
        <v>2</v>
      </c>
      <c r="DE75">
        <v>1758503497.6</v>
      </c>
      <c r="DF75">
        <v>420.5918888888889</v>
      </c>
      <c r="DG75">
        <v>420.0062222222222</v>
      </c>
      <c r="DH75">
        <v>24.72677777777778</v>
      </c>
      <c r="DI75">
        <v>24.62431111111111</v>
      </c>
      <c r="DJ75">
        <v>419.354</v>
      </c>
      <c r="DK75">
        <v>24.52691111111111</v>
      </c>
      <c r="DL75">
        <v>500.0012222222223</v>
      </c>
      <c r="DM75">
        <v>89.96591111111111</v>
      </c>
      <c r="DN75">
        <v>0.05655713333333333</v>
      </c>
      <c r="DO75">
        <v>30.77055555555556</v>
      </c>
      <c r="DP75">
        <v>30.70778888888889</v>
      </c>
      <c r="DQ75">
        <v>999.9000000000001</v>
      </c>
      <c r="DR75">
        <v>0</v>
      </c>
      <c r="DS75">
        <v>0</v>
      </c>
      <c r="DT75">
        <v>9994.367777777778</v>
      </c>
      <c r="DU75">
        <v>0</v>
      </c>
      <c r="DV75">
        <v>0.843113</v>
      </c>
      <c r="DW75">
        <v>0.5856322222222222</v>
      </c>
      <c r="DX75">
        <v>431.2554444444444</v>
      </c>
      <c r="DY75">
        <v>430.6096666666667</v>
      </c>
      <c r="DZ75">
        <v>0.1024957777777778</v>
      </c>
      <c r="EA75">
        <v>420.0062222222222</v>
      </c>
      <c r="EB75">
        <v>24.62431111111111</v>
      </c>
      <c r="EC75">
        <v>2.224568888888889</v>
      </c>
      <c r="ED75">
        <v>2.215348888888888</v>
      </c>
      <c r="EE75">
        <v>19.14035555555555</v>
      </c>
      <c r="EF75">
        <v>19.07373333333333</v>
      </c>
      <c r="EG75">
        <v>0.00500097</v>
      </c>
      <c r="EH75">
        <v>0</v>
      </c>
      <c r="EI75">
        <v>0</v>
      </c>
      <c r="EJ75">
        <v>0</v>
      </c>
      <c r="EK75">
        <v>231.9333333333333</v>
      </c>
      <c r="EL75">
        <v>0.00500097</v>
      </c>
      <c r="EM75">
        <v>-15.06666666666667</v>
      </c>
      <c r="EN75">
        <v>-2.455555555555556</v>
      </c>
      <c r="EO75">
        <v>35.375</v>
      </c>
      <c r="EP75">
        <v>40.27066666666667</v>
      </c>
      <c r="EQ75">
        <v>37.486</v>
      </c>
      <c r="ER75">
        <v>40.54833333333333</v>
      </c>
      <c r="ES75">
        <v>38.02066666666667</v>
      </c>
      <c r="ET75">
        <v>0</v>
      </c>
      <c r="EU75">
        <v>0</v>
      </c>
      <c r="EV75">
        <v>0</v>
      </c>
      <c r="EW75">
        <v>1758503501.5</v>
      </c>
      <c r="EX75">
        <v>0</v>
      </c>
      <c r="EY75">
        <v>227.95</v>
      </c>
      <c r="EZ75">
        <v>-0.7008547723098495</v>
      </c>
      <c r="FA75">
        <v>-25.81196571738094</v>
      </c>
      <c r="FB75">
        <v>-7.915384615384615</v>
      </c>
      <c r="FC75">
        <v>15</v>
      </c>
      <c r="FD75">
        <v>0</v>
      </c>
      <c r="FE75" t="s">
        <v>424</v>
      </c>
      <c r="FF75">
        <v>1747247426.5</v>
      </c>
      <c r="FG75">
        <v>1747247420.5</v>
      </c>
      <c r="FH75">
        <v>0</v>
      </c>
      <c r="FI75">
        <v>1.027</v>
      </c>
      <c r="FJ75">
        <v>0.031</v>
      </c>
      <c r="FK75">
        <v>0.02</v>
      </c>
      <c r="FL75">
        <v>0.05</v>
      </c>
      <c r="FM75">
        <v>420</v>
      </c>
      <c r="FN75">
        <v>16</v>
      </c>
      <c r="FO75">
        <v>0.01</v>
      </c>
      <c r="FP75">
        <v>0.1</v>
      </c>
      <c r="FQ75">
        <v>0.5956837560975611</v>
      </c>
      <c r="FR75">
        <v>0.03063729616724762</v>
      </c>
      <c r="FS75">
        <v>0.04672971255008618</v>
      </c>
      <c r="FT75">
        <v>1</v>
      </c>
      <c r="FU75">
        <v>227.9</v>
      </c>
      <c r="FV75">
        <v>-4.663101547937235</v>
      </c>
      <c r="FW75">
        <v>8.32748814610561</v>
      </c>
      <c r="FX75">
        <v>-1</v>
      </c>
      <c r="FY75">
        <v>0.1026545829268293</v>
      </c>
      <c r="FZ75">
        <v>-0.0007536167247385612</v>
      </c>
      <c r="GA75">
        <v>0.001123785287604059</v>
      </c>
      <c r="GB75">
        <v>1</v>
      </c>
      <c r="GC75">
        <v>2</v>
      </c>
      <c r="GD75">
        <v>2</v>
      </c>
      <c r="GE75" t="s">
        <v>448</v>
      </c>
      <c r="GF75">
        <v>3.13673</v>
      </c>
      <c r="GG75">
        <v>2.71662</v>
      </c>
      <c r="GH75">
        <v>0.0931681</v>
      </c>
      <c r="GI75">
        <v>0.0923996</v>
      </c>
      <c r="GJ75">
        <v>0.107587</v>
      </c>
      <c r="GK75">
        <v>0.106056</v>
      </c>
      <c r="GL75">
        <v>28763.4</v>
      </c>
      <c r="GM75">
        <v>28855.1</v>
      </c>
      <c r="GN75">
        <v>29491.9</v>
      </c>
      <c r="GO75">
        <v>29384.9</v>
      </c>
      <c r="GP75">
        <v>34774.1</v>
      </c>
      <c r="GQ75">
        <v>34785.3</v>
      </c>
      <c r="GR75">
        <v>41501.5</v>
      </c>
      <c r="GS75">
        <v>41742.2</v>
      </c>
      <c r="GT75">
        <v>1.91238</v>
      </c>
      <c r="GU75">
        <v>1.866</v>
      </c>
      <c r="GV75">
        <v>0.0904314</v>
      </c>
      <c r="GW75">
        <v>0</v>
      </c>
      <c r="GX75">
        <v>29.2381</v>
      </c>
      <c r="GY75">
        <v>999.9</v>
      </c>
      <c r="GZ75">
        <v>59.7</v>
      </c>
      <c r="HA75">
        <v>30.9</v>
      </c>
      <c r="HB75">
        <v>29.7646</v>
      </c>
      <c r="HC75">
        <v>62.7322</v>
      </c>
      <c r="HD75">
        <v>24.9239</v>
      </c>
      <c r="HE75">
        <v>1</v>
      </c>
      <c r="HF75">
        <v>0.162853</v>
      </c>
      <c r="HG75">
        <v>-1.42188</v>
      </c>
      <c r="HH75">
        <v>20.3523</v>
      </c>
      <c r="HI75">
        <v>5.22792</v>
      </c>
      <c r="HJ75">
        <v>12.0159</v>
      </c>
      <c r="HK75">
        <v>4.9912</v>
      </c>
      <c r="HL75">
        <v>3.28953</v>
      </c>
      <c r="HM75">
        <v>9999</v>
      </c>
      <c r="HN75">
        <v>9999</v>
      </c>
      <c r="HO75">
        <v>9999</v>
      </c>
      <c r="HP75">
        <v>999.9</v>
      </c>
      <c r="HQ75">
        <v>1.86754</v>
      </c>
      <c r="HR75">
        <v>1.86664</v>
      </c>
      <c r="HS75">
        <v>1.866</v>
      </c>
      <c r="HT75">
        <v>1.866</v>
      </c>
      <c r="HU75">
        <v>1.86783</v>
      </c>
      <c r="HV75">
        <v>1.87027</v>
      </c>
      <c r="HW75">
        <v>1.8689</v>
      </c>
      <c r="HX75">
        <v>1.87041</v>
      </c>
      <c r="HY75">
        <v>0</v>
      </c>
      <c r="HZ75">
        <v>0</v>
      </c>
      <c r="IA75">
        <v>0</v>
      </c>
      <c r="IB75">
        <v>0</v>
      </c>
      <c r="IC75" t="s">
        <v>426</v>
      </c>
      <c r="ID75" t="s">
        <v>427</v>
      </c>
      <c r="IE75" t="s">
        <v>428</v>
      </c>
      <c r="IF75" t="s">
        <v>428</v>
      </c>
      <c r="IG75" t="s">
        <v>428</v>
      </c>
      <c r="IH75" t="s">
        <v>428</v>
      </c>
      <c r="II75">
        <v>0</v>
      </c>
      <c r="IJ75">
        <v>100</v>
      </c>
      <c r="IK75">
        <v>100</v>
      </c>
      <c r="IL75">
        <v>1.238</v>
      </c>
      <c r="IM75">
        <v>0.1998</v>
      </c>
      <c r="IN75">
        <v>0.6902030508192664</v>
      </c>
      <c r="IO75">
        <v>0.001474763808417899</v>
      </c>
      <c r="IP75">
        <v>-3.85604142745729E-07</v>
      </c>
      <c r="IQ75">
        <v>-4.042155114862324E-11</v>
      </c>
      <c r="IR75">
        <v>-0.0599630414126953</v>
      </c>
      <c r="IS75">
        <v>-0.0008759303265835833</v>
      </c>
      <c r="IT75">
        <v>0.0007542316531097033</v>
      </c>
      <c r="IU75">
        <v>-1.168394518909615E-05</v>
      </c>
      <c r="IV75">
        <v>4</v>
      </c>
      <c r="IW75">
        <v>2283</v>
      </c>
      <c r="IX75">
        <v>1</v>
      </c>
      <c r="IY75">
        <v>28</v>
      </c>
      <c r="IZ75">
        <v>187601.2</v>
      </c>
      <c r="JA75">
        <v>187601.3</v>
      </c>
      <c r="JB75">
        <v>1.02905</v>
      </c>
      <c r="JC75">
        <v>2.29004</v>
      </c>
      <c r="JD75">
        <v>1.39771</v>
      </c>
      <c r="JE75">
        <v>2.35474</v>
      </c>
      <c r="JF75">
        <v>1.49536</v>
      </c>
      <c r="JG75">
        <v>2.61108</v>
      </c>
      <c r="JH75">
        <v>36.2459</v>
      </c>
      <c r="JI75">
        <v>24.1225</v>
      </c>
      <c r="JJ75">
        <v>18</v>
      </c>
      <c r="JK75">
        <v>490.046</v>
      </c>
      <c r="JL75">
        <v>450.472</v>
      </c>
      <c r="JM75">
        <v>31.5941</v>
      </c>
      <c r="JN75">
        <v>29.6696</v>
      </c>
      <c r="JO75">
        <v>29.9999</v>
      </c>
      <c r="JP75">
        <v>29.4831</v>
      </c>
      <c r="JQ75">
        <v>29.4043</v>
      </c>
      <c r="JR75">
        <v>20.6079</v>
      </c>
      <c r="JS75">
        <v>25.5932</v>
      </c>
      <c r="JT75">
        <v>97.6872</v>
      </c>
      <c r="JU75">
        <v>31.5768</v>
      </c>
      <c r="JV75">
        <v>420</v>
      </c>
      <c r="JW75">
        <v>24.6282</v>
      </c>
      <c r="JX75">
        <v>100.796</v>
      </c>
      <c r="JY75">
        <v>100.381</v>
      </c>
    </row>
    <row r="76" spans="1:285">
      <c r="A76">
        <v>60</v>
      </c>
      <c r="B76">
        <v>1758503502.6</v>
      </c>
      <c r="C76">
        <v>614.0999999046326</v>
      </c>
      <c r="D76" t="s">
        <v>548</v>
      </c>
      <c r="E76" t="s">
        <v>549</v>
      </c>
      <c r="F76">
        <v>5</v>
      </c>
      <c r="G76" t="s">
        <v>491</v>
      </c>
      <c r="H76" t="s">
        <v>420</v>
      </c>
      <c r="I76" t="s">
        <v>421</v>
      </c>
      <c r="J76">
        <v>1758503499.6</v>
      </c>
      <c r="K76">
        <f>(L76)/1000</f>
        <v>0</v>
      </c>
      <c r="L76">
        <f>1000*DL76*AJ76*(DH76-DI76)/(100*DA76*(1000-AJ76*DH76))</f>
        <v>0</v>
      </c>
      <c r="M76">
        <f>DL76*AJ76*(DG76-DF76*(1000-AJ76*DI76)/(1000-AJ76*DH76))/(100*DA76)</f>
        <v>0</v>
      </c>
      <c r="N76">
        <f>DF76 - IF(AJ76&gt;1, M76*DA76*100.0/(AL76), 0)</f>
        <v>0</v>
      </c>
      <c r="O76">
        <f>((U76-K76/2)*N76-M76)/(U76+K76/2)</f>
        <v>0</v>
      </c>
      <c r="P76">
        <f>O76*(DM76+DN76)/1000.0</f>
        <v>0</v>
      </c>
      <c r="Q76">
        <f>(DF76 - IF(AJ76&gt;1, M76*DA76*100.0/(AL76), 0))*(DM76+DN76)/1000.0</f>
        <v>0</v>
      </c>
      <c r="R76">
        <f>2.0/((1/T76-1/S76)+SIGN(T76)*SQRT((1/T76-1/S76)*(1/T76-1/S76) + 4*DB76/((DB76+1)*(DB76+1))*(2*1/T76*1/S76-1/S76*1/S76)))</f>
        <v>0</v>
      </c>
      <c r="S76">
        <f>IF(LEFT(DC76,1)&lt;&gt;"0",IF(LEFT(DC76,1)="1",3.0,DD76),$D$5+$E$5*(DT76*DM76/($K$5*1000))+$F$5*(DT76*DM76/($K$5*1000))*MAX(MIN(DA76,$J$5),$I$5)*MAX(MIN(DA76,$J$5),$I$5)+$G$5*MAX(MIN(DA76,$J$5),$I$5)*(DT76*DM76/($K$5*1000))+$H$5*(DT76*DM76/($K$5*1000))*(DT76*DM76/($K$5*1000)))</f>
        <v>0</v>
      </c>
      <c r="T76">
        <f>K76*(1000-(1000*0.61365*exp(17.502*X76/(240.97+X76))/(DM76+DN76)+DH76)/2)/(1000*0.61365*exp(17.502*X76/(240.97+X76))/(DM76+DN76)-DH76)</f>
        <v>0</v>
      </c>
      <c r="U76">
        <f>1/((DB76+1)/(R76/1.6)+1/(S76/1.37)) + DB76/((DB76+1)/(R76/1.6) + DB76/(S76/1.37))</f>
        <v>0</v>
      </c>
      <c r="V76">
        <f>(CW76*CZ76)</f>
        <v>0</v>
      </c>
      <c r="W76">
        <f>(DO76+(V76+2*0.95*5.67E-8*(((DO76+$B$7)+273)^4-(DO76+273)^4)-44100*K76)/(1.84*29.3*S76+8*0.95*5.67E-8*(DO76+273)^3))</f>
        <v>0</v>
      </c>
      <c r="X76">
        <f>($C$7*DP76+$D$7*DQ76+$E$7*W76)</f>
        <v>0</v>
      </c>
      <c r="Y76">
        <f>0.61365*exp(17.502*X76/(240.97+X76))</f>
        <v>0</v>
      </c>
      <c r="Z76">
        <f>(AA76/AB76*100)</f>
        <v>0</v>
      </c>
      <c r="AA76">
        <f>DH76*(DM76+DN76)/1000</f>
        <v>0</v>
      </c>
      <c r="AB76">
        <f>0.61365*exp(17.502*DO76/(240.97+DO76))</f>
        <v>0</v>
      </c>
      <c r="AC76">
        <f>(Y76-DH76*(DM76+DN76)/1000)</f>
        <v>0</v>
      </c>
      <c r="AD76">
        <f>(-K76*44100)</f>
        <v>0</v>
      </c>
      <c r="AE76">
        <f>2*29.3*S76*0.92*(DO76-X76)</f>
        <v>0</v>
      </c>
      <c r="AF76">
        <f>2*0.95*5.67E-8*(((DO76+$B$7)+273)^4-(X76+273)^4)</f>
        <v>0</v>
      </c>
      <c r="AG76">
        <f>V76+AF76+AD76+AE76</f>
        <v>0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MAX(0,($B$13+$C$13*DT76)/(1+$D$13*DT76)*DM76/(DO76+273)*$E$13)</f>
        <v>0</v>
      </c>
      <c r="AM76" t="s">
        <v>422</v>
      </c>
      <c r="AN76" t="s">
        <v>422</v>
      </c>
      <c r="AO76">
        <v>0</v>
      </c>
      <c r="AP76">
        <v>0</v>
      </c>
      <c r="AQ76">
        <f>1-AO76/AP76</f>
        <v>0</v>
      </c>
      <c r="AR76">
        <v>0</v>
      </c>
      <c r="AS76" t="s">
        <v>422</v>
      </c>
      <c r="AT76" t="s">
        <v>422</v>
      </c>
      <c r="AU76">
        <v>0</v>
      </c>
      <c r="AV76">
        <v>0</v>
      </c>
      <c r="AW76">
        <f>1-AU76/AV76</f>
        <v>0</v>
      </c>
      <c r="AX76">
        <v>0.5</v>
      </c>
      <c r="AY76">
        <f>CX76</f>
        <v>0</v>
      </c>
      <c r="AZ76">
        <f>M76</f>
        <v>0</v>
      </c>
      <c r="BA76">
        <f>AW76*AX76*AY76</f>
        <v>0</v>
      </c>
      <c r="BB76">
        <f>(AZ76-AR76)/AY76</f>
        <v>0</v>
      </c>
      <c r="BC76">
        <f>(AP76-AV76)/AV76</f>
        <v>0</v>
      </c>
      <c r="BD76">
        <f>AO76/(AQ76+AO76/AV76)</f>
        <v>0</v>
      </c>
      <c r="BE76" t="s">
        <v>422</v>
      </c>
      <c r="BF76">
        <v>0</v>
      </c>
      <c r="BG76">
        <f>IF(BF76&lt;&gt;0, BF76, BD76)</f>
        <v>0</v>
      </c>
      <c r="BH76">
        <f>1-BG76/AV76</f>
        <v>0</v>
      </c>
      <c r="BI76">
        <f>(AV76-AU76)/(AV76-BG76)</f>
        <v>0</v>
      </c>
      <c r="BJ76">
        <f>(AP76-AV76)/(AP76-BG76)</f>
        <v>0</v>
      </c>
      <c r="BK76">
        <f>(AV76-AU76)/(AV76-AO76)</f>
        <v>0</v>
      </c>
      <c r="BL76">
        <f>(AP76-AV76)/(AP76-AO76)</f>
        <v>0</v>
      </c>
      <c r="BM76">
        <f>(BI76*BG76/AU76)</f>
        <v>0</v>
      </c>
      <c r="BN76">
        <f>(1-BM76)</f>
        <v>0</v>
      </c>
      <c r="CW76">
        <f>$B$11*DU76+$C$11*DV76+$F$11*EG76*(1-EJ76)</f>
        <v>0</v>
      </c>
      <c r="CX76">
        <f>CW76*CY76</f>
        <v>0</v>
      </c>
      <c r="CY76">
        <f>($B$11*$D$9+$C$11*$D$9+$F$11*((ET76+EL76)/MAX(ET76+EL76+EU76, 0.1)*$I$9+EU76/MAX(ET76+EL76+EU76, 0.1)*$J$9))/($B$11+$C$11+$F$11)</f>
        <v>0</v>
      </c>
      <c r="CZ76">
        <f>($B$11*$K$9+$C$11*$K$9+$F$11*((ET76+EL76)/MAX(ET76+EL76+EU76, 0.1)*$P$9+EU76/MAX(ET76+EL76+EU76, 0.1)*$Q$9))/($B$11+$C$11+$F$11)</f>
        <v>0</v>
      </c>
      <c r="DA76">
        <v>2.18</v>
      </c>
      <c r="DB76">
        <v>0.5</v>
      </c>
      <c r="DC76" t="s">
        <v>423</v>
      </c>
      <c r="DD76">
        <v>2</v>
      </c>
      <c r="DE76">
        <v>1758503499.6</v>
      </c>
      <c r="DF76">
        <v>420.5924444444445</v>
      </c>
      <c r="DG76">
        <v>420.004</v>
      </c>
      <c r="DH76">
        <v>24.7259</v>
      </c>
      <c r="DI76">
        <v>24.62295555555556</v>
      </c>
      <c r="DJ76">
        <v>419.3546666666667</v>
      </c>
      <c r="DK76">
        <v>24.52604444444445</v>
      </c>
      <c r="DL76">
        <v>499.9836666666667</v>
      </c>
      <c r="DM76">
        <v>89.96645555555557</v>
      </c>
      <c r="DN76">
        <v>0.05644707777777777</v>
      </c>
      <c r="DO76">
        <v>30.77182222222223</v>
      </c>
      <c r="DP76">
        <v>30.71004444444445</v>
      </c>
      <c r="DQ76">
        <v>999.9000000000001</v>
      </c>
      <c r="DR76">
        <v>0</v>
      </c>
      <c r="DS76">
        <v>0</v>
      </c>
      <c r="DT76">
        <v>9997.213333333333</v>
      </c>
      <c r="DU76">
        <v>0</v>
      </c>
      <c r="DV76">
        <v>0.843113</v>
      </c>
      <c r="DW76">
        <v>0.5884872222222222</v>
      </c>
      <c r="DX76">
        <v>431.2557777777777</v>
      </c>
      <c r="DY76">
        <v>430.6067777777778</v>
      </c>
      <c r="DZ76">
        <v>0.1029736666666667</v>
      </c>
      <c r="EA76">
        <v>420.004</v>
      </c>
      <c r="EB76">
        <v>24.62295555555556</v>
      </c>
      <c r="EC76">
        <v>2.224502222222222</v>
      </c>
      <c r="ED76">
        <v>2.215238888888889</v>
      </c>
      <c r="EE76">
        <v>19.13986666666666</v>
      </c>
      <c r="EF76">
        <v>19.07295555555556</v>
      </c>
      <c r="EG76">
        <v>0.00500097</v>
      </c>
      <c r="EH76">
        <v>0</v>
      </c>
      <c r="EI76">
        <v>0</v>
      </c>
      <c r="EJ76">
        <v>0</v>
      </c>
      <c r="EK76">
        <v>231.0888888888888</v>
      </c>
      <c r="EL76">
        <v>0.00500097</v>
      </c>
      <c r="EM76">
        <v>-10.38888888888889</v>
      </c>
      <c r="EN76">
        <v>-2.466666666666667</v>
      </c>
      <c r="EO76">
        <v>35.39566666666667</v>
      </c>
      <c r="EP76">
        <v>40.29133333333333</v>
      </c>
      <c r="EQ76">
        <v>37.5</v>
      </c>
      <c r="ER76">
        <v>40.59688888888889</v>
      </c>
      <c r="ES76">
        <v>38.04133333333333</v>
      </c>
      <c r="ET76">
        <v>0</v>
      </c>
      <c r="EU76">
        <v>0</v>
      </c>
      <c r="EV76">
        <v>0</v>
      </c>
      <c r="EW76">
        <v>1758503503.3</v>
      </c>
      <c r="EX76">
        <v>0</v>
      </c>
      <c r="EY76">
        <v>227.176</v>
      </c>
      <c r="EZ76">
        <v>17.06923099807943</v>
      </c>
      <c r="FA76">
        <v>-46.00000014427381</v>
      </c>
      <c r="FB76">
        <v>-8.208</v>
      </c>
      <c r="FC76">
        <v>15</v>
      </c>
      <c r="FD76">
        <v>0</v>
      </c>
      <c r="FE76" t="s">
        <v>424</v>
      </c>
      <c r="FF76">
        <v>1747247426.5</v>
      </c>
      <c r="FG76">
        <v>1747247420.5</v>
      </c>
      <c r="FH76">
        <v>0</v>
      </c>
      <c r="FI76">
        <v>1.027</v>
      </c>
      <c r="FJ76">
        <v>0.031</v>
      </c>
      <c r="FK76">
        <v>0.02</v>
      </c>
      <c r="FL76">
        <v>0.05</v>
      </c>
      <c r="FM76">
        <v>420</v>
      </c>
      <c r="FN76">
        <v>16</v>
      </c>
      <c r="FO76">
        <v>0.01</v>
      </c>
      <c r="FP76">
        <v>0.1</v>
      </c>
      <c r="FQ76">
        <v>0.5950393500000001</v>
      </c>
      <c r="FR76">
        <v>0.0370399699812379</v>
      </c>
      <c r="FS76">
        <v>0.04259840783911412</v>
      </c>
      <c r="FT76">
        <v>1</v>
      </c>
      <c r="FU76">
        <v>227.5764705882353</v>
      </c>
      <c r="FV76">
        <v>-0.268907482084759</v>
      </c>
      <c r="FW76">
        <v>8.156955127681979</v>
      </c>
      <c r="FX76">
        <v>-1</v>
      </c>
      <c r="FY76">
        <v>0.10297015</v>
      </c>
      <c r="FZ76">
        <v>-0.003020375234521882</v>
      </c>
      <c r="GA76">
        <v>0.0009783212547522413</v>
      </c>
      <c r="GB76">
        <v>1</v>
      </c>
      <c r="GC76">
        <v>2</v>
      </c>
      <c r="GD76">
        <v>2</v>
      </c>
      <c r="GE76" t="s">
        <v>448</v>
      </c>
      <c r="GF76">
        <v>3.13661</v>
      </c>
      <c r="GG76">
        <v>2.71667</v>
      </c>
      <c r="GH76">
        <v>0.09316969999999999</v>
      </c>
      <c r="GI76">
        <v>0.0924034</v>
      </c>
      <c r="GJ76">
        <v>0.107582</v>
      </c>
      <c r="GK76">
        <v>0.106053</v>
      </c>
      <c r="GL76">
        <v>28763.3</v>
      </c>
      <c r="GM76">
        <v>28855.2</v>
      </c>
      <c r="GN76">
        <v>29491.8</v>
      </c>
      <c r="GO76">
        <v>29385.1</v>
      </c>
      <c r="GP76">
        <v>34774.2</v>
      </c>
      <c r="GQ76">
        <v>34785.6</v>
      </c>
      <c r="GR76">
        <v>41501.4</v>
      </c>
      <c r="GS76">
        <v>41742.4</v>
      </c>
      <c r="GT76">
        <v>1.9121</v>
      </c>
      <c r="GU76">
        <v>1.8662</v>
      </c>
      <c r="GV76">
        <v>0.09051339999999999</v>
      </c>
      <c r="GW76">
        <v>0</v>
      </c>
      <c r="GX76">
        <v>29.2394</v>
      </c>
      <c r="GY76">
        <v>999.9</v>
      </c>
      <c r="GZ76">
        <v>59.7</v>
      </c>
      <c r="HA76">
        <v>30.9</v>
      </c>
      <c r="HB76">
        <v>29.7649</v>
      </c>
      <c r="HC76">
        <v>62.8022</v>
      </c>
      <c r="HD76">
        <v>24.9639</v>
      </c>
      <c r="HE76">
        <v>1</v>
      </c>
      <c r="HF76">
        <v>0.162818</v>
      </c>
      <c r="HG76">
        <v>-1.44411</v>
      </c>
      <c r="HH76">
        <v>20.352</v>
      </c>
      <c r="HI76">
        <v>5.22777</v>
      </c>
      <c r="HJ76">
        <v>12.0159</v>
      </c>
      <c r="HK76">
        <v>4.99125</v>
      </c>
      <c r="HL76">
        <v>3.28935</v>
      </c>
      <c r="HM76">
        <v>9999</v>
      </c>
      <c r="HN76">
        <v>9999</v>
      </c>
      <c r="HO76">
        <v>9999</v>
      </c>
      <c r="HP76">
        <v>999.9</v>
      </c>
      <c r="HQ76">
        <v>1.86753</v>
      </c>
      <c r="HR76">
        <v>1.86665</v>
      </c>
      <c r="HS76">
        <v>1.866</v>
      </c>
      <c r="HT76">
        <v>1.86599</v>
      </c>
      <c r="HU76">
        <v>1.86783</v>
      </c>
      <c r="HV76">
        <v>1.87027</v>
      </c>
      <c r="HW76">
        <v>1.8689</v>
      </c>
      <c r="HX76">
        <v>1.87041</v>
      </c>
      <c r="HY76">
        <v>0</v>
      </c>
      <c r="HZ76">
        <v>0</v>
      </c>
      <c r="IA76">
        <v>0</v>
      </c>
      <c r="IB76">
        <v>0</v>
      </c>
      <c r="IC76" t="s">
        <v>426</v>
      </c>
      <c r="ID76" t="s">
        <v>427</v>
      </c>
      <c r="IE76" t="s">
        <v>428</v>
      </c>
      <c r="IF76" t="s">
        <v>428</v>
      </c>
      <c r="IG76" t="s">
        <v>428</v>
      </c>
      <c r="IH76" t="s">
        <v>428</v>
      </c>
      <c r="II76">
        <v>0</v>
      </c>
      <c r="IJ76">
        <v>100</v>
      </c>
      <c r="IK76">
        <v>100</v>
      </c>
      <c r="IL76">
        <v>1.237</v>
      </c>
      <c r="IM76">
        <v>0.1999</v>
      </c>
      <c r="IN76">
        <v>0.6902030508192664</v>
      </c>
      <c r="IO76">
        <v>0.001474763808417899</v>
      </c>
      <c r="IP76">
        <v>-3.85604142745729E-07</v>
      </c>
      <c r="IQ76">
        <v>-4.042155114862324E-11</v>
      </c>
      <c r="IR76">
        <v>-0.0599630414126953</v>
      </c>
      <c r="IS76">
        <v>-0.0008759303265835833</v>
      </c>
      <c r="IT76">
        <v>0.0007542316531097033</v>
      </c>
      <c r="IU76">
        <v>-1.168394518909615E-05</v>
      </c>
      <c r="IV76">
        <v>4</v>
      </c>
      <c r="IW76">
        <v>2283</v>
      </c>
      <c r="IX76">
        <v>1</v>
      </c>
      <c r="IY76">
        <v>28</v>
      </c>
      <c r="IZ76">
        <v>187601.3</v>
      </c>
      <c r="JA76">
        <v>187601.4</v>
      </c>
      <c r="JB76">
        <v>1.02905</v>
      </c>
      <c r="JC76">
        <v>2.29004</v>
      </c>
      <c r="JD76">
        <v>1.39648</v>
      </c>
      <c r="JE76">
        <v>2.36084</v>
      </c>
      <c r="JF76">
        <v>1.49536</v>
      </c>
      <c r="JG76">
        <v>2.57446</v>
      </c>
      <c r="JH76">
        <v>36.2459</v>
      </c>
      <c r="JI76">
        <v>24.1138</v>
      </c>
      <c r="JJ76">
        <v>18</v>
      </c>
      <c r="JK76">
        <v>489.871</v>
      </c>
      <c r="JL76">
        <v>450.597</v>
      </c>
      <c r="JM76">
        <v>31.581</v>
      </c>
      <c r="JN76">
        <v>29.6694</v>
      </c>
      <c r="JO76">
        <v>29.9999</v>
      </c>
      <c r="JP76">
        <v>29.4831</v>
      </c>
      <c r="JQ76">
        <v>29.4043</v>
      </c>
      <c r="JR76">
        <v>20.6083</v>
      </c>
      <c r="JS76">
        <v>25.5932</v>
      </c>
      <c r="JT76">
        <v>97.6872</v>
      </c>
      <c r="JU76">
        <v>31.5674</v>
      </c>
      <c r="JV76">
        <v>420</v>
      </c>
      <c r="JW76">
        <v>24.6282</v>
      </c>
      <c r="JX76">
        <v>100.795</v>
      </c>
      <c r="JY76">
        <v>100.382</v>
      </c>
    </row>
    <row r="77" spans="1:285">
      <c r="A77">
        <v>61</v>
      </c>
      <c r="B77">
        <v>1758503807.6</v>
      </c>
      <c r="C77">
        <v>919.0999999046326</v>
      </c>
      <c r="D77" t="s">
        <v>550</v>
      </c>
      <c r="E77" t="s">
        <v>551</v>
      </c>
      <c r="F77">
        <v>5</v>
      </c>
      <c r="G77" t="s">
        <v>552</v>
      </c>
      <c r="H77" t="s">
        <v>420</v>
      </c>
      <c r="I77" t="s">
        <v>421</v>
      </c>
      <c r="J77">
        <v>1758503804.6</v>
      </c>
      <c r="K77">
        <f>(L77)/1000</f>
        <v>0</v>
      </c>
      <c r="L77">
        <f>1000*DL77*AJ77*(DH77-DI77)/(100*DA77*(1000-AJ77*DH77))</f>
        <v>0</v>
      </c>
      <c r="M77">
        <f>DL77*AJ77*(DG77-DF77*(1000-AJ77*DI77)/(1000-AJ77*DH77))/(100*DA77)</f>
        <v>0</v>
      </c>
      <c r="N77">
        <f>DF77 - IF(AJ77&gt;1, M77*DA77*100.0/(AL77), 0)</f>
        <v>0</v>
      </c>
      <c r="O77">
        <f>((U77-K77/2)*N77-M77)/(U77+K77/2)</f>
        <v>0</v>
      </c>
      <c r="P77">
        <f>O77*(DM77+DN77)/1000.0</f>
        <v>0</v>
      </c>
      <c r="Q77">
        <f>(DF77 - IF(AJ77&gt;1, M77*DA77*100.0/(AL77), 0))*(DM77+DN77)/1000.0</f>
        <v>0</v>
      </c>
      <c r="R77">
        <f>2.0/((1/T77-1/S77)+SIGN(T77)*SQRT((1/T77-1/S77)*(1/T77-1/S77) + 4*DB77/((DB77+1)*(DB77+1))*(2*1/T77*1/S77-1/S77*1/S77)))</f>
        <v>0</v>
      </c>
      <c r="S77">
        <f>IF(LEFT(DC77,1)&lt;&gt;"0",IF(LEFT(DC77,1)="1",3.0,DD77),$D$5+$E$5*(DT77*DM77/($K$5*1000))+$F$5*(DT77*DM77/($K$5*1000))*MAX(MIN(DA77,$J$5),$I$5)*MAX(MIN(DA77,$J$5),$I$5)+$G$5*MAX(MIN(DA77,$J$5),$I$5)*(DT77*DM77/($K$5*1000))+$H$5*(DT77*DM77/($K$5*1000))*(DT77*DM77/($K$5*1000)))</f>
        <v>0</v>
      </c>
      <c r="T77">
        <f>K77*(1000-(1000*0.61365*exp(17.502*X77/(240.97+X77))/(DM77+DN77)+DH77)/2)/(1000*0.61365*exp(17.502*X77/(240.97+X77))/(DM77+DN77)-DH77)</f>
        <v>0</v>
      </c>
      <c r="U77">
        <f>1/((DB77+1)/(R77/1.6)+1/(S77/1.37)) + DB77/((DB77+1)/(R77/1.6) + DB77/(S77/1.37))</f>
        <v>0</v>
      </c>
      <c r="V77">
        <f>(CW77*CZ77)</f>
        <v>0</v>
      </c>
      <c r="W77">
        <f>(DO77+(V77+2*0.95*5.67E-8*(((DO77+$B$7)+273)^4-(DO77+273)^4)-44100*K77)/(1.84*29.3*S77+8*0.95*5.67E-8*(DO77+273)^3))</f>
        <v>0</v>
      </c>
      <c r="X77">
        <f>($C$7*DP77+$D$7*DQ77+$E$7*W77)</f>
        <v>0</v>
      </c>
      <c r="Y77">
        <f>0.61365*exp(17.502*X77/(240.97+X77))</f>
        <v>0</v>
      </c>
      <c r="Z77">
        <f>(AA77/AB77*100)</f>
        <v>0</v>
      </c>
      <c r="AA77">
        <f>DH77*(DM77+DN77)/1000</f>
        <v>0</v>
      </c>
      <c r="AB77">
        <f>0.61365*exp(17.502*DO77/(240.97+DO77))</f>
        <v>0</v>
      </c>
      <c r="AC77">
        <f>(Y77-DH77*(DM77+DN77)/1000)</f>
        <v>0</v>
      </c>
      <c r="AD77">
        <f>(-K77*44100)</f>
        <v>0</v>
      </c>
      <c r="AE77">
        <f>2*29.3*S77*0.92*(DO77-X77)</f>
        <v>0</v>
      </c>
      <c r="AF77">
        <f>2*0.95*5.67E-8*(((DO77+$B$7)+273)^4-(X77+273)^4)</f>
        <v>0</v>
      </c>
      <c r="AG77">
        <f>V77+AF77+AD77+AE77</f>
        <v>0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MAX(0,($B$13+$C$13*DT77)/(1+$D$13*DT77)*DM77/(DO77+273)*$E$13)</f>
        <v>0</v>
      </c>
      <c r="AM77" t="s">
        <v>422</v>
      </c>
      <c r="AN77" t="s">
        <v>422</v>
      </c>
      <c r="AO77">
        <v>0</v>
      </c>
      <c r="AP77">
        <v>0</v>
      </c>
      <c r="AQ77">
        <f>1-AO77/AP77</f>
        <v>0</v>
      </c>
      <c r="AR77">
        <v>0</v>
      </c>
      <c r="AS77" t="s">
        <v>422</v>
      </c>
      <c r="AT77" t="s">
        <v>422</v>
      </c>
      <c r="AU77">
        <v>0</v>
      </c>
      <c r="AV77">
        <v>0</v>
      </c>
      <c r="AW77">
        <f>1-AU77/AV77</f>
        <v>0</v>
      </c>
      <c r="AX77">
        <v>0.5</v>
      </c>
      <c r="AY77">
        <f>CX77</f>
        <v>0</v>
      </c>
      <c r="AZ77">
        <f>M77</f>
        <v>0</v>
      </c>
      <c r="BA77">
        <f>AW77*AX77*AY77</f>
        <v>0</v>
      </c>
      <c r="BB77">
        <f>(AZ77-AR77)/AY77</f>
        <v>0</v>
      </c>
      <c r="BC77">
        <f>(AP77-AV77)/AV77</f>
        <v>0</v>
      </c>
      <c r="BD77">
        <f>AO77/(AQ77+AO77/AV77)</f>
        <v>0</v>
      </c>
      <c r="BE77" t="s">
        <v>422</v>
      </c>
      <c r="BF77">
        <v>0</v>
      </c>
      <c r="BG77">
        <f>IF(BF77&lt;&gt;0, BF77, BD77)</f>
        <v>0</v>
      </c>
      <c r="BH77">
        <f>1-BG77/AV77</f>
        <v>0</v>
      </c>
      <c r="BI77">
        <f>(AV77-AU77)/(AV77-BG77)</f>
        <v>0</v>
      </c>
      <c r="BJ77">
        <f>(AP77-AV77)/(AP77-BG77)</f>
        <v>0</v>
      </c>
      <c r="BK77">
        <f>(AV77-AU77)/(AV77-AO77)</f>
        <v>0</v>
      </c>
      <c r="BL77">
        <f>(AP77-AV77)/(AP77-AO77)</f>
        <v>0</v>
      </c>
      <c r="BM77">
        <f>(BI77*BG77/AU77)</f>
        <v>0</v>
      </c>
      <c r="BN77">
        <f>(1-BM77)</f>
        <v>0</v>
      </c>
      <c r="CW77">
        <f>$B$11*DU77+$C$11*DV77+$F$11*EG77*(1-EJ77)</f>
        <v>0</v>
      </c>
      <c r="CX77">
        <f>CW77*CY77</f>
        <v>0</v>
      </c>
      <c r="CY77">
        <f>($B$11*$D$9+$C$11*$D$9+$F$11*((ET77+EL77)/MAX(ET77+EL77+EU77, 0.1)*$I$9+EU77/MAX(ET77+EL77+EU77, 0.1)*$J$9))/($B$11+$C$11+$F$11)</f>
        <v>0</v>
      </c>
      <c r="CZ77">
        <f>($B$11*$K$9+$C$11*$K$9+$F$11*((ET77+EL77)/MAX(ET77+EL77+EU77, 0.1)*$P$9+EU77/MAX(ET77+EL77+EU77, 0.1)*$Q$9))/($B$11+$C$11+$F$11)</f>
        <v>0</v>
      </c>
      <c r="DA77">
        <v>3.46</v>
      </c>
      <c r="DB77">
        <v>0.5</v>
      </c>
      <c r="DC77" t="s">
        <v>423</v>
      </c>
      <c r="DD77">
        <v>2</v>
      </c>
      <c r="DE77">
        <v>1758503804.6</v>
      </c>
      <c r="DF77">
        <v>420.8449999999999</v>
      </c>
      <c r="DG77">
        <v>419.9859999999999</v>
      </c>
      <c r="DH77">
        <v>25.51985454545454</v>
      </c>
      <c r="DI77">
        <v>24.93609090909091</v>
      </c>
      <c r="DJ77">
        <v>419.6069090909091</v>
      </c>
      <c r="DK77">
        <v>25.30830909090909</v>
      </c>
      <c r="DL77">
        <v>500.0064545454545</v>
      </c>
      <c r="DM77">
        <v>89.96239999999999</v>
      </c>
      <c r="DN77">
        <v>0.05656356363636364</v>
      </c>
      <c r="DO77">
        <v>31.35819090909091</v>
      </c>
      <c r="DP77">
        <v>30.74250909090909</v>
      </c>
      <c r="DQ77">
        <v>999.9</v>
      </c>
      <c r="DR77">
        <v>0</v>
      </c>
      <c r="DS77">
        <v>0</v>
      </c>
      <c r="DT77">
        <v>10000.39727272727</v>
      </c>
      <c r="DU77">
        <v>0</v>
      </c>
      <c r="DV77">
        <v>0.843113</v>
      </c>
      <c r="DW77">
        <v>0.859153090909091</v>
      </c>
      <c r="DX77">
        <v>431.8663636363636</v>
      </c>
      <c r="DY77">
        <v>430.7266363636364</v>
      </c>
      <c r="DZ77">
        <v>0.5837789999999999</v>
      </c>
      <c r="EA77">
        <v>419.9859999999999</v>
      </c>
      <c r="EB77">
        <v>24.93609090909091</v>
      </c>
      <c r="EC77">
        <v>2.295828181818182</v>
      </c>
      <c r="ED77">
        <v>2.243309090909091</v>
      </c>
      <c r="EE77">
        <v>19.64715454545455</v>
      </c>
      <c r="EF77">
        <v>19.275</v>
      </c>
      <c r="EG77">
        <v>0.00500097</v>
      </c>
      <c r="EH77">
        <v>0</v>
      </c>
      <c r="EI77">
        <v>0</v>
      </c>
      <c r="EJ77">
        <v>0</v>
      </c>
      <c r="EK77">
        <v>294.8090909090909</v>
      </c>
      <c r="EL77">
        <v>0.00500097</v>
      </c>
      <c r="EM77">
        <v>-3.963636363636363</v>
      </c>
      <c r="EN77">
        <v>-2.1</v>
      </c>
      <c r="EO77">
        <v>35.17572727272727</v>
      </c>
      <c r="EP77">
        <v>38.36927272727273</v>
      </c>
      <c r="EQ77">
        <v>36.79509090909091</v>
      </c>
      <c r="ER77">
        <v>38.187</v>
      </c>
      <c r="ES77">
        <v>37.125</v>
      </c>
      <c r="ET77">
        <v>0</v>
      </c>
      <c r="EU77">
        <v>0</v>
      </c>
      <c r="EV77">
        <v>0</v>
      </c>
      <c r="EW77">
        <v>1758503808.7</v>
      </c>
      <c r="EX77">
        <v>0</v>
      </c>
      <c r="EY77">
        <v>294.55</v>
      </c>
      <c r="EZ77">
        <v>-35.13504234288876</v>
      </c>
      <c r="FA77">
        <v>18.81709334409024</v>
      </c>
      <c r="FB77">
        <v>-3.646153846153846</v>
      </c>
      <c r="FC77">
        <v>15</v>
      </c>
      <c r="FD77">
        <v>0</v>
      </c>
      <c r="FE77" t="s">
        <v>424</v>
      </c>
      <c r="FF77">
        <v>1747247426.5</v>
      </c>
      <c r="FG77">
        <v>1747247420.5</v>
      </c>
      <c r="FH77">
        <v>0</v>
      </c>
      <c r="FI77">
        <v>1.027</v>
      </c>
      <c r="FJ77">
        <v>0.031</v>
      </c>
      <c r="FK77">
        <v>0.02</v>
      </c>
      <c r="FL77">
        <v>0.05</v>
      </c>
      <c r="FM77">
        <v>420</v>
      </c>
      <c r="FN77">
        <v>16</v>
      </c>
      <c r="FO77">
        <v>0.01</v>
      </c>
      <c r="FP77">
        <v>0.1</v>
      </c>
      <c r="FQ77">
        <v>0.849327025</v>
      </c>
      <c r="FR77">
        <v>0.1785063602251382</v>
      </c>
      <c r="FS77">
        <v>0.05137137938068605</v>
      </c>
      <c r="FT77">
        <v>0</v>
      </c>
      <c r="FU77">
        <v>295.264705882353</v>
      </c>
      <c r="FV77">
        <v>-11.74331520991139</v>
      </c>
      <c r="FW77">
        <v>5.273623731973673</v>
      </c>
      <c r="FX77">
        <v>-1</v>
      </c>
      <c r="FY77">
        <v>0.5837374</v>
      </c>
      <c r="FZ77">
        <v>-0.1245589643527216</v>
      </c>
      <c r="GA77">
        <v>0.0259690900743557</v>
      </c>
      <c r="GB77">
        <v>0</v>
      </c>
      <c r="GC77">
        <v>0</v>
      </c>
      <c r="GD77">
        <v>2</v>
      </c>
      <c r="GE77" t="s">
        <v>433</v>
      </c>
      <c r="GF77">
        <v>3.13668</v>
      </c>
      <c r="GG77">
        <v>2.7168</v>
      </c>
      <c r="GH77">
        <v>0.0932196</v>
      </c>
      <c r="GI77">
        <v>0.09240900000000001</v>
      </c>
      <c r="GJ77">
        <v>0.109979</v>
      </c>
      <c r="GK77">
        <v>0.106985</v>
      </c>
      <c r="GL77">
        <v>28769.6</v>
      </c>
      <c r="GM77">
        <v>28859.5</v>
      </c>
      <c r="GN77">
        <v>29499.6</v>
      </c>
      <c r="GO77">
        <v>29389.4</v>
      </c>
      <c r="GP77">
        <v>34689.3</v>
      </c>
      <c r="GQ77">
        <v>34754.8</v>
      </c>
      <c r="GR77">
        <v>41512.9</v>
      </c>
      <c r="GS77">
        <v>41749.6</v>
      </c>
      <c r="GT77">
        <v>1.91273</v>
      </c>
      <c r="GU77">
        <v>1.86565</v>
      </c>
      <c r="GV77">
        <v>0.0768974</v>
      </c>
      <c r="GW77">
        <v>0</v>
      </c>
      <c r="GX77">
        <v>29.4814</v>
      </c>
      <c r="GY77">
        <v>999.9</v>
      </c>
      <c r="GZ77">
        <v>59.4</v>
      </c>
      <c r="HA77">
        <v>30.9</v>
      </c>
      <c r="HB77">
        <v>29.6193</v>
      </c>
      <c r="HC77">
        <v>62.7223</v>
      </c>
      <c r="HD77">
        <v>25.2845</v>
      </c>
      <c r="HE77">
        <v>1</v>
      </c>
      <c r="HF77">
        <v>0.156883</v>
      </c>
      <c r="HG77">
        <v>-1.33453</v>
      </c>
      <c r="HH77">
        <v>20.3515</v>
      </c>
      <c r="HI77">
        <v>5.22403</v>
      </c>
      <c r="HJ77">
        <v>12.0159</v>
      </c>
      <c r="HK77">
        <v>4.9917</v>
      </c>
      <c r="HL77">
        <v>3.28935</v>
      </c>
      <c r="HM77">
        <v>9999</v>
      </c>
      <c r="HN77">
        <v>9999</v>
      </c>
      <c r="HO77">
        <v>9999</v>
      </c>
      <c r="HP77">
        <v>999.9</v>
      </c>
      <c r="HQ77">
        <v>1.86758</v>
      </c>
      <c r="HR77">
        <v>1.8667</v>
      </c>
      <c r="HS77">
        <v>1.86602</v>
      </c>
      <c r="HT77">
        <v>1.866</v>
      </c>
      <c r="HU77">
        <v>1.86783</v>
      </c>
      <c r="HV77">
        <v>1.87027</v>
      </c>
      <c r="HW77">
        <v>1.86892</v>
      </c>
      <c r="HX77">
        <v>1.87042</v>
      </c>
      <c r="HY77">
        <v>0</v>
      </c>
      <c r="HZ77">
        <v>0</v>
      </c>
      <c r="IA77">
        <v>0</v>
      </c>
      <c r="IB77">
        <v>0</v>
      </c>
      <c r="IC77" t="s">
        <v>426</v>
      </c>
      <c r="ID77" t="s">
        <v>427</v>
      </c>
      <c r="IE77" t="s">
        <v>428</v>
      </c>
      <c r="IF77" t="s">
        <v>428</v>
      </c>
      <c r="IG77" t="s">
        <v>428</v>
      </c>
      <c r="IH77" t="s">
        <v>428</v>
      </c>
      <c r="II77">
        <v>0</v>
      </c>
      <c r="IJ77">
        <v>100</v>
      </c>
      <c r="IK77">
        <v>100</v>
      </c>
      <c r="IL77">
        <v>1.239</v>
      </c>
      <c r="IM77">
        <v>0.2117</v>
      </c>
      <c r="IN77">
        <v>0.6902030508192664</v>
      </c>
      <c r="IO77">
        <v>0.001474763808417899</v>
      </c>
      <c r="IP77">
        <v>-3.85604142745729E-07</v>
      </c>
      <c r="IQ77">
        <v>-4.042155114862324E-11</v>
      </c>
      <c r="IR77">
        <v>-0.0599630414126953</v>
      </c>
      <c r="IS77">
        <v>-0.0008759303265835833</v>
      </c>
      <c r="IT77">
        <v>0.0007542316531097033</v>
      </c>
      <c r="IU77">
        <v>-1.168394518909615E-05</v>
      </c>
      <c r="IV77">
        <v>4</v>
      </c>
      <c r="IW77">
        <v>2283</v>
      </c>
      <c r="IX77">
        <v>1</v>
      </c>
      <c r="IY77">
        <v>28</v>
      </c>
      <c r="IZ77">
        <v>187606.4</v>
      </c>
      <c r="JA77">
        <v>187606.5</v>
      </c>
      <c r="JB77">
        <v>1.03027</v>
      </c>
      <c r="JC77">
        <v>2.27417</v>
      </c>
      <c r="JD77">
        <v>1.39648</v>
      </c>
      <c r="JE77">
        <v>2.3584</v>
      </c>
      <c r="JF77">
        <v>1.49536</v>
      </c>
      <c r="JG77">
        <v>2.74658</v>
      </c>
      <c r="JH77">
        <v>36.3871</v>
      </c>
      <c r="JI77">
        <v>24.1225</v>
      </c>
      <c r="JJ77">
        <v>18</v>
      </c>
      <c r="JK77">
        <v>490.108</v>
      </c>
      <c r="JL77">
        <v>450.12</v>
      </c>
      <c r="JM77">
        <v>32.0592</v>
      </c>
      <c r="JN77">
        <v>29.6234</v>
      </c>
      <c r="JO77">
        <v>30</v>
      </c>
      <c r="JP77">
        <v>29.4629</v>
      </c>
      <c r="JQ77">
        <v>29.3868</v>
      </c>
      <c r="JR77">
        <v>20.6321</v>
      </c>
      <c r="JS77">
        <v>24.3032</v>
      </c>
      <c r="JT77">
        <v>97.6872</v>
      </c>
      <c r="JU77">
        <v>32.0334</v>
      </c>
      <c r="JV77">
        <v>420</v>
      </c>
      <c r="JW77">
        <v>24.9158</v>
      </c>
      <c r="JX77">
        <v>100.823</v>
      </c>
      <c r="JY77">
        <v>100.398</v>
      </c>
    </row>
    <row r="78" spans="1:285">
      <c r="A78">
        <v>62</v>
      </c>
      <c r="B78">
        <v>1758503809.6</v>
      </c>
      <c r="C78">
        <v>921.0999999046326</v>
      </c>
      <c r="D78" t="s">
        <v>553</v>
      </c>
      <c r="E78" t="s">
        <v>554</v>
      </c>
      <c r="F78">
        <v>5</v>
      </c>
      <c r="G78" t="s">
        <v>552</v>
      </c>
      <c r="H78" t="s">
        <v>420</v>
      </c>
      <c r="I78" t="s">
        <v>421</v>
      </c>
      <c r="J78">
        <v>1758503806.766667</v>
      </c>
      <c r="K78">
        <f>(L78)/1000</f>
        <v>0</v>
      </c>
      <c r="L78">
        <f>1000*DL78*AJ78*(DH78-DI78)/(100*DA78*(1000-AJ78*DH78))</f>
        <v>0</v>
      </c>
      <c r="M78">
        <f>DL78*AJ78*(DG78-DF78*(1000-AJ78*DI78)/(1000-AJ78*DH78))/(100*DA78)</f>
        <v>0</v>
      </c>
      <c r="N78">
        <f>DF78 - IF(AJ78&gt;1, M78*DA78*100.0/(AL78), 0)</f>
        <v>0</v>
      </c>
      <c r="O78">
        <f>((U78-K78/2)*N78-M78)/(U78+K78/2)</f>
        <v>0</v>
      </c>
      <c r="P78">
        <f>O78*(DM78+DN78)/1000.0</f>
        <v>0</v>
      </c>
      <c r="Q78">
        <f>(DF78 - IF(AJ78&gt;1, M78*DA78*100.0/(AL78), 0))*(DM78+DN78)/1000.0</f>
        <v>0</v>
      </c>
      <c r="R78">
        <f>2.0/((1/T78-1/S78)+SIGN(T78)*SQRT((1/T78-1/S78)*(1/T78-1/S78) + 4*DB78/((DB78+1)*(DB78+1))*(2*1/T78*1/S78-1/S78*1/S78)))</f>
        <v>0</v>
      </c>
      <c r="S78">
        <f>IF(LEFT(DC78,1)&lt;&gt;"0",IF(LEFT(DC78,1)="1",3.0,DD78),$D$5+$E$5*(DT78*DM78/($K$5*1000))+$F$5*(DT78*DM78/($K$5*1000))*MAX(MIN(DA78,$J$5),$I$5)*MAX(MIN(DA78,$J$5),$I$5)+$G$5*MAX(MIN(DA78,$J$5),$I$5)*(DT78*DM78/($K$5*1000))+$H$5*(DT78*DM78/($K$5*1000))*(DT78*DM78/($K$5*1000)))</f>
        <v>0</v>
      </c>
      <c r="T78">
        <f>K78*(1000-(1000*0.61365*exp(17.502*X78/(240.97+X78))/(DM78+DN78)+DH78)/2)/(1000*0.61365*exp(17.502*X78/(240.97+X78))/(DM78+DN78)-DH78)</f>
        <v>0</v>
      </c>
      <c r="U78">
        <f>1/((DB78+1)/(R78/1.6)+1/(S78/1.37)) + DB78/((DB78+1)/(R78/1.6) + DB78/(S78/1.37))</f>
        <v>0</v>
      </c>
      <c r="V78">
        <f>(CW78*CZ78)</f>
        <v>0</v>
      </c>
      <c r="W78">
        <f>(DO78+(V78+2*0.95*5.67E-8*(((DO78+$B$7)+273)^4-(DO78+273)^4)-44100*K78)/(1.84*29.3*S78+8*0.95*5.67E-8*(DO78+273)^3))</f>
        <v>0</v>
      </c>
      <c r="X78">
        <f>($C$7*DP78+$D$7*DQ78+$E$7*W78)</f>
        <v>0</v>
      </c>
      <c r="Y78">
        <f>0.61365*exp(17.502*X78/(240.97+X78))</f>
        <v>0</v>
      </c>
      <c r="Z78">
        <f>(AA78/AB78*100)</f>
        <v>0</v>
      </c>
      <c r="AA78">
        <f>DH78*(DM78+DN78)/1000</f>
        <v>0</v>
      </c>
      <c r="AB78">
        <f>0.61365*exp(17.502*DO78/(240.97+DO78))</f>
        <v>0</v>
      </c>
      <c r="AC78">
        <f>(Y78-DH78*(DM78+DN78)/1000)</f>
        <v>0</v>
      </c>
      <c r="AD78">
        <f>(-K78*44100)</f>
        <v>0</v>
      </c>
      <c r="AE78">
        <f>2*29.3*S78*0.92*(DO78-X78)</f>
        <v>0</v>
      </c>
      <c r="AF78">
        <f>2*0.95*5.67E-8*(((DO78+$B$7)+273)^4-(X78+273)^4)</f>
        <v>0</v>
      </c>
      <c r="AG78">
        <f>V78+AF78+AD78+AE78</f>
        <v>0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MAX(0,($B$13+$C$13*DT78)/(1+$D$13*DT78)*DM78/(DO78+273)*$E$13)</f>
        <v>0</v>
      </c>
      <c r="AM78" t="s">
        <v>422</v>
      </c>
      <c r="AN78" t="s">
        <v>422</v>
      </c>
      <c r="AO78">
        <v>0</v>
      </c>
      <c r="AP78">
        <v>0</v>
      </c>
      <c r="AQ78">
        <f>1-AO78/AP78</f>
        <v>0</v>
      </c>
      <c r="AR78">
        <v>0</v>
      </c>
      <c r="AS78" t="s">
        <v>422</v>
      </c>
      <c r="AT78" t="s">
        <v>422</v>
      </c>
      <c r="AU78">
        <v>0</v>
      </c>
      <c r="AV78">
        <v>0</v>
      </c>
      <c r="AW78">
        <f>1-AU78/AV78</f>
        <v>0</v>
      </c>
      <c r="AX78">
        <v>0.5</v>
      </c>
      <c r="AY78">
        <f>CX78</f>
        <v>0</v>
      </c>
      <c r="AZ78">
        <f>M78</f>
        <v>0</v>
      </c>
      <c r="BA78">
        <f>AW78*AX78*AY78</f>
        <v>0</v>
      </c>
      <c r="BB78">
        <f>(AZ78-AR78)/AY78</f>
        <v>0</v>
      </c>
      <c r="BC78">
        <f>(AP78-AV78)/AV78</f>
        <v>0</v>
      </c>
      <c r="BD78">
        <f>AO78/(AQ78+AO78/AV78)</f>
        <v>0</v>
      </c>
      <c r="BE78" t="s">
        <v>422</v>
      </c>
      <c r="BF78">
        <v>0</v>
      </c>
      <c r="BG78">
        <f>IF(BF78&lt;&gt;0, BF78, BD78)</f>
        <v>0</v>
      </c>
      <c r="BH78">
        <f>1-BG78/AV78</f>
        <v>0</v>
      </c>
      <c r="BI78">
        <f>(AV78-AU78)/(AV78-BG78)</f>
        <v>0</v>
      </c>
      <c r="BJ78">
        <f>(AP78-AV78)/(AP78-BG78)</f>
        <v>0</v>
      </c>
      <c r="BK78">
        <f>(AV78-AU78)/(AV78-AO78)</f>
        <v>0</v>
      </c>
      <c r="BL78">
        <f>(AP78-AV78)/(AP78-AO78)</f>
        <v>0</v>
      </c>
      <c r="BM78">
        <f>(BI78*BG78/AU78)</f>
        <v>0</v>
      </c>
      <c r="BN78">
        <f>(1-BM78)</f>
        <v>0</v>
      </c>
      <c r="CW78">
        <f>$B$11*DU78+$C$11*DV78+$F$11*EG78*(1-EJ78)</f>
        <v>0</v>
      </c>
      <c r="CX78">
        <f>CW78*CY78</f>
        <v>0</v>
      </c>
      <c r="CY78">
        <f>($B$11*$D$9+$C$11*$D$9+$F$11*((ET78+EL78)/MAX(ET78+EL78+EU78, 0.1)*$I$9+EU78/MAX(ET78+EL78+EU78, 0.1)*$J$9))/($B$11+$C$11+$F$11)</f>
        <v>0</v>
      </c>
      <c r="CZ78">
        <f>($B$11*$K$9+$C$11*$K$9+$F$11*((ET78+EL78)/MAX(ET78+EL78+EU78, 0.1)*$P$9+EU78/MAX(ET78+EL78+EU78, 0.1)*$Q$9))/($B$11+$C$11+$F$11)</f>
        <v>0</v>
      </c>
      <c r="DA78">
        <v>3.46</v>
      </c>
      <c r="DB78">
        <v>0.5</v>
      </c>
      <c r="DC78" t="s">
        <v>423</v>
      </c>
      <c r="DD78">
        <v>2</v>
      </c>
      <c r="DE78">
        <v>1758503806.766667</v>
      </c>
      <c r="DF78">
        <v>420.853</v>
      </c>
      <c r="DG78">
        <v>420.0214444444445</v>
      </c>
      <c r="DH78">
        <v>25.52383333333333</v>
      </c>
      <c r="DI78">
        <v>24.93601111111111</v>
      </c>
      <c r="DJ78">
        <v>419.6147777777778</v>
      </c>
      <c r="DK78">
        <v>25.31224444444445</v>
      </c>
      <c r="DL78">
        <v>500.0143333333333</v>
      </c>
      <c r="DM78">
        <v>89.96174444444445</v>
      </c>
      <c r="DN78">
        <v>0.05659141111111111</v>
      </c>
      <c r="DO78">
        <v>31.35343333333334</v>
      </c>
      <c r="DP78">
        <v>30.73690000000001</v>
      </c>
      <c r="DQ78">
        <v>999.9000000000001</v>
      </c>
      <c r="DR78">
        <v>0</v>
      </c>
      <c r="DS78">
        <v>0</v>
      </c>
      <c r="DT78">
        <v>9996.382222222222</v>
      </c>
      <c r="DU78">
        <v>0</v>
      </c>
      <c r="DV78">
        <v>0.843113</v>
      </c>
      <c r="DW78">
        <v>0.8315192222222223</v>
      </c>
      <c r="DX78">
        <v>431.8761111111111</v>
      </c>
      <c r="DY78">
        <v>430.763</v>
      </c>
      <c r="DZ78">
        <v>0.5878315555555556</v>
      </c>
      <c r="EA78">
        <v>420.0214444444445</v>
      </c>
      <c r="EB78">
        <v>24.93601111111111</v>
      </c>
      <c r="EC78">
        <v>2.29617</v>
      </c>
      <c r="ED78">
        <v>2.243286666666667</v>
      </c>
      <c r="EE78">
        <v>19.64955555555555</v>
      </c>
      <c r="EF78">
        <v>19.27484444444444</v>
      </c>
      <c r="EG78">
        <v>0.00500097</v>
      </c>
      <c r="EH78">
        <v>0</v>
      </c>
      <c r="EI78">
        <v>0</v>
      </c>
      <c r="EJ78">
        <v>0</v>
      </c>
      <c r="EK78">
        <v>292.4888888888889</v>
      </c>
      <c r="EL78">
        <v>0.00500097</v>
      </c>
      <c r="EM78">
        <v>-3.577777777777778</v>
      </c>
      <c r="EN78">
        <v>-2.322222222222222</v>
      </c>
      <c r="EO78">
        <v>35.15255555555555</v>
      </c>
      <c r="EP78">
        <v>38.347</v>
      </c>
      <c r="EQ78">
        <v>36.78444444444445</v>
      </c>
      <c r="ER78">
        <v>38.187</v>
      </c>
      <c r="ES78">
        <v>37.10400000000001</v>
      </c>
      <c r="ET78">
        <v>0</v>
      </c>
      <c r="EU78">
        <v>0</v>
      </c>
      <c r="EV78">
        <v>0</v>
      </c>
      <c r="EW78">
        <v>1758503810.5</v>
      </c>
      <c r="EX78">
        <v>0</v>
      </c>
      <c r="EY78">
        <v>293.988</v>
      </c>
      <c r="EZ78">
        <v>-5.169230299825077</v>
      </c>
      <c r="FA78">
        <v>-15.98461602044529</v>
      </c>
      <c r="FB78">
        <v>-4.216</v>
      </c>
      <c r="FC78">
        <v>15</v>
      </c>
      <c r="FD78">
        <v>0</v>
      </c>
      <c r="FE78" t="s">
        <v>424</v>
      </c>
      <c r="FF78">
        <v>1747247426.5</v>
      </c>
      <c r="FG78">
        <v>1747247420.5</v>
      </c>
      <c r="FH78">
        <v>0</v>
      </c>
      <c r="FI78">
        <v>1.027</v>
      </c>
      <c r="FJ78">
        <v>0.031</v>
      </c>
      <c r="FK78">
        <v>0.02</v>
      </c>
      <c r="FL78">
        <v>0.05</v>
      </c>
      <c r="FM78">
        <v>420</v>
      </c>
      <c r="FN78">
        <v>16</v>
      </c>
      <c r="FO78">
        <v>0.01</v>
      </c>
      <c r="FP78">
        <v>0.1</v>
      </c>
      <c r="FQ78">
        <v>0.8519085609756096</v>
      </c>
      <c r="FR78">
        <v>0.0459916724738676</v>
      </c>
      <c r="FS78">
        <v>0.04675528876517152</v>
      </c>
      <c r="FT78">
        <v>1</v>
      </c>
      <c r="FU78">
        <v>294.2617647058823</v>
      </c>
      <c r="FV78">
        <v>-14.30252076452385</v>
      </c>
      <c r="FW78">
        <v>5.672120399549848</v>
      </c>
      <c r="FX78">
        <v>-1</v>
      </c>
      <c r="FY78">
        <v>0.5815587804878048</v>
      </c>
      <c r="FZ78">
        <v>-0.06261512195121888</v>
      </c>
      <c r="GA78">
        <v>0.02284346904426305</v>
      </c>
      <c r="GB78">
        <v>1</v>
      </c>
      <c r="GC78">
        <v>2</v>
      </c>
      <c r="GD78">
        <v>2</v>
      </c>
      <c r="GE78" t="s">
        <v>448</v>
      </c>
      <c r="GF78">
        <v>3.13669</v>
      </c>
      <c r="GG78">
        <v>2.71679</v>
      </c>
      <c r="GH78">
        <v>0.0932176</v>
      </c>
      <c r="GI78">
        <v>0.0924103</v>
      </c>
      <c r="GJ78">
        <v>0.109983</v>
      </c>
      <c r="GK78">
        <v>0.106983</v>
      </c>
      <c r="GL78">
        <v>28769.4</v>
      </c>
      <c r="GM78">
        <v>28859.5</v>
      </c>
      <c r="GN78">
        <v>29499.4</v>
      </c>
      <c r="GO78">
        <v>29389.5</v>
      </c>
      <c r="GP78">
        <v>34688.9</v>
      </c>
      <c r="GQ78">
        <v>34754.8</v>
      </c>
      <c r="GR78">
        <v>41512.6</v>
      </c>
      <c r="GS78">
        <v>41749.6</v>
      </c>
      <c r="GT78">
        <v>1.9127</v>
      </c>
      <c r="GU78">
        <v>1.86602</v>
      </c>
      <c r="GV78">
        <v>0.07648770000000001</v>
      </c>
      <c r="GW78">
        <v>0</v>
      </c>
      <c r="GX78">
        <v>29.4823</v>
      </c>
      <c r="GY78">
        <v>999.9</v>
      </c>
      <c r="GZ78">
        <v>59.3</v>
      </c>
      <c r="HA78">
        <v>30.9</v>
      </c>
      <c r="HB78">
        <v>29.5695</v>
      </c>
      <c r="HC78">
        <v>62.5523</v>
      </c>
      <c r="HD78">
        <v>25.2845</v>
      </c>
      <c r="HE78">
        <v>1</v>
      </c>
      <c r="HF78">
        <v>0.156913</v>
      </c>
      <c r="HG78">
        <v>-1.31021</v>
      </c>
      <c r="HH78">
        <v>20.3516</v>
      </c>
      <c r="HI78">
        <v>5.22388</v>
      </c>
      <c r="HJ78">
        <v>12.0159</v>
      </c>
      <c r="HK78">
        <v>4.99145</v>
      </c>
      <c r="HL78">
        <v>3.28938</v>
      </c>
      <c r="HM78">
        <v>9999</v>
      </c>
      <c r="HN78">
        <v>9999</v>
      </c>
      <c r="HO78">
        <v>9999</v>
      </c>
      <c r="HP78">
        <v>999.9</v>
      </c>
      <c r="HQ78">
        <v>1.86758</v>
      </c>
      <c r="HR78">
        <v>1.86672</v>
      </c>
      <c r="HS78">
        <v>1.86602</v>
      </c>
      <c r="HT78">
        <v>1.866</v>
      </c>
      <c r="HU78">
        <v>1.86783</v>
      </c>
      <c r="HV78">
        <v>1.87027</v>
      </c>
      <c r="HW78">
        <v>1.86892</v>
      </c>
      <c r="HX78">
        <v>1.87042</v>
      </c>
      <c r="HY78">
        <v>0</v>
      </c>
      <c r="HZ78">
        <v>0</v>
      </c>
      <c r="IA78">
        <v>0</v>
      </c>
      <c r="IB78">
        <v>0</v>
      </c>
      <c r="IC78" t="s">
        <v>426</v>
      </c>
      <c r="ID78" t="s">
        <v>427</v>
      </c>
      <c r="IE78" t="s">
        <v>428</v>
      </c>
      <c r="IF78" t="s">
        <v>428</v>
      </c>
      <c r="IG78" t="s">
        <v>428</v>
      </c>
      <c r="IH78" t="s">
        <v>428</v>
      </c>
      <c r="II78">
        <v>0</v>
      </c>
      <c r="IJ78">
        <v>100</v>
      </c>
      <c r="IK78">
        <v>100</v>
      </c>
      <c r="IL78">
        <v>1.238</v>
      </c>
      <c r="IM78">
        <v>0.2116</v>
      </c>
      <c r="IN78">
        <v>0.6902030508192664</v>
      </c>
      <c r="IO78">
        <v>0.001474763808417899</v>
      </c>
      <c r="IP78">
        <v>-3.85604142745729E-07</v>
      </c>
      <c r="IQ78">
        <v>-4.042155114862324E-11</v>
      </c>
      <c r="IR78">
        <v>-0.0599630414126953</v>
      </c>
      <c r="IS78">
        <v>-0.0008759303265835833</v>
      </c>
      <c r="IT78">
        <v>0.0007542316531097033</v>
      </c>
      <c r="IU78">
        <v>-1.168394518909615E-05</v>
      </c>
      <c r="IV78">
        <v>4</v>
      </c>
      <c r="IW78">
        <v>2283</v>
      </c>
      <c r="IX78">
        <v>1</v>
      </c>
      <c r="IY78">
        <v>28</v>
      </c>
      <c r="IZ78">
        <v>187606.4</v>
      </c>
      <c r="JA78">
        <v>187606.5</v>
      </c>
      <c r="JB78">
        <v>1.03027</v>
      </c>
      <c r="JC78">
        <v>2.27539</v>
      </c>
      <c r="JD78">
        <v>1.39771</v>
      </c>
      <c r="JE78">
        <v>2.34985</v>
      </c>
      <c r="JF78">
        <v>1.49536</v>
      </c>
      <c r="JG78">
        <v>2.75635</v>
      </c>
      <c r="JH78">
        <v>36.3871</v>
      </c>
      <c r="JI78">
        <v>24.1138</v>
      </c>
      <c r="JJ78">
        <v>18</v>
      </c>
      <c r="JK78">
        <v>490.092</v>
      </c>
      <c r="JL78">
        <v>450.355</v>
      </c>
      <c r="JM78">
        <v>32.0421</v>
      </c>
      <c r="JN78">
        <v>29.6234</v>
      </c>
      <c r="JO78">
        <v>30.0001</v>
      </c>
      <c r="JP78">
        <v>29.4629</v>
      </c>
      <c r="JQ78">
        <v>29.3868</v>
      </c>
      <c r="JR78">
        <v>20.6299</v>
      </c>
      <c r="JS78">
        <v>24.3032</v>
      </c>
      <c r="JT78">
        <v>97.6872</v>
      </c>
      <c r="JU78">
        <v>32.0334</v>
      </c>
      <c r="JV78">
        <v>420</v>
      </c>
      <c r="JW78">
        <v>24.9158</v>
      </c>
      <c r="JX78">
        <v>100.822</v>
      </c>
      <c r="JY78">
        <v>100.398</v>
      </c>
    </row>
    <row r="79" spans="1:285">
      <c r="A79">
        <v>63</v>
      </c>
      <c r="B79">
        <v>1758503811.6</v>
      </c>
      <c r="C79">
        <v>923.0999999046326</v>
      </c>
      <c r="D79" t="s">
        <v>555</v>
      </c>
      <c r="E79" t="s">
        <v>556</v>
      </c>
      <c r="F79">
        <v>5</v>
      </c>
      <c r="G79" t="s">
        <v>552</v>
      </c>
      <c r="H79" t="s">
        <v>420</v>
      </c>
      <c r="I79" t="s">
        <v>421</v>
      </c>
      <c r="J79">
        <v>1758503808.9125</v>
      </c>
      <c r="K79">
        <f>(L79)/1000</f>
        <v>0</v>
      </c>
      <c r="L79">
        <f>1000*DL79*AJ79*(DH79-DI79)/(100*DA79*(1000-AJ79*DH79))</f>
        <v>0</v>
      </c>
      <c r="M79">
        <f>DL79*AJ79*(DG79-DF79*(1000-AJ79*DI79)/(1000-AJ79*DH79))/(100*DA79)</f>
        <v>0</v>
      </c>
      <c r="N79">
        <f>DF79 - IF(AJ79&gt;1, M79*DA79*100.0/(AL79), 0)</f>
        <v>0</v>
      </c>
      <c r="O79">
        <f>((U79-K79/2)*N79-M79)/(U79+K79/2)</f>
        <v>0</v>
      </c>
      <c r="P79">
        <f>O79*(DM79+DN79)/1000.0</f>
        <v>0</v>
      </c>
      <c r="Q79">
        <f>(DF79 - IF(AJ79&gt;1, M79*DA79*100.0/(AL79), 0))*(DM79+DN79)/1000.0</f>
        <v>0</v>
      </c>
      <c r="R79">
        <f>2.0/((1/T79-1/S79)+SIGN(T79)*SQRT((1/T79-1/S79)*(1/T79-1/S79) + 4*DB79/((DB79+1)*(DB79+1))*(2*1/T79*1/S79-1/S79*1/S79)))</f>
        <v>0</v>
      </c>
      <c r="S79">
        <f>IF(LEFT(DC79,1)&lt;&gt;"0",IF(LEFT(DC79,1)="1",3.0,DD79),$D$5+$E$5*(DT79*DM79/($K$5*1000))+$F$5*(DT79*DM79/($K$5*1000))*MAX(MIN(DA79,$J$5),$I$5)*MAX(MIN(DA79,$J$5),$I$5)+$G$5*MAX(MIN(DA79,$J$5),$I$5)*(DT79*DM79/($K$5*1000))+$H$5*(DT79*DM79/($K$5*1000))*(DT79*DM79/($K$5*1000)))</f>
        <v>0</v>
      </c>
      <c r="T79">
        <f>K79*(1000-(1000*0.61365*exp(17.502*X79/(240.97+X79))/(DM79+DN79)+DH79)/2)/(1000*0.61365*exp(17.502*X79/(240.97+X79))/(DM79+DN79)-DH79)</f>
        <v>0</v>
      </c>
      <c r="U79">
        <f>1/((DB79+1)/(R79/1.6)+1/(S79/1.37)) + DB79/((DB79+1)/(R79/1.6) + DB79/(S79/1.37))</f>
        <v>0</v>
      </c>
      <c r="V79">
        <f>(CW79*CZ79)</f>
        <v>0</v>
      </c>
      <c r="W79">
        <f>(DO79+(V79+2*0.95*5.67E-8*(((DO79+$B$7)+273)^4-(DO79+273)^4)-44100*K79)/(1.84*29.3*S79+8*0.95*5.67E-8*(DO79+273)^3))</f>
        <v>0</v>
      </c>
      <c r="X79">
        <f>($C$7*DP79+$D$7*DQ79+$E$7*W79)</f>
        <v>0</v>
      </c>
      <c r="Y79">
        <f>0.61365*exp(17.502*X79/(240.97+X79))</f>
        <v>0</v>
      </c>
      <c r="Z79">
        <f>(AA79/AB79*100)</f>
        <v>0</v>
      </c>
      <c r="AA79">
        <f>DH79*(DM79+DN79)/1000</f>
        <v>0</v>
      </c>
      <c r="AB79">
        <f>0.61365*exp(17.502*DO79/(240.97+DO79))</f>
        <v>0</v>
      </c>
      <c r="AC79">
        <f>(Y79-DH79*(DM79+DN79)/1000)</f>
        <v>0</v>
      </c>
      <c r="AD79">
        <f>(-K79*44100)</f>
        <v>0</v>
      </c>
      <c r="AE79">
        <f>2*29.3*S79*0.92*(DO79-X79)</f>
        <v>0</v>
      </c>
      <c r="AF79">
        <f>2*0.95*5.67E-8*(((DO79+$B$7)+273)^4-(X79+273)^4)</f>
        <v>0</v>
      </c>
      <c r="AG79">
        <f>V79+AF79+AD79+AE79</f>
        <v>0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MAX(0,($B$13+$C$13*DT79)/(1+$D$13*DT79)*DM79/(DO79+273)*$E$13)</f>
        <v>0</v>
      </c>
      <c r="AM79" t="s">
        <v>422</v>
      </c>
      <c r="AN79" t="s">
        <v>422</v>
      </c>
      <c r="AO79">
        <v>0</v>
      </c>
      <c r="AP79">
        <v>0</v>
      </c>
      <c r="AQ79">
        <f>1-AO79/AP79</f>
        <v>0</v>
      </c>
      <c r="AR79">
        <v>0</v>
      </c>
      <c r="AS79" t="s">
        <v>422</v>
      </c>
      <c r="AT79" t="s">
        <v>422</v>
      </c>
      <c r="AU79">
        <v>0</v>
      </c>
      <c r="AV79">
        <v>0</v>
      </c>
      <c r="AW79">
        <f>1-AU79/AV79</f>
        <v>0</v>
      </c>
      <c r="AX79">
        <v>0.5</v>
      </c>
      <c r="AY79">
        <f>CX79</f>
        <v>0</v>
      </c>
      <c r="AZ79">
        <f>M79</f>
        <v>0</v>
      </c>
      <c r="BA79">
        <f>AW79*AX79*AY79</f>
        <v>0</v>
      </c>
      <c r="BB79">
        <f>(AZ79-AR79)/AY79</f>
        <v>0</v>
      </c>
      <c r="BC79">
        <f>(AP79-AV79)/AV79</f>
        <v>0</v>
      </c>
      <c r="BD79">
        <f>AO79/(AQ79+AO79/AV79)</f>
        <v>0</v>
      </c>
      <c r="BE79" t="s">
        <v>422</v>
      </c>
      <c r="BF79">
        <v>0</v>
      </c>
      <c r="BG79">
        <f>IF(BF79&lt;&gt;0, BF79, BD79)</f>
        <v>0</v>
      </c>
      <c r="BH79">
        <f>1-BG79/AV79</f>
        <v>0</v>
      </c>
      <c r="BI79">
        <f>(AV79-AU79)/(AV79-BG79)</f>
        <v>0</v>
      </c>
      <c r="BJ79">
        <f>(AP79-AV79)/(AP79-BG79)</f>
        <v>0</v>
      </c>
      <c r="BK79">
        <f>(AV79-AU79)/(AV79-AO79)</f>
        <v>0</v>
      </c>
      <c r="BL79">
        <f>(AP79-AV79)/(AP79-AO79)</f>
        <v>0</v>
      </c>
      <c r="BM79">
        <f>(BI79*BG79/AU79)</f>
        <v>0</v>
      </c>
      <c r="BN79">
        <f>(1-BM79)</f>
        <v>0</v>
      </c>
      <c r="CW79">
        <f>$B$11*DU79+$C$11*DV79+$F$11*EG79*(1-EJ79)</f>
        <v>0</v>
      </c>
      <c r="CX79">
        <f>CW79*CY79</f>
        <v>0</v>
      </c>
      <c r="CY79">
        <f>($B$11*$D$9+$C$11*$D$9+$F$11*((ET79+EL79)/MAX(ET79+EL79+EU79, 0.1)*$I$9+EU79/MAX(ET79+EL79+EU79, 0.1)*$J$9))/($B$11+$C$11+$F$11)</f>
        <v>0</v>
      </c>
      <c r="CZ79">
        <f>($B$11*$K$9+$C$11*$K$9+$F$11*((ET79+EL79)/MAX(ET79+EL79+EU79, 0.1)*$P$9+EU79/MAX(ET79+EL79+EU79, 0.1)*$Q$9))/($B$11+$C$11+$F$11)</f>
        <v>0</v>
      </c>
      <c r="DA79">
        <v>3.46</v>
      </c>
      <c r="DB79">
        <v>0.5</v>
      </c>
      <c r="DC79" t="s">
        <v>423</v>
      </c>
      <c r="DD79">
        <v>2</v>
      </c>
      <c r="DE79">
        <v>1758503808.9125</v>
      </c>
      <c r="DF79">
        <v>420.858875</v>
      </c>
      <c r="DG79">
        <v>420.00475</v>
      </c>
      <c r="DH79">
        <v>25.5256125</v>
      </c>
      <c r="DI79">
        <v>24.935525</v>
      </c>
      <c r="DJ79">
        <v>419.620625</v>
      </c>
      <c r="DK79">
        <v>25.313975</v>
      </c>
      <c r="DL79">
        <v>500.01025</v>
      </c>
      <c r="DM79">
        <v>89.96158750000001</v>
      </c>
      <c r="DN79">
        <v>0.056610075</v>
      </c>
      <c r="DO79">
        <v>31.347475</v>
      </c>
      <c r="DP79">
        <v>30.729275</v>
      </c>
      <c r="DQ79">
        <v>999.9</v>
      </c>
      <c r="DR79">
        <v>0</v>
      </c>
      <c r="DS79">
        <v>0</v>
      </c>
      <c r="DT79">
        <v>9998.904999999999</v>
      </c>
      <c r="DU79">
        <v>0</v>
      </c>
      <c r="DV79">
        <v>0.843113</v>
      </c>
      <c r="DW79">
        <v>0.8542443749999999</v>
      </c>
      <c r="DX79">
        <v>431.883</v>
      </c>
      <c r="DY79">
        <v>430.7455</v>
      </c>
      <c r="DZ79">
        <v>0.5900905</v>
      </c>
      <c r="EA79">
        <v>420.00475</v>
      </c>
      <c r="EB79">
        <v>24.935525</v>
      </c>
      <c r="EC79">
        <v>2.29632375</v>
      </c>
      <c r="ED79">
        <v>2.24323875</v>
      </c>
      <c r="EE79">
        <v>19.65065</v>
      </c>
      <c r="EF79">
        <v>19.2745</v>
      </c>
      <c r="EG79">
        <v>0.00500097</v>
      </c>
      <c r="EH79">
        <v>0</v>
      </c>
      <c r="EI79">
        <v>0</v>
      </c>
      <c r="EJ79">
        <v>0</v>
      </c>
      <c r="EK79">
        <v>286.9625</v>
      </c>
      <c r="EL79">
        <v>0.00500097</v>
      </c>
      <c r="EM79">
        <v>-0.8875000000000002</v>
      </c>
      <c r="EN79">
        <v>-1.475</v>
      </c>
      <c r="EO79">
        <v>35.1405</v>
      </c>
      <c r="EP79">
        <v>38.319875</v>
      </c>
      <c r="EQ79">
        <v>36.75775</v>
      </c>
      <c r="ER79">
        <v>38.187</v>
      </c>
      <c r="ES79">
        <v>37.07774999999999</v>
      </c>
      <c r="ET79">
        <v>0</v>
      </c>
      <c r="EU79">
        <v>0</v>
      </c>
      <c r="EV79">
        <v>0</v>
      </c>
      <c r="EW79">
        <v>1758503812.3</v>
      </c>
      <c r="EX79">
        <v>0</v>
      </c>
      <c r="EY79">
        <v>293.5423076923077</v>
      </c>
      <c r="EZ79">
        <v>-18.99829021305684</v>
      </c>
      <c r="FA79">
        <v>0.2735035348461836</v>
      </c>
      <c r="FB79">
        <v>-3.4</v>
      </c>
      <c r="FC79">
        <v>15</v>
      </c>
      <c r="FD79">
        <v>0</v>
      </c>
      <c r="FE79" t="s">
        <v>424</v>
      </c>
      <c r="FF79">
        <v>1747247426.5</v>
      </c>
      <c r="FG79">
        <v>1747247420.5</v>
      </c>
      <c r="FH79">
        <v>0</v>
      </c>
      <c r="FI79">
        <v>1.027</v>
      </c>
      <c r="FJ79">
        <v>0.031</v>
      </c>
      <c r="FK79">
        <v>0.02</v>
      </c>
      <c r="FL79">
        <v>0.05</v>
      </c>
      <c r="FM79">
        <v>420</v>
      </c>
      <c r="FN79">
        <v>16</v>
      </c>
      <c r="FO79">
        <v>0.01</v>
      </c>
      <c r="FP79">
        <v>0.1</v>
      </c>
      <c r="FQ79">
        <v>0.8577407499999999</v>
      </c>
      <c r="FR79">
        <v>0.02495497936209944</v>
      </c>
      <c r="FS79">
        <v>0.04956784593652925</v>
      </c>
      <c r="FT79">
        <v>1</v>
      </c>
      <c r="FU79">
        <v>294.3941176470588</v>
      </c>
      <c r="FV79">
        <v>-24.52864757015023</v>
      </c>
      <c r="FW79">
        <v>6.732927917266029</v>
      </c>
      <c r="FX79">
        <v>-1</v>
      </c>
      <c r="FY79">
        <v>0.575904375</v>
      </c>
      <c r="FZ79">
        <v>0.09482124202626549</v>
      </c>
      <c r="GA79">
        <v>0.01385639546867708</v>
      </c>
      <c r="GB79">
        <v>1</v>
      </c>
      <c r="GC79">
        <v>2</v>
      </c>
      <c r="GD79">
        <v>2</v>
      </c>
      <c r="GE79" t="s">
        <v>448</v>
      </c>
      <c r="GF79">
        <v>3.13683</v>
      </c>
      <c r="GG79">
        <v>2.71699</v>
      </c>
      <c r="GH79">
        <v>0.09322569999999999</v>
      </c>
      <c r="GI79">
        <v>0.092394</v>
      </c>
      <c r="GJ79">
        <v>0.109988</v>
      </c>
      <c r="GK79">
        <v>0.106982</v>
      </c>
      <c r="GL79">
        <v>28769.4</v>
      </c>
      <c r="GM79">
        <v>28860</v>
      </c>
      <c r="GN79">
        <v>29499.6</v>
      </c>
      <c r="GO79">
        <v>29389.5</v>
      </c>
      <c r="GP79">
        <v>34688.8</v>
      </c>
      <c r="GQ79">
        <v>34754.9</v>
      </c>
      <c r="GR79">
        <v>41512.8</v>
      </c>
      <c r="GS79">
        <v>41749.7</v>
      </c>
      <c r="GT79">
        <v>1.91297</v>
      </c>
      <c r="GU79">
        <v>1.8662</v>
      </c>
      <c r="GV79">
        <v>0.07606300000000001</v>
      </c>
      <c r="GW79">
        <v>0</v>
      </c>
      <c r="GX79">
        <v>29.4827</v>
      </c>
      <c r="GY79">
        <v>999.9</v>
      </c>
      <c r="GZ79">
        <v>59.4</v>
      </c>
      <c r="HA79">
        <v>30.9</v>
      </c>
      <c r="HB79">
        <v>29.6179</v>
      </c>
      <c r="HC79">
        <v>62.4723</v>
      </c>
      <c r="HD79">
        <v>25.2284</v>
      </c>
      <c r="HE79">
        <v>1</v>
      </c>
      <c r="HF79">
        <v>0.156905</v>
      </c>
      <c r="HG79">
        <v>-1.35596</v>
      </c>
      <c r="HH79">
        <v>20.3513</v>
      </c>
      <c r="HI79">
        <v>5.22433</v>
      </c>
      <c r="HJ79">
        <v>12.0159</v>
      </c>
      <c r="HK79">
        <v>4.9914</v>
      </c>
      <c r="HL79">
        <v>3.2894</v>
      </c>
      <c r="HM79">
        <v>9999</v>
      </c>
      <c r="HN79">
        <v>9999</v>
      </c>
      <c r="HO79">
        <v>9999</v>
      </c>
      <c r="HP79">
        <v>999.9</v>
      </c>
      <c r="HQ79">
        <v>1.8676</v>
      </c>
      <c r="HR79">
        <v>1.86674</v>
      </c>
      <c r="HS79">
        <v>1.86602</v>
      </c>
      <c r="HT79">
        <v>1.866</v>
      </c>
      <c r="HU79">
        <v>1.86783</v>
      </c>
      <c r="HV79">
        <v>1.87027</v>
      </c>
      <c r="HW79">
        <v>1.86893</v>
      </c>
      <c r="HX79">
        <v>1.87041</v>
      </c>
      <c r="HY79">
        <v>0</v>
      </c>
      <c r="HZ79">
        <v>0</v>
      </c>
      <c r="IA79">
        <v>0</v>
      </c>
      <c r="IB79">
        <v>0</v>
      </c>
      <c r="IC79" t="s">
        <v>426</v>
      </c>
      <c r="ID79" t="s">
        <v>427</v>
      </c>
      <c r="IE79" t="s">
        <v>428</v>
      </c>
      <c r="IF79" t="s">
        <v>428</v>
      </c>
      <c r="IG79" t="s">
        <v>428</v>
      </c>
      <c r="IH79" t="s">
        <v>428</v>
      </c>
      <c r="II79">
        <v>0</v>
      </c>
      <c r="IJ79">
        <v>100</v>
      </c>
      <c r="IK79">
        <v>100</v>
      </c>
      <c r="IL79">
        <v>1.238</v>
      </c>
      <c r="IM79">
        <v>0.2116</v>
      </c>
      <c r="IN79">
        <v>0.6902030508192664</v>
      </c>
      <c r="IO79">
        <v>0.001474763808417899</v>
      </c>
      <c r="IP79">
        <v>-3.85604142745729E-07</v>
      </c>
      <c r="IQ79">
        <v>-4.042155114862324E-11</v>
      </c>
      <c r="IR79">
        <v>-0.0599630414126953</v>
      </c>
      <c r="IS79">
        <v>-0.0008759303265835833</v>
      </c>
      <c r="IT79">
        <v>0.0007542316531097033</v>
      </c>
      <c r="IU79">
        <v>-1.168394518909615E-05</v>
      </c>
      <c r="IV79">
        <v>4</v>
      </c>
      <c r="IW79">
        <v>2283</v>
      </c>
      <c r="IX79">
        <v>1</v>
      </c>
      <c r="IY79">
        <v>28</v>
      </c>
      <c r="IZ79">
        <v>187606.4</v>
      </c>
      <c r="JA79">
        <v>187606.5</v>
      </c>
      <c r="JB79">
        <v>1.03027</v>
      </c>
      <c r="JC79">
        <v>2.27295</v>
      </c>
      <c r="JD79">
        <v>1.39648</v>
      </c>
      <c r="JE79">
        <v>2.35962</v>
      </c>
      <c r="JF79">
        <v>1.49536</v>
      </c>
      <c r="JG79">
        <v>2.75635</v>
      </c>
      <c r="JH79">
        <v>36.3871</v>
      </c>
      <c r="JI79">
        <v>24.1138</v>
      </c>
      <c r="JJ79">
        <v>18</v>
      </c>
      <c r="JK79">
        <v>490.266</v>
      </c>
      <c r="JL79">
        <v>450.465</v>
      </c>
      <c r="JM79">
        <v>32.023</v>
      </c>
      <c r="JN79">
        <v>29.6234</v>
      </c>
      <c r="JO79">
        <v>30.0001</v>
      </c>
      <c r="JP79">
        <v>29.4629</v>
      </c>
      <c r="JQ79">
        <v>29.3868</v>
      </c>
      <c r="JR79">
        <v>20.6348</v>
      </c>
      <c r="JS79">
        <v>24.3032</v>
      </c>
      <c r="JT79">
        <v>97.6872</v>
      </c>
      <c r="JU79">
        <v>32.004</v>
      </c>
      <c r="JV79">
        <v>420</v>
      </c>
      <c r="JW79">
        <v>24.9158</v>
      </c>
      <c r="JX79">
        <v>100.823</v>
      </c>
      <c r="JY79">
        <v>100.398</v>
      </c>
    </row>
    <row r="80" spans="1:285">
      <c r="A80">
        <v>64</v>
      </c>
      <c r="B80">
        <v>1758503813.6</v>
      </c>
      <c r="C80">
        <v>925.0999999046326</v>
      </c>
      <c r="D80" t="s">
        <v>557</v>
      </c>
      <c r="E80" t="s">
        <v>558</v>
      </c>
      <c r="F80">
        <v>5</v>
      </c>
      <c r="G80" t="s">
        <v>552</v>
      </c>
      <c r="H80" t="s">
        <v>420</v>
      </c>
      <c r="I80" t="s">
        <v>421</v>
      </c>
      <c r="J80">
        <v>1758503810.6</v>
      </c>
      <c r="K80">
        <f>(L80)/1000</f>
        <v>0</v>
      </c>
      <c r="L80">
        <f>1000*DL80*AJ80*(DH80-DI80)/(100*DA80*(1000-AJ80*DH80))</f>
        <v>0</v>
      </c>
      <c r="M80">
        <f>DL80*AJ80*(DG80-DF80*(1000-AJ80*DI80)/(1000-AJ80*DH80))/(100*DA80)</f>
        <v>0</v>
      </c>
      <c r="N80">
        <f>DF80 - IF(AJ80&gt;1, M80*DA80*100.0/(AL80), 0)</f>
        <v>0</v>
      </c>
      <c r="O80">
        <f>((U80-K80/2)*N80-M80)/(U80+K80/2)</f>
        <v>0</v>
      </c>
      <c r="P80">
        <f>O80*(DM80+DN80)/1000.0</f>
        <v>0</v>
      </c>
      <c r="Q80">
        <f>(DF80 - IF(AJ80&gt;1, M80*DA80*100.0/(AL80), 0))*(DM80+DN80)/1000.0</f>
        <v>0</v>
      </c>
      <c r="R80">
        <f>2.0/((1/T80-1/S80)+SIGN(T80)*SQRT((1/T80-1/S80)*(1/T80-1/S80) + 4*DB80/((DB80+1)*(DB80+1))*(2*1/T80*1/S80-1/S80*1/S80)))</f>
        <v>0</v>
      </c>
      <c r="S80">
        <f>IF(LEFT(DC80,1)&lt;&gt;"0",IF(LEFT(DC80,1)="1",3.0,DD80),$D$5+$E$5*(DT80*DM80/($K$5*1000))+$F$5*(DT80*DM80/($K$5*1000))*MAX(MIN(DA80,$J$5),$I$5)*MAX(MIN(DA80,$J$5),$I$5)+$G$5*MAX(MIN(DA80,$J$5),$I$5)*(DT80*DM80/($K$5*1000))+$H$5*(DT80*DM80/($K$5*1000))*(DT80*DM80/($K$5*1000)))</f>
        <v>0</v>
      </c>
      <c r="T80">
        <f>K80*(1000-(1000*0.61365*exp(17.502*X80/(240.97+X80))/(DM80+DN80)+DH80)/2)/(1000*0.61365*exp(17.502*X80/(240.97+X80))/(DM80+DN80)-DH80)</f>
        <v>0</v>
      </c>
      <c r="U80">
        <f>1/((DB80+1)/(R80/1.6)+1/(S80/1.37)) + DB80/((DB80+1)/(R80/1.6) + DB80/(S80/1.37))</f>
        <v>0</v>
      </c>
      <c r="V80">
        <f>(CW80*CZ80)</f>
        <v>0</v>
      </c>
      <c r="W80">
        <f>(DO80+(V80+2*0.95*5.67E-8*(((DO80+$B$7)+273)^4-(DO80+273)^4)-44100*K80)/(1.84*29.3*S80+8*0.95*5.67E-8*(DO80+273)^3))</f>
        <v>0</v>
      </c>
      <c r="X80">
        <f>($C$7*DP80+$D$7*DQ80+$E$7*W80)</f>
        <v>0</v>
      </c>
      <c r="Y80">
        <f>0.61365*exp(17.502*X80/(240.97+X80))</f>
        <v>0</v>
      </c>
      <c r="Z80">
        <f>(AA80/AB80*100)</f>
        <v>0</v>
      </c>
      <c r="AA80">
        <f>DH80*(DM80+DN80)/1000</f>
        <v>0</v>
      </c>
      <c r="AB80">
        <f>0.61365*exp(17.502*DO80/(240.97+DO80))</f>
        <v>0</v>
      </c>
      <c r="AC80">
        <f>(Y80-DH80*(DM80+DN80)/1000)</f>
        <v>0</v>
      </c>
      <c r="AD80">
        <f>(-K80*44100)</f>
        <v>0</v>
      </c>
      <c r="AE80">
        <f>2*29.3*S80*0.92*(DO80-X80)</f>
        <v>0</v>
      </c>
      <c r="AF80">
        <f>2*0.95*5.67E-8*(((DO80+$B$7)+273)^4-(X80+273)^4)</f>
        <v>0</v>
      </c>
      <c r="AG80">
        <f>V80+AF80+AD80+AE80</f>
        <v>0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MAX(0,($B$13+$C$13*DT80)/(1+$D$13*DT80)*DM80/(DO80+273)*$E$13)</f>
        <v>0</v>
      </c>
      <c r="AM80" t="s">
        <v>422</v>
      </c>
      <c r="AN80" t="s">
        <v>422</v>
      </c>
      <c r="AO80">
        <v>0</v>
      </c>
      <c r="AP80">
        <v>0</v>
      </c>
      <c r="AQ80">
        <f>1-AO80/AP80</f>
        <v>0</v>
      </c>
      <c r="AR80">
        <v>0</v>
      </c>
      <c r="AS80" t="s">
        <v>422</v>
      </c>
      <c r="AT80" t="s">
        <v>422</v>
      </c>
      <c r="AU80">
        <v>0</v>
      </c>
      <c r="AV80">
        <v>0</v>
      </c>
      <c r="AW80">
        <f>1-AU80/AV80</f>
        <v>0</v>
      </c>
      <c r="AX80">
        <v>0.5</v>
      </c>
      <c r="AY80">
        <f>CX80</f>
        <v>0</v>
      </c>
      <c r="AZ80">
        <f>M80</f>
        <v>0</v>
      </c>
      <c r="BA80">
        <f>AW80*AX80*AY80</f>
        <v>0</v>
      </c>
      <c r="BB80">
        <f>(AZ80-AR80)/AY80</f>
        <v>0</v>
      </c>
      <c r="BC80">
        <f>(AP80-AV80)/AV80</f>
        <v>0</v>
      </c>
      <c r="BD80">
        <f>AO80/(AQ80+AO80/AV80)</f>
        <v>0</v>
      </c>
      <c r="BE80" t="s">
        <v>422</v>
      </c>
      <c r="BF80">
        <v>0</v>
      </c>
      <c r="BG80">
        <f>IF(BF80&lt;&gt;0, BF80, BD80)</f>
        <v>0</v>
      </c>
      <c r="BH80">
        <f>1-BG80/AV80</f>
        <v>0</v>
      </c>
      <c r="BI80">
        <f>(AV80-AU80)/(AV80-BG80)</f>
        <v>0</v>
      </c>
      <c r="BJ80">
        <f>(AP80-AV80)/(AP80-BG80)</f>
        <v>0</v>
      </c>
      <c r="BK80">
        <f>(AV80-AU80)/(AV80-AO80)</f>
        <v>0</v>
      </c>
      <c r="BL80">
        <f>(AP80-AV80)/(AP80-AO80)</f>
        <v>0</v>
      </c>
      <c r="BM80">
        <f>(BI80*BG80/AU80)</f>
        <v>0</v>
      </c>
      <c r="BN80">
        <f>(1-BM80)</f>
        <v>0</v>
      </c>
      <c r="CW80">
        <f>$B$11*DU80+$C$11*DV80+$F$11*EG80*(1-EJ80)</f>
        <v>0</v>
      </c>
      <c r="CX80">
        <f>CW80*CY80</f>
        <v>0</v>
      </c>
      <c r="CY80">
        <f>($B$11*$D$9+$C$11*$D$9+$F$11*((ET80+EL80)/MAX(ET80+EL80+EU80, 0.1)*$I$9+EU80/MAX(ET80+EL80+EU80, 0.1)*$J$9))/($B$11+$C$11+$F$11)</f>
        <v>0</v>
      </c>
      <c r="CZ80">
        <f>($B$11*$K$9+$C$11*$K$9+$F$11*((ET80+EL80)/MAX(ET80+EL80+EU80, 0.1)*$P$9+EU80/MAX(ET80+EL80+EU80, 0.1)*$Q$9))/($B$11+$C$11+$F$11)</f>
        <v>0</v>
      </c>
      <c r="DA80">
        <v>3.46</v>
      </c>
      <c r="DB80">
        <v>0.5</v>
      </c>
      <c r="DC80" t="s">
        <v>423</v>
      </c>
      <c r="DD80">
        <v>2</v>
      </c>
      <c r="DE80">
        <v>1758503810.6</v>
      </c>
      <c r="DF80">
        <v>420.8741111111111</v>
      </c>
      <c r="DG80">
        <v>419.9768888888889</v>
      </c>
      <c r="DH80">
        <v>25.52645555555556</v>
      </c>
      <c r="DI80">
        <v>24.93507777777778</v>
      </c>
      <c r="DJ80">
        <v>419.6358888888889</v>
      </c>
      <c r="DK80">
        <v>25.3148</v>
      </c>
      <c r="DL80">
        <v>499.9932222222221</v>
      </c>
      <c r="DM80">
        <v>89.9619888888889</v>
      </c>
      <c r="DN80">
        <v>0.05665815555555556</v>
      </c>
      <c r="DO80">
        <v>31.34245555555556</v>
      </c>
      <c r="DP80">
        <v>30.72368888888889</v>
      </c>
      <c r="DQ80">
        <v>999.9000000000001</v>
      </c>
      <c r="DR80">
        <v>0</v>
      </c>
      <c r="DS80">
        <v>0</v>
      </c>
      <c r="DT80">
        <v>10000.62444444444</v>
      </c>
      <c r="DU80">
        <v>0</v>
      </c>
      <c r="DV80">
        <v>0.843113</v>
      </c>
      <c r="DW80">
        <v>0.8972236666666666</v>
      </c>
      <c r="DX80">
        <v>431.899</v>
      </c>
      <c r="DY80">
        <v>430.7167777777778</v>
      </c>
      <c r="DZ80">
        <v>0.5913834444444445</v>
      </c>
      <c r="EA80">
        <v>419.9768888888889</v>
      </c>
      <c r="EB80">
        <v>24.93507777777778</v>
      </c>
      <c r="EC80">
        <v>2.296408888888889</v>
      </c>
      <c r="ED80">
        <v>2.243208888888889</v>
      </c>
      <c r="EE80">
        <v>19.65125555555555</v>
      </c>
      <c r="EF80">
        <v>19.27428888888889</v>
      </c>
      <c r="EG80">
        <v>0.00500097</v>
      </c>
      <c r="EH80">
        <v>0</v>
      </c>
      <c r="EI80">
        <v>0</v>
      </c>
      <c r="EJ80">
        <v>0</v>
      </c>
      <c r="EK80">
        <v>289.8111111111111</v>
      </c>
      <c r="EL80">
        <v>0.00500097</v>
      </c>
      <c r="EM80">
        <v>-3.811111111111111</v>
      </c>
      <c r="EN80">
        <v>-1.088888888888889</v>
      </c>
      <c r="EO80">
        <v>35.125</v>
      </c>
      <c r="EP80">
        <v>38.312</v>
      </c>
      <c r="EQ80">
        <v>36.75</v>
      </c>
      <c r="ER80">
        <v>38.187</v>
      </c>
      <c r="ES80">
        <v>37.062</v>
      </c>
      <c r="ET80">
        <v>0</v>
      </c>
      <c r="EU80">
        <v>0</v>
      </c>
      <c r="EV80">
        <v>0</v>
      </c>
      <c r="EW80">
        <v>1758503814.7</v>
      </c>
      <c r="EX80">
        <v>0</v>
      </c>
      <c r="EY80">
        <v>292.9846153846154</v>
      </c>
      <c r="EZ80">
        <v>-14.84444401730492</v>
      </c>
      <c r="FA80">
        <v>-26.28718032464193</v>
      </c>
      <c r="FB80">
        <v>-3.457692307692308</v>
      </c>
      <c r="FC80">
        <v>15</v>
      </c>
      <c r="FD80">
        <v>0</v>
      </c>
      <c r="FE80" t="s">
        <v>424</v>
      </c>
      <c r="FF80">
        <v>1747247426.5</v>
      </c>
      <c r="FG80">
        <v>1747247420.5</v>
      </c>
      <c r="FH80">
        <v>0</v>
      </c>
      <c r="FI80">
        <v>1.027</v>
      </c>
      <c r="FJ80">
        <v>0.031</v>
      </c>
      <c r="FK80">
        <v>0.02</v>
      </c>
      <c r="FL80">
        <v>0.05</v>
      </c>
      <c r="FM80">
        <v>420</v>
      </c>
      <c r="FN80">
        <v>16</v>
      </c>
      <c r="FO80">
        <v>0.01</v>
      </c>
      <c r="FP80">
        <v>0.1</v>
      </c>
      <c r="FQ80">
        <v>0.8624259999999999</v>
      </c>
      <c r="FR80">
        <v>0.1636761951219504</v>
      </c>
      <c r="FS80">
        <v>0.05375490810580383</v>
      </c>
      <c r="FT80">
        <v>0</v>
      </c>
      <c r="FU80">
        <v>294.7264705882353</v>
      </c>
      <c r="FV80">
        <v>-11.97096993269924</v>
      </c>
      <c r="FW80">
        <v>6.90797956430819</v>
      </c>
      <c r="FX80">
        <v>-1</v>
      </c>
      <c r="FY80">
        <v>0.5761957804878048</v>
      </c>
      <c r="FZ80">
        <v>0.1260343902439019</v>
      </c>
      <c r="GA80">
        <v>0.01372101214980982</v>
      </c>
      <c r="GB80">
        <v>0</v>
      </c>
      <c r="GC80">
        <v>0</v>
      </c>
      <c r="GD80">
        <v>2</v>
      </c>
      <c r="GE80" t="s">
        <v>433</v>
      </c>
      <c r="GF80">
        <v>3.1367</v>
      </c>
      <c r="GG80">
        <v>2.71714</v>
      </c>
      <c r="GH80">
        <v>0.0932293</v>
      </c>
      <c r="GI80">
        <v>0.0923881</v>
      </c>
      <c r="GJ80">
        <v>0.109991</v>
      </c>
      <c r="GK80">
        <v>0.106983</v>
      </c>
      <c r="GL80">
        <v>28769.5</v>
      </c>
      <c r="GM80">
        <v>28860.1</v>
      </c>
      <c r="GN80">
        <v>29499.8</v>
      </c>
      <c r="GO80">
        <v>29389.4</v>
      </c>
      <c r="GP80">
        <v>34689</v>
      </c>
      <c r="GQ80">
        <v>34754.8</v>
      </c>
      <c r="GR80">
        <v>41513.2</v>
      </c>
      <c r="GS80">
        <v>41749.6</v>
      </c>
      <c r="GT80">
        <v>1.91278</v>
      </c>
      <c r="GU80">
        <v>1.86598</v>
      </c>
      <c r="GV80">
        <v>0.07558239999999999</v>
      </c>
      <c r="GW80">
        <v>0</v>
      </c>
      <c r="GX80">
        <v>29.4839</v>
      </c>
      <c r="GY80">
        <v>999.9</v>
      </c>
      <c r="GZ80">
        <v>59.3</v>
      </c>
      <c r="HA80">
        <v>30.9</v>
      </c>
      <c r="HB80">
        <v>29.5679</v>
      </c>
      <c r="HC80">
        <v>62.4823</v>
      </c>
      <c r="HD80">
        <v>25.1603</v>
      </c>
      <c r="HE80">
        <v>1</v>
      </c>
      <c r="HF80">
        <v>0.156936</v>
      </c>
      <c r="HG80">
        <v>-1.36133</v>
      </c>
      <c r="HH80">
        <v>20.3513</v>
      </c>
      <c r="HI80">
        <v>5.22418</v>
      </c>
      <c r="HJ80">
        <v>12.0159</v>
      </c>
      <c r="HK80">
        <v>4.9915</v>
      </c>
      <c r="HL80">
        <v>3.28928</v>
      </c>
      <c r="HM80">
        <v>9999</v>
      </c>
      <c r="HN80">
        <v>9999</v>
      </c>
      <c r="HO80">
        <v>9999</v>
      </c>
      <c r="HP80">
        <v>999.9</v>
      </c>
      <c r="HQ80">
        <v>1.86761</v>
      </c>
      <c r="HR80">
        <v>1.86674</v>
      </c>
      <c r="HS80">
        <v>1.86602</v>
      </c>
      <c r="HT80">
        <v>1.866</v>
      </c>
      <c r="HU80">
        <v>1.86783</v>
      </c>
      <c r="HV80">
        <v>1.87027</v>
      </c>
      <c r="HW80">
        <v>1.86892</v>
      </c>
      <c r="HX80">
        <v>1.87041</v>
      </c>
      <c r="HY80">
        <v>0</v>
      </c>
      <c r="HZ80">
        <v>0</v>
      </c>
      <c r="IA80">
        <v>0</v>
      </c>
      <c r="IB80">
        <v>0</v>
      </c>
      <c r="IC80" t="s">
        <v>426</v>
      </c>
      <c r="ID80" t="s">
        <v>427</v>
      </c>
      <c r="IE80" t="s">
        <v>428</v>
      </c>
      <c r="IF80" t="s">
        <v>428</v>
      </c>
      <c r="IG80" t="s">
        <v>428</v>
      </c>
      <c r="IH80" t="s">
        <v>428</v>
      </c>
      <c r="II80">
        <v>0</v>
      </c>
      <c r="IJ80">
        <v>100</v>
      </c>
      <c r="IK80">
        <v>100</v>
      </c>
      <c r="IL80">
        <v>1.238</v>
      </c>
      <c r="IM80">
        <v>0.2117</v>
      </c>
      <c r="IN80">
        <v>0.6902030508192664</v>
      </c>
      <c r="IO80">
        <v>0.001474763808417899</v>
      </c>
      <c r="IP80">
        <v>-3.85604142745729E-07</v>
      </c>
      <c r="IQ80">
        <v>-4.042155114862324E-11</v>
      </c>
      <c r="IR80">
        <v>-0.0599630414126953</v>
      </c>
      <c r="IS80">
        <v>-0.0008759303265835833</v>
      </c>
      <c r="IT80">
        <v>0.0007542316531097033</v>
      </c>
      <c r="IU80">
        <v>-1.168394518909615E-05</v>
      </c>
      <c r="IV80">
        <v>4</v>
      </c>
      <c r="IW80">
        <v>2283</v>
      </c>
      <c r="IX80">
        <v>1</v>
      </c>
      <c r="IY80">
        <v>28</v>
      </c>
      <c r="IZ80">
        <v>187606.5</v>
      </c>
      <c r="JA80">
        <v>187606.6</v>
      </c>
      <c r="JB80">
        <v>1.03027</v>
      </c>
      <c r="JC80">
        <v>2.27783</v>
      </c>
      <c r="JD80">
        <v>1.39648</v>
      </c>
      <c r="JE80">
        <v>2.35962</v>
      </c>
      <c r="JF80">
        <v>1.49536</v>
      </c>
      <c r="JG80">
        <v>2.68921</v>
      </c>
      <c r="JH80">
        <v>36.3871</v>
      </c>
      <c r="JI80">
        <v>24.1138</v>
      </c>
      <c r="JJ80">
        <v>18</v>
      </c>
      <c r="JK80">
        <v>490.139</v>
      </c>
      <c r="JL80">
        <v>450.324</v>
      </c>
      <c r="JM80">
        <v>32.0097</v>
      </c>
      <c r="JN80">
        <v>29.6234</v>
      </c>
      <c r="JO80">
        <v>30.0001</v>
      </c>
      <c r="JP80">
        <v>29.4629</v>
      </c>
      <c r="JQ80">
        <v>29.3868</v>
      </c>
      <c r="JR80">
        <v>20.6351</v>
      </c>
      <c r="JS80">
        <v>24.3032</v>
      </c>
      <c r="JT80">
        <v>97.6872</v>
      </c>
      <c r="JU80">
        <v>32.004</v>
      </c>
      <c r="JV80">
        <v>420</v>
      </c>
      <c r="JW80">
        <v>24.9158</v>
      </c>
      <c r="JX80">
        <v>100.823</v>
      </c>
      <c r="JY80">
        <v>100.398</v>
      </c>
    </row>
    <row r="81" spans="1:285">
      <c r="A81">
        <v>65</v>
      </c>
      <c r="B81">
        <v>1758503815.6</v>
      </c>
      <c r="C81">
        <v>927.0999999046326</v>
      </c>
      <c r="D81" t="s">
        <v>559</v>
      </c>
      <c r="E81" t="s">
        <v>560</v>
      </c>
      <c r="F81">
        <v>5</v>
      </c>
      <c r="G81" t="s">
        <v>552</v>
      </c>
      <c r="H81" t="s">
        <v>420</v>
      </c>
      <c r="I81" t="s">
        <v>421</v>
      </c>
      <c r="J81">
        <v>1758503812.6</v>
      </c>
      <c r="K81">
        <f>(L81)/1000</f>
        <v>0</v>
      </c>
      <c r="L81">
        <f>1000*DL81*AJ81*(DH81-DI81)/(100*DA81*(1000-AJ81*DH81))</f>
        <v>0</v>
      </c>
      <c r="M81">
        <f>DL81*AJ81*(DG81-DF81*(1000-AJ81*DI81)/(1000-AJ81*DH81))/(100*DA81)</f>
        <v>0</v>
      </c>
      <c r="N81">
        <f>DF81 - IF(AJ81&gt;1, M81*DA81*100.0/(AL81), 0)</f>
        <v>0</v>
      </c>
      <c r="O81">
        <f>((U81-K81/2)*N81-M81)/(U81+K81/2)</f>
        <v>0</v>
      </c>
      <c r="P81">
        <f>O81*(DM81+DN81)/1000.0</f>
        <v>0</v>
      </c>
      <c r="Q81">
        <f>(DF81 - IF(AJ81&gt;1, M81*DA81*100.0/(AL81), 0))*(DM81+DN81)/1000.0</f>
        <v>0</v>
      </c>
      <c r="R81">
        <f>2.0/((1/T81-1/S81)+SIGN(T81)*SQRT((1/T81-1/S81)*(1/T81-1/S81) + 4*DB81/((DB81+1)*(DB81+1))*(2*1/T81*1/S81-1/S81*1/S81)))</f>
        <v>0</v>
      </c>
      <c r="S81">
        <f>IF(LEFT(DC81,1)&lt;&gt;"0",IF(LEFT(DC81,1)="1",3.0,DD81),$D$5+$E$5*(DT81*DM81/($K$5*1000))+$F$5*(DT81*DM81/($K$5*1000))*MAX(MIN(DA81,$J$5),$I$5)*MAX(MIN(DA81,$J$5),$I$5)+$G$5*MAX(MIN(DA81,$J$5),$I$5)*(DT81*DM81/($K$5*1000))+$H$5*(DT81*DM81/($K$5*1000))*(DT81*DM81/($K$5*1000)))</f>
        <v>0</v>
      </c>
      <c r="T81">
        <f>K81*(1000-(1000*0.61365*exp(17.502*X81/(240.97+X81))/(DM81+DN81)+DH81)/2)/(1000*0.61365*exp(17.502*X81/(240.97+X81))/(DM81+DN81)-DH81)</f>
        <v>0</v>
      </c>
      <c r="U81">
        <f>1/((DB81+1)/(R81/1.6)+1/(S81/1.37)) + DB81/((DB81+1)/(R81/1.6) + DB81/(S81/1.37))</f>
        <v>0</v>
      </c>
      <c r="V81">
        <f>(CW81*CZ81)</f>
        <v>0</v>
      </c>
      <c r="W81">
        <f>(DO81+(V81+2*0.95*5.67E-8*(((DO81+$B$7)+273)^4-(DO81+273)^4)-44100*K81)/(1.84*29.3*S81+8*0.95*5.67E-8*(DO81+273)^3))</f>
        <v>0</v>
      </c>
      <c r="X81">
        <f>($C$7*DP81+$D$7*DQ81+$E$7*W81)</f>
        <v>0</v>
      </c>
      <c r="Y81">
        <f>0.61365*exp(17.502*X81/(240.97+X81))</f>
        <v>0</v>
      </c>
      <c r="Z81">
        <f>(AA81/AB81*100)</f>
        <v>0</v>
      </c>
      <c r="AA81">
        <f>DH81*(DM81+DN81)/1000</f>
        <v>0</v>
      </c>
      <c r="AB81">
        <f>0.61365*exp(17.502*DO81/(240.97+DO81))</f>
        <v>0</v>
      </c>
      <c r="AC81">
        <f>(Y81-DH81*(DM81+DN81)/1000)</f>
        <v>0</v>
      </c>
      <c r="AD81">
        <f>(-K81*44100)</f>
        <v>0</v>
      </c>
      <c r="AE81">
        <f>2*29.3*S81*0.92*(DO81-X81)</f>
        <v>0</v>
      </c>
      <c r="AF81">
        <f>2*0.95*5.67E-8*(((DO81+$B$7)+273)^4-(X81+273)^4)</f>
        <v>0</v>
      </c>
      <c r="AG81">
        <f>V81+AF81+AD81+AE81</f>
        <v>0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MAX(0,($B$13+$C$13*DT81)/(1+$D$13*DT81)*DM81/(DO81+273)*$E$13)</f>
        <v>0</v>
      </c>
      <c r="AM81" t="s">
        <v>422</v>
      </c>
      <c r="AN81" t="s">
        <v>422</v>
      </c>
      <c r="AO81">
        <v>0</v>
      </c>
      <c r="AP81">
        <v>0</v>
      </c>
      <c r="AQ81">
        <f>1-AO81/AP81</f>
        <v>0</v>
      </c>
      <c r="AR81">
        <v>0</v>
      </c>
      <c r="AS81" t="s">
        <v>422</v>
      </c>
      <c r="AT81" t="s">
        <v>422</v>
      </c>
      <c r="AU81">
        <v>0</v>
      </c>
      <c r="AV81">
        <v>0</v>
      </c>
      <c r="AW81">
        <f>1-AU81/AV81</f>
        <v>0</v>
      </c>
      <c r="AX81">
        <v>0.5</v>
      </c>
      <c r="AY81">
        <f>CX81</f>
        <v>0</v>
      </c>
      <c r="AZ81">
        <f>M81</f>
        <v>0</v>
      </c>
      <c r="BA81">
        <f>AW81*AX81*AY81</f>
        <v>0</v>
      </c>
      <c r="BB81">
        <f>(AZ81-AR81)/AY81</f>
        <v>0</v>
      </c>
      <c r="BC81">
        <f>(AP81-AV81)/AV81</f>
        <v>0</v>
      </c>
      <c r="BD81">
        <f>AO81/(AQ81+AO81/AV81)</f>
        <v>0</v>
      </c>
      <c r="BE81" t="s">
        <v>422</v>
      </c>
      <c r="BF81">
        <v>0</v>
      </c>
      <c r="BG81">
        <f>IF(BF81&lt;&gt;0, BF81, BD81)</f>
        <v>0</v>
      </c>
      <c r="BH81">
        <f>1-BG81/AV81</f>
        <v>0</v>
      </c>
      <c r="BI81">
        <f>(AV81-AU81)/(AV81-BG81)</f>
        <v>0</v>
      </c>
      <c r="BJ81">
        <f>(AP81-AV81)/(AP81-BG81)</f>
        <v>0</v>
      </c>
      <c r="BK81">
        <f>(AV81-AU81)/(AV81-AO81)</f>
        <v>0</v>
      </c>
      <c r="BL81">
        <f>(AP81-AV81)/(AP81-AO81)</f>
        <v>0</v>
      </c>
      <c r="BM81">
        <f>(BI81*BG81/AU81)</f>
        <v>0</v>
      </c>
      <c r="BN81">
        <f>(1-BM81)</f>
        <v>0</v>
      </c>
      <c r="CW81">
        <f>$B$11*DU81+$C$11*DV81+$F$11*EG81*(1-EJ81)</f>
        <v>0</v>
      </c>
      <c r="CX81">
        <f>CW81*CY81</f>
        <v>0</v>
      </c>
      <c r="CY81">
        <f>($B$11*$D$9+$C$11*$D$9+$F$11*((ET81+EL81)/MAX(ET81+EL81+EU81, 0.1)*$I$9+EU81/MAX(ET81+EL81+EU81, 0.1)*$J$9))/($B$11+$C$11+$F$11)</f>
        <v>0</v>
      </c>
      <c r="CZ81">
        <f>($B$11*$K$9+$C$11*$K$9+$F$11*((ET81+EL81)/MAX(ET81+EL81+EU81, 0.1)*$P$9+EU81/MAX(ET81+EL81+EU81, 0.1)*$Q$9))/($B$11+$C$11+$F$11)</f>
        <v>0</v>
      </c>
      <c r="DA81">
        <v>3.46</v>
      </c>
      <c r="DB81">
        <v>0.5</v>
      </c>
      <c r="DC81" t="s">
        <v>423</v>
      </c>
      <c r="DD81">
        <v>2</v>
      </c>
      <c r="DE81">
        <v>1758503812.6</v>
      </c>
      <c r="DF81">
        <v>420.8834444444444</v>
      </c>
      <c r="DG81">
        <v>419.9572222222222</v>
      </c>
      <c r="DH81">
        <v>25.52714444444445</v>
      </c>
      <c r="DI81">
        <v>24.93482222222222</v>
      </c>
      <c r="DJ81">
        <v>419.6454444444445</v>
      </c>
      <c r="DK81">
        <v>25.31547777777778</v>
      </c>
      <c r="DL81">
        <v>499.9851111111112</v>
      </c>
      <c r="DM81">
        <v>89.96241111111111</v>
      </c>
      <c r="DN81">
        <v>0.05670337777777777</v>
      </c>
      <c r="DO81">
        <v>31.3369</v>
      </c>
      <c r="DP81">
        <v>30.71674444444445</v>
      </c>
      <c r="DQ81">
        <v>999.9000000000001</v>
      </c>
      <c r="DR81">
        <v>0</v>
      </c>
      <c r="DS81">
        <v>0</v>
      </c>
      <c r="DT81">
        <v>10001.8</v>
      </c>
      <c r="DU81">
        <v>0</v>
      </c>
      <c r="DV81">
        <v>0.843113</v>
      </c>
      <c r="DW81">
        <v>0.9264763333333335</v>
      </c>
      <c r="DX81">
        <v>431.9092222222222</v>
      </c>
      <c r="DY81">
        <v>430.6963333333333</v>
      </c>
      <c r="DZ81">
        <v>0.5923261111111111</v>
      </c>
      <c r="EA81">
        <v>419.9572222222222</v>
      </c>
      <c r="EB81">
        <v>24.93482222222222</v>
      </c>
      <c r="EC81">
        <v>2.296482222222222</v>
      </c>
      <c r="ED81">
        <v>2.243196666666667</v>
      </c>
      <c r="EE81">
        <v>19.65177777777778</v>
      </c>
      <c r="EF81">
        <v>19.2742</v>
      </c>
      <c r="EG81">
        <v>0.00500097</v>
      </c>
      <c r="EH81">
        <v>0</v>
      </c>
      <c r="EI81">
        <v>0</v>
      </c>
      <c r="EJ81">
        <v>0</v>
      </c>
      <c r="EK81">
        <v>290.7444444444444</v>
      </c>
      <c r="EL81">
        <v>0.00500097</v>
      </c>
      <c r="EM81">
        <v>-2.222222222222222</v>
      </c>
      <c r="EN81">
        <v>-0.3444444444444444</v>
      </c>
      <c r="EO81">
        <v>35.125</v>
      </c>
      <c r="EP81">
        <v>38.312</v>
      </c>
      <c r="EQ81">
        <v>36.75</v>
      </c>
      <c r="ER81">
        <v>38.18011111111111</v>
      </c>
      <c r="ES81">
        <v>37.062</v>
      </c>
      <c r="ET81">
        <v>0</v>
      </c>
      <c r="EU81">
        <v>0</v>
      </c>
      <c r="EV81">
        <v>0</v>
      </c>
      <c r="EW81">
        <v>1758503816.5</v>
      </c>
      <c r="EX81">
        <v>0</v>
      </c>
      <c r="EY81">
        <v>292.592</v>
      </c>
      <c r="EZ81">
        <v>-11.13846109299147</v>
      </c>
      <c r="FA81">
        <v>-4.50769315588875</v>
      </c>
      <c r="FB81">
        <v>-3.972</v>
      </c>
      <c r="FC81">
        <v>15</v>
      </c>
      <c r="FD81">
        <v>0</v>
      </c>
      <c r="FE81" t="s">
        <v>424</v>
      </c>
      <c r="FF81">
        <v>1747247426.5</v>
      </c>
      <c r="FG81">
        <v>1747247420.5</v>
      </c>
      <c r="FH81">
        <v>0</v>
      </c>
      <c r="FI81">
        <v>1.027</v>
      </c>
      <c r="FJ81">
        <v>0.031</v>
      </c>
      <c r="FK81">
        <v>0.02</v>
      </c>
      <c r="FL81">
        <v>0.05</v>
      </c>
      <c r="FM81">
        <v>420</v>
      </c>
      <c r="FN81">
        <v>16</v>
      </c>
      <c r="FO81">
        <v>0.01</v>
      </c>
      <c r="FP81">
        <v>0.1</v>
      </c>
      <c r="FQ81">
        <v>0.8728849999999999</v>
      </c>
      <c r="FR81">
        <v>0.3075104015009385</v>
      </c>
      <c r="FS81">
        <v>0.06198915902962387</v>
      </c>
      <c r="FT81">
        <v>0</v>
      </c>
      <c r="FU81">
        <v>293.4588235294118</v>
      </c>
      <c r="FV81">
        <v>-8.223070819641013</v>
      </c>
      <c r="FW81">
        <v>7.095363757497641</v>
      </c>
      <c r="FX81">
        <v>-1</v>
      </c>
      <c r="FY81">
        <v>0.5804765749999999</v>
      </c>
      <c r="FZ81">
        <v>0.1234635534709175</v>
      </c>
      <c r="GA81">
        <v>0.01261697730220574</v>
      </c>
      <c r="GB81">
        <v>0</v>
      </c>
      <c r="GC81">
        <v>0</v>
      </c>
      <c r="GD81">
        <v>2</v>
      </c>
      <c r="GE81" t="s">
        <v>433</v>
      </c>
      <c r="GF81">
        <v>3.1367</v>
      </c>
      <c r="GG81">
        <v>2.71694</v>
      </c>
      <c r="GH81">
        <v>0.093218</v>
      </c>
      <c r="GI81">
        <v>0.0924041</v>
      </c>
      <c r="GJ81">
        <v>0.109989</v>
      </c>
      <c r="GK81">
        <v>0.106983</v>
      </c>
      <c r="GL81">
        <v>28769.8</v>
      </c>
      <c r="GM81">
        <v>28859.4</v>
      </c>
      <c r="GN81">
        <v>29499.7</v>
      </c>
      <c r="GO81">
        <v>29389.2</v>
      </c>
      <c r="GP81">
        <v>34689</v>
      </c>
      <c r="GQ81">
        <v>34754.6</v>
      </c>
      <c r="GR81">
        <v>41513.1</v>
      </c>
      <c r="GS81">
        <v>41749.4</v>
      </c>
      <c r="GT81">
        <v>1.91282</v>
      </c>
      <c r="GU81">
        <v>1.8659</v>
      </c>
      <c r="GV81">
        <v>0.075236</v>
      </c>
      <c r="GW81">
        <v>0</v>
      </c>
      <c r="GX81">
        <v>29.4849</v>
      </c>
      <c r="GY81">
        <v>999.9</v>
      </c>
      <c r="GZ81">
        <v>59.3</v>
      </c>
      <c r="HA81">
        <v>30.9</v>
      </c>
      <c r="HB81">
        <v>29.5691</v>
      </c>
      <c r="HC81">
        <v>62.6123</v>
      </c>
      <c r="HD81">
        <v>25.1242</v>
      </c>
      <c r="HE81">
        <v>1</v>
      </c>
      <c r="HF81">
        <v>0.156944</v>
      </c>
      <c r="HG81">
        <v>-1.37324</v>
      </c>
      <c r="HH81">
        <v>20.3511</v>
      </c>
      <c r="HI81">
        <v>5.22343</v>
      </c>
      <c r="HJ81">
        <v>12.0159</v>
      </c>
      <c r="HK81">
        <v>4.9915</v>
      </c>
      <c r="HL81">
        <v>3.28923</v>
      </c>
      <c r="HM81">
        <v>9999</v>
      </c>
      <c r="HN81">
        <v>9999</v>
      </c>
      <c r="HO81">
        <v>9999</v>
      </c>
      <c r="HP81">
        <v>999.9</v>
      </c>
      <c r="HQ81">
        <v>1.8676</v>
      </c>
      <c r="HR81">
        <v>1.86673</v>
      </c>
      <c r="HS81">
        <v>1.86603</v>
      </c>
      <c r="HT81">
        <v>1.866</v>
      </c>
      <c r="HU81">
        <v>1.86783</v>
      </c>
      <c r="HV81">
        <v>1.87027</v>
      </c>
      <c r="HW81">
        <v>1.86893</v>
      </c>
      <c r="HX81">
        <v>1.87042</v>
      </c>
      <c r="HY81">
        <v>0</v>
      </c>
      <c r="HZ81">
        <v>0</v>
      </c>
      <c r="IA81">
        <v>0</v>
      </c>
      <c r="IB81">
        <v>0</v>
      </c>
      <c r="IC81" t="s">
        <v>426</v>
      </c>
      <c r="ID81" t="s">
        <v>427</v>
      </c>
      <c r="IE81" t="s">
        <v>428</v>
      </c>
      <c r="IF81" t="s">
        <v>428</v>
      </c>
      <c r="IG81" t="s">
        <v>428</v>
      </c>
      <c r="IH81" t="s">
        <v>428</v>
      </c>
      <c r="II81">
        <v>0</v>
      </c>
      <c r="IJ81">
        <v>100</v>
      </c>
      <c r="IK81">
        <v>100</v>
      </c>
      <c r="IL81">
        <v>1.238</v>
      </c>
      <c r="IM81">
        <v>0.2117</v>
      </c>
      <c r="IN81">
        <v>0.6902030508192664</v>
      </c>
      <c r="IO81">
        <v>0.001474763808417899</v>
      </c>
      <c r="IP81">
        <v>-3.85604142745729E-07</v>
      </c>
      <c r="IQ81">
        <v>-4.042155114862324E-11</v>
      </c>
      <c r="IR81">
        <v>-0.0599630414126953</v>
      </c>
      <c r="IS81">
        <v>-0.0008759303265835833</v>
      </c>
      <c r="IT81">
        <v>0.0007542316531097033</v>
      </c>
      <c r="IU81">
        <v>-1.168394518909615E-05</v>
      </c>
      <c r="IV81">
        <v>4</v>
      </c>
      <c r="IW81">
        <v>2283</v>
      </c>
      <c r="IX81">
        <v>1</v>
      </c>
      <c r="IY81">
        <v>28</v>
      </c>
      <c r="IZ81">
        <v>187606.5</v>
      </c>
      <c r="JA81">
        <v>187606.6</v>
      </c>
      <c r="JB81">
        <v>1.03027</v>
      </c>
      <c r="JC81">
        <v>2.29248</v>
      </c>
      <c r="JD81">
        <v>1.39648</v>
      </c>
      <c r="JE81">
        <v>2.3584</v>
      </c>
      <c r="JF81">
        <v>1.49536</v>
      </c>
      <c r="JG81">
        <v>2.55737</v>
      </c>
      <c r="JH81">
        <v>36.3871</v>
      </c>
      <c r="JI81">
        <v>24.1138</v>
      </c>
      <c r="JJ81">
        <v>18</v>
      </c>
      <c r="JK81">
        <v>490.171</v>
      </c>
      <c r="JL81">
        <v>450.275</v>
      </c>
      <c r="JM81">
        <v>31.9976</v>
      </c>
      <c r="JN81">
        <v>29.6223</v>
      </c>
      <c r="JO81">
        <v>30.0001</v>
      </c>
      <c r="JP81">
        <v>29.4629</v>
      </c>
      <c r="JQ81">
        <v>29.3865</v>
      </c>
      <c r="JR81">
        <v>20.6342</v>
      </c>
      <c r="JS81">
        <v>24.3032</v>
      </c>
      <c r="JT81">
        <v>97.6872</v>
      </c>
      <c r="JU81">
        <v>32.004</v>
      </c>
      <c r="JV81">
        <v>420</v>
      </c>
      <c r="JW81">
        <v>24.9158</v>
      </c>
      <c r="JX81">
        <v>100.823</v>
      </c>
      <c r="JY81">
        <v>100.397</v>
      </c>
    </row>
    <row r="82" spans="1:285">
      <c r="A82">
        <v>66</v>
      </c>
      <c r="B82">
        <v>1758503817.6</v>
      </c>
      <c r="C82">
        <v>929.0999999046326</v>
      </c>
      <c r="D82" t="s">
        <v>561</v>
      </c>
      <c r="E82" t="s">
        <v>562</v>
      </c>
      <c r="F82">
        <v>5</v>
      </c>
      <c r="G82" t="s">
        <v>552</v>
      </c>
      <c r="H82" t="s">
        <v>420</v>
      </c>
      <c r="I82" t="s">
        <v>421</v>
      </c>
      <c r="J82">
        <v>1758503814.6</v>
      </c>
      <c r="K82">
        <f>(L82)/1000</f>
        <v>0</v>
      </c>
      <c r="L82">
        <f>1000*DL82*AJ82*(DH82-DI82)/(100*DA82*(1000-AJ82*DH82))</f>
        <v>0</v>
      </c>
      <c r="M82">
        <f>DL82*AJ82*(DG82-DF82*(1000-AJ82*DI82)/(1000-AJ82*DH82))/(100*DA82)</f>
        <v>0</v>
      </c>
      <c r="N82">
        <f>DF82 - IF(AJ82&gt;1, M82*DA82*100.0/(AL82), 0)</f>
        <v>0</v>
      </c>
      <c r="O82">
        <f>((U82-K82/2)*N82-M82)/(U82+K82/2)</f>
        <v>0</v>
      </c>
      <c r="P82">
        <f>O82*(DM82+DN82)/1000.0</f>
        <v>0</v>
      </c>
      <c r="Q82">
        <f>(DF82 - IF(AJ82&gt;1, M82*DA82*100.0/(AL82), 0))*(DM82+DN82)/1000.0</f>
        <v>0</v>
      </c>
      <c r="R82">
        <f>2.0/((1/T82-1/S82)+SIGN(T82)*SQRT((1/T82-1/S82)*(1/T82-1/S82) + 4*DB82/((DB82+1)*(DB82+1))*(2*1/T82*1/S82-1/S82*1/S82)))</f>
        <v>0</v>
      </c>
      <c r="S82">
        <f>IF(LEFT(DC82,1)&lt;&gt;"0",IF(LEFT(DC82,1)="1",3.0,DD82),$D$5+$E$5*(DT82*DM82/($K$5*1000))+$F$5*(DT82*DM82/($K$5*1000))*MAX(MIN(DA82,$J$5),$I$5)*MAX(MIN(DA82,$J$5),$I$5)+$G$5*MAX(MIN(DA82,$J$5),$I$5)*(DT82*DM82/($K$5*1000))+$H$5*(DT82*DM82/($K$5*1000))*(DT82*DM82/($K$5*1000)))</f>
        <v>0</v>
      </c>
      <c r="T82">
        <f>K82*(1000-(1000*0.61365*exp(17.502*X82/(240.97+X82))/(DM82+DN82)+DH82)/2)/(1000*0.61365*exp(17.502*X82/(240.97+X82))/(DM82+DN82)-DH82)</f>
        <v>0</v>
      </c>
      <c r="U82">
        <f>1/((DB82+1)/(R82/1.6)+1/(S82/1.37)) + DB82/((DB82+1)/(R82/1.6) + DB82/(S82/1.37))</f>
        <v>0</v>
      </c>
      <c r="V82">
        <f>(CW82*CZ82)</f>
        <v>0</v>
      </c>
      <c r="W82">
        <f>(DO82+(V82+2*0.95*5.67E-8*(((DO82+$B$7)+273)^4-(DO82+273)^4)-44100*K82)/(1.84*29.3*S82+8*0.95*5.67E-8*(DO82+273)^3))</f>
        <v>0</v>
      </c>
      <c r="X82">
        <f>($C$7*DP82+$D$7*DQ82+$E$7*W82)</f>
        <v>0</v>
      </c>
      <c r="Y82">
        <f>0.61365*exp(17.502*X82/(240.97+X82))</f>
        <v>0</v>
      </c>
      <c r="Z82">
        <f>(AA82/AB82*100)</f>
        <v>0</v>
      </c>
      <c r="AA82">
        <f>DH82*(DM82+DN82)/1000</f>
        <v>0</v>
      </c>
      <c r="AB82">
        <f>0.61365*exp(17.502*DO82/(240.97+DO82))</f>
        <v>0</v>
      </c>
      <c r="AC82">
        <f>(Y82-DH82*(DM82+DN82)/1000)</f>
        <v>0</v>
      </c>
      <c r="AD82">
        <f>(-K82*44100)</f>
        <v>0</v>
      </c>
      <c r="AE82">
        <f>2*29.3*S82*0.92*(DO82-X82)</f>
        <v>0</v>
      </c>
      <c r="AF82">
        <f>2*0.95*5.67E-8*(((DO82+$B$7)+273)^4-(X82+273)^4)</f>
        <v>0</v>
      </c>
      <c r="AG82">
        <f>V82+AF82+AD82+AE82</f>
        <v>0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MAX(0,($B$13+$C$13*DT82)/(1+$D$13*DT82)*DM82/(DO82+273)*$E$13)</f>
        <v>0</v>
      </c>
      <c r="AM82" t="s">
        <v>422</v>
      </c>
      <c r="AN82" t="s">
        <v>422</v>
      </c>
      <c r="AO82">
        <v>0</v>
      </c>
      <c r="AP82">
        <v>0</v>
      </c>
      <c r="AQ82">
        <f>1-AO82/AP82</f>
        <v>0</v>
      </c>
      <c r="AR82">
        <v>0</v>
      </c>
      <c r="AS82" t="s">
        <v>422</v>
      </c>
      <c r="AT82" t="s">
        <v>422</v>
      </c>
      <c r="AU82">
        <v>0</v>
      </c>
      <c r="AV82">
        <v>0</v>
      </c>
      <c r="AW82">
        <f>1-AU82/AV82</f>
        <v>0</v>
      </c>
      <c r="AX82">
        <v>0.5</v>
      </c>
      <c r="AY82">
        <f>CX82</f>
        <v>0</v>
      </c>
      <c r="AZ82">
        <f>M82</f>
        <v>0</v>
      </c>
      <c r="BA82">
        <f>AW82*AX82*AY82</f>
        <v>0</v>
      </c>
      <c r="BB82">
        <f>(AZ82-AR82)/AY82</f>
        <v>0</v>
      </c>
      <c r="BC82">
        <f>(AP82-AV82)/AV82</f>
        <v>0</v>
      </c>
      <c r="BD82">
        <f>AO82/(AQ82+AO82/AV82)</f>
        <v>0</v>
      </c>
      <c r="BE82" t="s">
        <v>422</v>
      </c>
      <c r="BF82">
        <v>0</v>
      </c>
      <c r="BG82">
        <f>IF(BF82&lt;&gt;0, BF82, BD82)</f>
        <v>0</v>
      </c>
      <c r="BH82">
        <f>1-BG82/AV82</f>
        <v>0</v>
      </c>
      <c r="BI82">
        <f>(AV82-AU82)/(AV82-BG82)</f>
        <v>0</v>
      </c>
      <c r="BJ82">
        <f>(AP82-AV82)/(AP82-BG82)</f>
        <v>0</v>
      </c>
      <c r="BK82">
        <f>(AV82-AU82)/(AV82-AO82)</f>
        <v>0</v>
      </c>
      <c r="BL82">
        <f>(AP82-AV82)/(AP82-AO82)</f>
        <v>0</v>
      </c>
      <c r="BM82">
        <f>(BI82*BG82/AU82)</f>
        <v>0</v>
      </c>
      <c r="BN82">
        <f>(1-BM82)</f>
        <v>0</v>
      </c>
      <c r="CW82">
        <f>$B$11*DU82+$C$11*DV82+$F$11*EG82*(1-EJ82)</f>
        <v>0</v>
      </c>
      <c r="CX82">
        <f>CW82*CY82</f>
        <v>0</v>
      </c>
      <c r="CY82">
        <f>($B$11*$D$9+$C$11*$D$9+$F$11*((ET82+EL82)/MAX(ET82+EL82+EU82, 0.1)*$I$9+EU82/MAX(ET82+EL82+EU82, 0.1)*$J$9))/($B$11+$C$11+$F$11)</f>
        <v>0</v>
      </c>
      <c r="CZ82">
        <f>($B$11*$K$9+$C$11*$K$9+$F$11*((ET82+EL82)/MAX(ET82+EL82+EU82, 0.1)*$P$9+EU82/MAX(ET82+EL82+EU82, 0.1)*$Q$9))/($B$11+$C$11+$F$11)</f>
        <v>0</v>
      </c>
      <c r="DA82">
        <v>3.46</v>
      </c>
      <c r="DB82">
        <v>0.5</v>
      </c>
      <c r="DC82" t="s">
        <v>423</v>
      </c>
      <c r="DD82">
        <v>2</v>
      </c>
      <c r="DE82">
        <v>1758503814.6</v>
      </c>
      <c r="DF82">
        <v>420.8748888888888</v>
      </c>
      <c r="DG82">
        <v>419.9634444444445</v>
      </c>
      <c r="DH82">
        <v>25.52725555555556</v>
      </c>
      <c r="DI82">
        <v>24.9345</v>
      </c>
      <c r="DJ82">
        <v>419.6368888888889</v>
      </c>
      <c r="DK82">
        <v>25.31558888888889</v>
      </c>
      <c r="DL82">
        <v>499.9925555555556</v>
      </c>
      <c r="DM82">
        <v>89.96283333333334</v>
      </c>
      <c r="DN82">
        <v>0.05672226666666666</v>
      </c>
      <c r="DO82">
        <v>31.33181111111111</v>
      </c>
      <c r="DP82">
        <v>30.71214444444445</v>
      </c>
      <c r="DQ82">
        <v>999.9000000000001</v>
      </c>
      <c r="DR82">
        <v>0</v>
      </c>
      <c r="DS82">
        <v>0</v>
      </c>
      <c r="DT82">
        <v>9999.855555555556</v>
      </c>
      <c r="DU82">
        <v>0</v>
      </c>
      <c r="DV82">
        <v>0.843113</v>
      </c>
      <c r="DW82">
        <v>0.9116923333333333</v>
      </c>
      <c r="DX82">
        <v>431.9003333333333</v>
      </c>
      <c r="DY82">
        <v>430.7026666666667</v>
      </c>
      <c r="DZ82">
        <v>0.5927576666666667</v>
      </c>
      <c r="EA82">
        <v>419.9634444444445</v>
      </c>
      <c r="EB82">
        <v>24.9345</v>
      </c>
      <c r="EC82">
        <v>2.296504444444444</v>
      </c>
      <c r="ED82">
        <v>2.243178888888889</v>
      </c>
      <c r="EE82">
        <v>19.65191111111112</v>
      </c>
      <c r="EF82">
        <v>19.27407777777778</v>
      </c>
      <c r="EG82">
        <v>0.00500097</v>
      </c>
      <c r="EH82">
        <v>0</v>
      </c>
      <c r="EI82">
        <v>0</v>
      </c>
      <c r="EJ82">
        <v>0</v>
      </c>
      <c r="EK82">
        <v>296.5</v>
      </c>
      <c r="EL82">
        <v>0.00500097</v>
      </c>
      <c r="EM82">
        <v>-1.488888888888889</v>
      </c>
      <c r="EN82">
        <v>0.01111111111111117</v>
      </c>
      <c r="EO82">
        <v>35.125</v>
      </c>
      <c r="EP82">
        <v>38.312</v>
      </c>
      <c r="EQ82">
        <v>36.75</v>
      </c>
      <c r="ER82">
        <v>38.18011111111111</v>
      </c>
      <c r="ES82">
        <v>37.062</v>
      </c>
      <c r="ET82">
        <v>0</v>
      </c>
      <c r="EU82">
        <v>0</v>
      </c>
      <c r="EV82">
        <v>0</v>
      </c>
      <c r="EW82">
        <v>1758503818.3</v>
      </c>
      <c r="EX82">
        <v>0</v>
      </c>
      <c r="EY82">
        <v>293.5846153846154</v>
      </c>
      <c r="EZ82">
        <v>11.76752163175817</v>
      </c>
      <c r="FA82">
        <v>9.545298643035785</v>
      </c>
      <c r="FB82">
        <v>-4.415384615384616</v>
      </c>
      <c r="FC82">
        <v>15</v>
      </c>
      <c r="FD82">
        <v>0</v>
      </c>
      <c r="FE82" t="s">
        <v>424</v>
      </c>
      <c r="FF82">
        <v>1747247426.5</v>
      </c>
      <c r="FG82">
        <v>1747247420.5</v>
      </c>
      <c r="FH82">
        <v>0</v>
      </c>
      <c r="FI82">
        <v>1.027</v>
      </c>
      <c r="FJ82">
        <v>0.031</v>
      </c>
      <c r="FK82">
        <v>0.02</v>
      </c>
      <c r="FL82">
        <v>0.05</v>
      </c>
      <c r="FM82">
        <v>420</v>
      </c>
      <c r="FN82">
        <v>16</v>
      </c>
      <c r="FO82">
        <v>0.01</v>
      </c>
      <c r="FP82">
        <v>0.1</v>
      </c>
      <c r="FQ82">
        <v>0.8779995365853661</v>
      </c>
      <c r="FR82">
        <v>0.1913205783972122</v>
      </c>
      <c r="FS82">
        <v>0.05666581804610276</v>
      </c>
      <c r="FT82">
        <v>0</v>
      </c>
      <c r="FU82">
        <v>293.6235294117647</v>
      </c>
      <c r="FV82">
        <v>-5.317035692010442</v>
      </c>
      <c r="FW82">
        <v>7.515163448714844</v>
      </c>
      <c r="FX82">
        <v>-1</v>
      </c>
      <c r="FY82">
        <v>0.5827107804878049</v>
      </c>
      <c r="FZ82">
        <v>0.1040274146341471</v>
      </c>
      <c r="GA82">
        <v>0.01110370196345695</v>
      </c>
      <c r="GB82">
        <v>0</v>
      </c>
      <c r="GC82">
        <v>0</v>
      </c>
      <c r="GD82">
        <v>2</v>
      </c>
      <c r="GE82" t="s">
        <v>433</v>
      </c>
      <c r="GF82">
        <v>3.1368</v>
      </c>
      <c r="GG82">
        <v>2.71686</v>
      </c>
      <c r="GH82">
        <v>0.0932133</v>
      </c>
      <c r="GI82">
        <v>0.09240279999999999</v>
      </c>
      <c r="GJ82">
        <v>0.10999</v>
      </c>
      <c r="GK82">
        <v>0.106977</v>
      </c>
      <c r="GL82">
        <v>28770</v>
      </c>
      <c r="GM82">
        <v>28859.4</v>
      </c>
      <c r="GN82">
        <v>29499.8</v>
      </c>
      <c r="GO82">
        <v>29389.1</v>
      </c>
      <c r="GP82">
        <v>34689.1</v>
      </c>
      <c r="GQ82">
        <v>34754.8</v>
      </c>
      <c r="GR82">
        <v>41513.3</v>
      </c>
      <c r="GS82">
        <v>41749.2</v>
      </c>
      <c r="GT82">
        <v>1.91322</v>
      </c>
      <c r="GU82">
        <v>1.86613</v>
      </c>
      <c r="GV82">
        <v>0.07507949999999999</v>
      </c>
      <c r="GW82">
        <v>0</v>
      </c>
      <c r="GX82">
        <v>29.4849</v>
      </c>
      <c r="GY82">
        <v>999.9</v>
      </c>
      <c r="GZ82">
        <v>59.3</v>
      </c>
      <c r="HA82">
        <v>30.9</v>
      </c>
      <c r="HB82">
        <v>29.5683</v>
      </c>
      <c r="HC82">
        <v>62.5023</v>
      </c>
      <c r="HD82">
        <v>25.2604</v>
      </c>
      <c r="HE82">
        <v>1</v>
      </c>
      <c r="HF82">
        <v>0.156944</v>
      </c>
      <c r="HG82">
        <v>-1.41194</v>
      </c>
      <c r="HH82">
        <v>20.3507</v>
      </c>
      <c r="HI82">
        <v>5.22328</v>
      </c>
      <c r="HJ82">
        <v>12.0159</v>
      </c>
      <c r="HK82">
        <v>4.9913</v>
      </c>
      <c r="HL82">
        <v>3.28933</v>
      </c>
      <c r="HM82">
        <v>9999</v>
      </c>
      <c r="HN82">
        <v>9999</v>
      </c>
      <c r="HO82">
        <v>9999</v>
      </c>
      <c r="HP82">
        <v>999.9</v>
      </c>
      <c r="HQ82">
        <v>1.8676</v>
      </c>
      <c r="HR82">
        <v>1.86672</v>
      </c>
      <c r="HS82">
        <v>1.86602</v>
      </c>
      <c r="HT82">
        <v>1.866</v>
      </c>
      <c r="HU82">
        <v>1.86783</v>
      </c>
      <c r="HV82">
        <v>1.87027</v>
      </c>
      <c r="HW82">
        <v>1.86893</v>
      </c>
      <c r="HX82">
        <v>1.87042</v>
      </c>
      <c r="HY82">
        <v>0</v>
      </c>
      <c r="HZ82">
        <v>0</v>
      </c>
      <c r="IA82">
        <v>0</v>
      </c>
      <c r="IB82">
        <v>0</v>
      </c>
      <c r="IC82" t="s">
        <v>426</v>
      </c>
      <c r="ID82" t="s">
        <v>427</v>
      </c>
      <c r="IE82" t="s">
        <v>428</v>
      </c>
      <c r="IF82" t="s">
        <v>428</v>
      </c>
      <c r="IG82" t="s">
        <v>428</v>
      </c>
      <c r="IH82" t="s">
        <v>428</v>
      </c>
      <c r="II82">
        <v>0</v>
      </c>
      <c r="IJ82">
        <v>100</v>
      </c>
      <c r="IK82">
        <v>100</v>
      </c>
      <c r="IL82">
        <v>1.238</v>
      </c>
      <c r="IM82">
        <v>0.2117</v>
      </c>
      <c r="IN82">
        <v>0.6902030508192664</v>
      </c>
      <c r="IO82">
        <v>0.001474763808417899</v>
      </c>
      <c r="IP82">
        <v>-3.85604142745729E-07</v>
      </c>
      <c r="IQ82">
        <v>-4.042155114862324E-11</v>
      </c>
      <c r="IR82">
        <v>-0.0599630414126953</v>
      </c>
      <c r="IS82">
        <v>-0.0008759303265835833</v>
      </c>
      <c r="IT82">
        <v>0.0007542316531097033</v>
      </c>
      <c r="IU82">
        <v>-1.168394518909615E-05</v>
      </c>
      <c r="IV82">
        <v>4</v>
      </c>
      <c r="IW82">
        <v>2283</v>
      </c>
      <c r="IX82">
        <v>1</v>
      </c>
      <c r="IY82">
        <v>28</v>
      </c>
      <c r="IZ82">
        <v>187606.5</v>
      </c>
      <c r="JA82">
        <v>187606.6</v>
      </c>
      <c r="JB82">
        <v>1.03027</v>
      </c>
      <c r="JC82">
        <v>2.28638</v>
      </c>
      <c r="JD82">
        <v>1.39771</v>
      </c>
      <c r="JE82">
        <v>2.3584</v>
      </c>
      <c r="JF82">
        <v>1.49536</v>
      </c>
      <c r="JG82">
        <v>2.69043</v>
      </c>
      <c r="JH82">
        <v>36.3871</v>
      </c>
      <c r="JI82">
        <v>24.105</v>
      </c>
      <c r="JJ82">
        <v>18</v>
      </c>
      <c r="JK82">
        <v>490.418</v>
      </c>
      <c r="JL82">
        <v>450.407</v>
      </c>
      <c r="JM82">
        <v>31.9879</v>
      </c>
      <c r="JN82">
        <v>29.621</v>
      </c>
      <c r="JO82">
        <v>30.0001</v>
      </c>
      <c r="JP82">
        <v>29.4619</v>
      </c>
      <c r="JQ82">
        <v>29.3852</v>
      </c>
      <c r="JR82">
        <v>20.6339</v>
      </c>
      <c r="JS82">
        <v>24.3032</v>
      </c>
      <c r="JT82">
        <v>97.6872</v>
      </c>
      <c r="JU82">
        <v>31.9906</v>
      </c>
      <c r="JV82">
        <v>420</v>
      </c>
      <c r="JW82">
        <v>24.9158</v>
      </c>
      <c r="JX82">
        <v>100.824</v>
      </c>
      <c r="JY82">
        <v>100.397</v>
      </c>
    </row>
    <row r="83" spans="1:285">
      <c r="A83">
        <v>67</v>
      </c>
      <c r="B83">
        <v>1758503819.6</v>
      </c>
      <c r="C83">
        <v>931.0999999046326</v>
      </c>
      <c r="D83" t="s">
        <v>563</v>
      </c>
      <c r="E83" t="s">
        <v>564</v>
      </c>
      <c r="F83">
        <v>5</v>
      </c>
      <c r="G83" t="s">
        <v>552</v>
      </c>
      <c r="H83" t="s">
        <v>420</v>
      </c>
      <c r="I83" t="s">
        <v>421</v>
      </c>
      <c r="J83">
        <v>1758503816.6</v>
      </c>
      <c r="K83">
        <f>(L83)/1000</f>
        <v>0</v>
      </c>
      <c r="L83">
        <f>1000*DL83*AJ83*(DH83-DI83)/(100*DA83*(1000-AJ83*DH83))</f>
        <v>0</v>
      </c>
      <c r="M83">
        <f>DL83*AJ83*(DG83-DF83*(1000-AJ83*DI83)/(1000-AJ83*DH83))/(100*DA83)</f>
        <v>0</v>
      </c>
      <c r="N83">
        <f>DF83 - IF(AJ83&gt;1, M83*DA83*100.0/(AL83), 0)</f>
        <v>0</v>
      </c>
      <c r="O83">
        <f>((U83-K83/2)*N83-M83)/(U83+K83/2)</f>
        <v>0</v>
      </c>
      <c r="P83">
        <f>O83*(DM83+DN83)/1000.0</f>
        <v>0</v>
      </c>
      <c r="Q83">
        <f>(DF83 - IF(AJ83&gt;1, M83*DA83*100.0/(AL83), 0))*(DM83+DN83)/1000.0</f>
        <v>0</v>
      </c>
      <c r="R83">
        <f>2.0/((1/T83-1/S83)+SIGN(T83)*SQRT((1/T83-1/S83)*(1/T83-1/S83) + 4*DB83/((DB83+1)*(DB83+1))*(2*1/T83*1/S83-1/S83*1/S83)))</f>
        <v>0</v>
      </c>
      <c r="S83">
        <f>IF(LEFT(DC83,1)&lt;&gt;"0",IF(LEFT(DC83,1)="1",3.0,DD83),$D$5+$E$5*(DT83*DM83/($K$5*1000))+$F$5*(DT83*DM83/($K$5*1000))*MAX(MIN(DA83,$J$5),$I$5)*MAX(MIN(DA83,$J$5),$I$5)+$G$5*MAX(MIN(DA83,$J$5),$I$5)*(DT83*DM83/($K$5*1000))+$H$5*(DT83*DM83/($K$5*1000))*(DT83*DM83/($K$5*1000)))</f>
        <v>0</v>
      </c>
      <c r="T83">
        <f>K83*(1000-(1000*0.61365*exp(17.502*X83/(240.97+X83))/(DM83+DN83)+DH83)/2)/(1000*0.61365*exp(17.502*X83/(240.97+X83))/(DM83+DN83)-DH83)</f>
        <v>0</v>
      </c>
      <c r="U83">
        <f>1/((DB83+1)/(R83/1.6)+1/(S83/1.37)) + DB83/((DB83+1)/(R83/1.6) + DB83/(S83/1.37))</f>
        <v>0</v>
      </c>
      <c r="V83">
        <f>(CW83*CZ83)</f>
        <v>0</v>
      </c>
      <c r="W83">
        <f>(DO83+(V83+2*0.95*5.67E-8*(((DO83+$B$7)+273)^4-(DO83+273)^4)-44100*K83)/(1.84*29.3*S83+8*0.95*5.67E-8*(DO83+273)^3))</f>
        <v>0</v>
      </c>
      <c r="X83">
        <f>($C$7*DP83+$D$7*DQ83+$E$7*W83)</f>
        <v>0</v>
      </c>
      <c r="Y83">
        <f>0.61365*exp(17.502*X83/(240.97+X83))</f>
        <v>0</v>
      </c>
      <c r="Z83">
        <f>(AA83/AB83*100)</f>
        <v>0</v>
      </c>
      <c r="AA83">
        <f>DH83*(DM83+DN83)/1000</f>
        <v>0</v>
      </c>
      <c r="AB83">
        <f>0.61365*exp(17.502*DO83/(240.97+DO83))</f>
        <v>0</v>
      </c>
      <c r="AC83">
        <f>(Y83-DH83*(DM83+DN83)/1000)</f>
        <v>0</v>
      </c>
      <c r="AD83">
        <f>(-K83*44100)</f>
        <v>0</v>
      </c>
      <c r="AE83">
        <f>2*29.3*S83*0.92*(DO83-X83)</f>
        <v>0</v>
      </c>
      <c r="AF83">
        <f>2*0.95*5.67E-8*(((DO83+$B$7)+273)^4-(X83+273)^4)</f>
        <v>0</v>
      </c>
      <c r="AG83">
        <f>V83+AF83+AD83+AE83</f>
        <v>0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MAX(0,($B$13+$C$13*DT83)/(1+$D$13*DT83)*DM83/(DO83+273)*$E$13)</f>
        <v>0</v>
      </c>
      <c r="AM83" t="s">
        <v>422</v>
      </c>
      <c r="AN83" t="s">
        <v>422</v>
      </c>
      <c r="AO83">
        <v>0</v>
      </c>
      <c r="AP83">
        <v>0</v>
      </c>
      <c r="AQ83">
        <f>1-AO83/AP83</f>
        <v>0</v>
      </c>
      <c r="AR83">
        <v>0</v>
      </c>
      <c r="AS83" t="s">
        <v>422</v>
      </c>
      <c r="AT83" t="s">
        <v>422</v>
      </c>
      <c r="AU83">
        <v>0</v>
      </c>
      <c r="AV83">
        <v>0</v>
      </c>
      <c r="AW83">
        <f>1-AU83/AV83</f>
        <v>0</v>
      </c>
      <c r="AX83">
        <v>0.5</v>
      </c>
      <c r="AY83">
        <f>CX83</f>
        <v>0</v>
      </c>
      <c r="AZ83">
        <f>M83</f>
        <v>0</v>
      </c>
      <c r="BA83">
        <f>AW83*AX83*AY83</f>
        <v>0</v>
      </c>
      <c r="BB83">
        <f>(AZ83-AR83)/AY83</f>
        <v>0</v>
      </c>
      <c r="BC83">
        <f>(AP83-AV83)/AV83</f>
        <v>0</v>
      </c>
      <c r="BD83">
        <f>AO83/(AQ83+AO83/AV83)</f>
        <v>0</v>
      </c>
      <c r="BE83" t="s">
        <v>422</v>
      </c>
      <c r="BF83">
        <v>0</v>
      </c>
      <c r="BG83">
        <f>IF(BF83&lt;&gt;0, BF83, BD83)</f>
        <v>0</v>
      </c>
      <c r="BH83">
        <f>1-BG83/AV83</f>
        <v>0</v>
      </c>
      <c r="BI83">
        <f>(AV83-AU83)/(AV83-BG83)</f>
        <v>0</v>
      </c>
      <c r="BJ83">
        <f>(AP83-AV83)/(AP83-BG83)</f>
        <v>0</v>
      </c>
      <c r="BK83">
        <f>(AV83-AU83)/(AV83-AO83)</f>
        <v>0</v>
      </c>
      <c r="BL83">
        <f>(AP83-AV83)/(AP83-AO83)</f>
        <v>0</v>
      </c>
      <c r="BM83">
        <f>(BI83*BG83/AU83)</f>
        <v>0</v>
      </c>
      <c r="BN83">
        <f>(1-BM83)</f>
        <v>0</v>
      </c>
      <c r="CW83">
        <f>$B$11*DU83+$C$11*DV83+$F$11*EG83*(1-EJ83)</f>
        <v>0</v>
      </c>
      <c r="CX83">
        <f>CW83*CY83</f>
        <v>0</v>
      </c>
      <c r="CY83">
        <f>($B$11*$D$9+$C$11*$D$9+$F$11*((ET83+EL83)/MAX(ET83+EL83+EU83, 0.1)*$I$9+EU83/MAX(ET83+EL83+EU83, 0.1)*$J$9))/($B$11+$C$11+$F$11)</f>
        <v>0</v>
      </c>
      <c r="CZ83">
        <f>($B$11*$K$9+$C$11*$K$9+$F$11*((ET83+EL83)/MAX(ET83+EL83+EU83, 0.1)*$P$9+EU83/MAX(ET83+EL83+EU83, 0.1)*$Q$9))/($B$11+$C$11+$F$11)</f>
        <v>0</v>
      </c>
      <c r="DA83">
        <v>3.46</v>
      </c>
      <c r="DB83">
        <v>0.5</v>
      </c>
      <c r="DC83" t="s">
        <v>423</v>
      </c>
      <c r="DD83">
        <v>2</v>
      </c>
      <c r="DE83">
        <v>1758503816.6</v>
      </c>
      <c r="DF83">
        <v>420.8583333333333</v>
      </c>
      <c r="DG83">
        <v>419.9732222222222</v>
      </c>
      <c r="DH83">
        <v>25.5269</v>
      </c>
      <c r="DI83">
        <v>24.93378888888889</v>
      </c>
      <c r="DJ83">
        <v>419.6203333333333</v>
      </c>
      <c r="DK83">
        <v>25.31523333333333</v>
      </c>
      <c r="DL83">
        <v>500.008</v>
      </c>
      <c r="DM83">
        <v>89.96326666666667</v>
      </c>
      <c r="DN83">
        <v>0.05662175555555555</v>
      </c>
      <c r="DO83">
        <v>31.3277</v>
      </c>
      <c r="DP83">
        <v>30.70894444444444</v>
      </c>
      <c r="DQ83">
        <v>999.9000000000001</v>
      </c>
      <c r="DR83">
        <v>0</v>
      </c>
      <c r="DS83">
        <v>0</v>
      </c>
      <c r="DT83">
        <v>10004.72222222222</v>
      </c>
      <c r="DU83">
        <v>0</v>
      </c>
      <c r="DV83">
        <v>0.843113</v>
      </c>
      <c r="DW83">
        <v>0.8853623333333334</v>
      </c>
      <c r="DX83">
        <v>431.8831111111111</v>
      </c>
      <c r="DY83">
        <v>430.7124444444444</v>
      </c>
      <c r="DZ83">
        <v>0.5931156666666667</v>
      </c>
      <c r="EA83">
        <v>419.9732222222222</v>
      </c>
      <c r="EB83">
        <v>24.93378888888889</v>
      </c>
      <c r="EC83">
        <v>2.296484444444444</v>
      </c>
      <c r="ED83">
        <v>2.243125555555556</v>
      </c>
      <c r="EE83">
        <v>19.65176666666667</v>
      </c>
      <c r="EF83">
        <v>19.2737</v>
      </c>
      <c r="EG83">
        <v>0.00500097</v>
      </c>
      <c r="EH83">
        <v>0</v>
      </c>
      <c r="EI83">
        <v>0</v>
      </c>
      <c r="EJ83">
        <v>0</v>
      </c>
      <c r="EK83">
        <v>294.6111111111111</v>
      </c>
      <c r="EL83">
        <v>0.00500097</v>
      </c>
      <c r="EM83">
        <v>3.144444444444444</v>
      </c>
      <c r="EN83">
        <v>0.5555555555555556</v>
      </c>
      <c r="EO83">
        <v>35.125</v>
      </c>
      <c r="EP83">
        <v>38.312</v>
      </c>
      <c r="EQ83">
        <v>36.75</v>
      </c>
      <c r="ER83">
        <v>38.18011111111111</v>
      </c>
      <c r="ES83">
        <v>37.062</v>
      </c>
      <c r="ET83">
        <v>0</v>
      </c>
      <c r="EU83">
        <v>0</v>
      </c>
      <c r="EV83">
        <v>0</v>
      </c>
      <c r="EW83">
        <v>1758503820.7</v>
      </c>
      <c r="EX83">
        <v>0</v>
      </c>
      <c r="EY83">
        <v>293.4038461538461</v>
      </c>
      <c r="EZ83">
        <v>2.335043016959137</v>
      </c>
      <c r="FA83">
        <v>28.51623917856067</v>
      </c>
      <c r="FB83">
        <v>-2.834615384615385</v>
      </c>
      <c r="FC83">
        <v>15</v>
      </c>
      <c r="FD83">
        <v>0</v>
      </c>
      <c r="FE83" t="s">
        <v>424</v>
      </c>
      <c r="FF83">
        <v>1747247426.5</v>
      </c>
      <c r="FG83">
        <v>1747247420.5</v>
      </c>
      <c r="FH83">
        <v>0</v>
      </c>
      <c r="FI83">
        <v>1.027</v>
      </c>
      <c r="FJ83">
        <v>0.031</v>
      </c>
      <c r="FK83">
        <v>0.02</v>
      </c>
      <c r="FL83">
        <v>0.05</v>
      </c>
      <c r="FM83">
        <v>420</v>
      </c>
      <c r="FN83">
        <v>16</v>
      </c>
      <c r="FO83">
        <v>0.01</v>
      </c>
      <c r="FP83">
        <v>0.1</v>
      </c>
      <c r="FQ83">
        <v>0.8848609</v>
      </c>
      <c r="FR83">
        <v>-0.001460600375236468</v>
      </c>
      <c r="FS83">
        <v>0.05259193324446249</v>
      </c>
      <c r="FT83">
        <v>1</v>
      </c>
      <c r="FU83">
        <v>293.4088235294118</v>
      </c>
      <c r="FV83">
        <v>1.425515901249648</v>
      </c>
      <c r="FW83">
        <v>7.87947324482525</v>
      </c>
      <c r="FX83">
        <v>-1</v>
      </c>
      <c r="FY83">
        <v>0.5872513500000001</v>
      </c>
      <c r="FZ83">
        <v>0.06952718949343113</v>
      </c>
      <c r="GA83">
        <v>0.007486435859439393</v>
      </c>
      <c r="GB83">
        <v>1</v>
      </c>
      <c r="GC83">
        <v>2</v>
      </c>
      <c r="GD83">
        <v>2</v>
      </c>
      <c r="GE83" t="s">
        <v>448</v>
      </c>
      <c r="GF83">
        <v>3.13677</v>
      </c>
      <c r="GG83">
        <v>2.7169</v>
      </c>
      <c r="GH83">
        <v>0.09322270000000001</v>
      </c>
      <c r="GI83">
        <v>0.0923896</v>
      </c>
      <c r="GJ83">
        <v>0.109991</v>
      </c>
      <c r="GK83">
        <v>0.106974</v>
      </c>
      <c r="GL83">
        <v>28770.1</v>
      </c>
      <c r="GM83">
        <v>28860</v>
      </c>
      <c r="GN83">
        <v>29500.2</v>
      </c>
      <c r="GO83">
        <v>29389.3</v>
      </c>
      <c r="GP83">
        <v>34689.5</v>
      </c>
      <c r="GQ83">
        <v>34755</v>
      </c>
      <c r="GR83">
        <v>41513.8</v>
      </c>
      <c r="GS83">
        <v>41749.4</v>
      </c>
      <c r="GT83">
        <v>1.9131</v>
      </c>
      <c r="GU83">
        <v>1.86618</v>
      </c>
      <c r="GV83">
        <v>0.0751391</v>
      </c>
      <c r="GW83">
        <v>0</v>
      </c>
      <c r="GX83">
        <v>29.4849</v>
      </c>
      <c r="GY83">
        <v>999.9</v>
      </c>
      <c r="GZ83">
        <v>59.3</v>
      </c>
      <c r="HA83">
        <v>30.9</v>
      </c>
      <c r="HB83">
        <v>29.567</v>
      </c>
      <c r="HC83">
        <v>62.4223</v>
      </c>
      <c r="HD83">
        <v>25.0601</v>
      </c>
      <c r="HE83">
        <v>1</v>
      </c>
      <c r="HF83">
        <v>0.156951</v>
      </c>
      <c r="HG83">
        <v>-1.42855</v>
      </c>
      <c r="HH83">
        <v>20.3505</v>
      </c>
      <c r="HI83">
        <v>5.22328</v>
      </c>
      <c r="HJ83">
        <v>12.0159</v>
      </c>
      <c r="HK83">
        <v>4.99135</v>
      </c>
      <c r="HL83">
        <v>3.28935</v>
      </c>
      <c r="HM83">
        <v>9999</v>
      </c>
      <c r="HN83">
        <v>9999</v>
      </c>
      <c r="HO83">
        <v>9999</v>
      </c>
      <c r="HP83">
        <v>999.9</v>
      </c>
      <c r="HQ83">
        <v>1.8676</v>
      </c>
      <c r="HR83">
        <v>1.86672</v>
      </c>
      <c r="HS83">
        <v>1.86602</v>
      </c>
      <c r="HT83">
        <v>1.866</v>
      </c>
      <c r="HU83">
        <v>1.86783</v>
      </c>
      <c r="HV83">
        <v>1.87027</v>
      </c>
      <c r="HW83">
        <v>1.86891</v>
      </c>
      <c r="HX83">
        <v>1.87042</v>
      </c>
      <c r="HY83">
        <v>0</v>
      </c>
      <c r="HZ83">
        <v>0</v>
      </c>
      <c r="IA83">
        <v>0</v>
      </c>
      <c r="IB83">
        <v>0</v>
      </c>
      <c r="IC83" t="s">
        <v>426</v>
      </c>
      <c r="ID83" t="s">
        <v>427</v>
      </c>
      <c r="IE83" t="s">
        <v>428</v>
      </c>
      <c r="IF83" t="s">
        <v>428</v>
      </c>
      <c r="IG83" t="s">
        <v>428</v>
      </c>
      <c r="IH83" t="s">
        <v>428</v>
      </c>
      <c r="II83">
        <v>0</v>
      </c>
      <c r="IJ83">
        <v>100</v>
      </c>
      <c r="IK83">
        <v>100</v>
      </c>
      <c r="IL83">
        <v>1.238</v>
      </c>
      <c r="IM83">
        <v>0.2116</v>
      </c>
      <c r="IN83">
        <v>0.6902030508192664</v>
      </c>
      <c r="IO83">
        <v>0.001474763808417899</v>
      </c>
      <c r="IP83">
        <v>-3.85604142745729E-07</v>
      </c>
      <c r="IQ83">
        <v>-4.042155114862324E-11</v>
      </c>
      <c r="IR83">
        <v>-0.0599630414126953</v>
      </c>
      <c r="IS83">
        <v>-0.0008759303265835833</v>
      </c>
      <c r="IT83">
        <v>0.0007542316531097033</v>
      </c>
      <c r="IU83">
        <v>-1.168394518909615E-05</v>
      </c>
      <c r="IV83">
        <v>4</v>
      </c>
      <c r="IW83">
        <v>2283</v>
      </c>
      <c r="IX83">
        <v>1</v>
      </c>
      <c r="IY83">
        <v>28</v>
      </c>
      <c r="IZ83">
        <v>187606.6</v>
      </c>
      <c r="JA83">
        <v>187606.7</v>
      </c>
      <c r="JB83">
        <v>1.03027</v>
      </c>
      <c r="JC83">
        <v>2.2937</v>
      </c>
      <c r="JD83">
        <v>1.39648</v>
      </c>
      <c r="JE83">
        <v>2.35718</v>
      </c>
      <c r="JF83">
        <v>1.49536</v>
      </c>
      <c r="JG83">
        <v>2.59155</v>
      </c>
      <c r="JH83">
        <v>36.3871</v>
      </c>
      <c r="JI83">
        <v>24.1138</v>
      </c>
      <c r="JJ83">
        <v>18</v>
      </c>
      <c r="JK83">
        <v>490.328</v>
      </c>
      <c r="JL83">
        <v>450.43</v>
      </c>
      <c r="JM83">
        <v>31.9818</v>
      </c>
      <c r="JN83">
        <v>29.6208</v>
      </c>
      <c r="JO83">
        <v>30.0001</v>
      </c>
      <c r="JP83">
        <v>29.4606</v>
      </c>
      <c r="JQ83">
        <v>29.3843</v>
      </c>
      <c r="JR83">
        <v>20.6393</v>
      </c>
      <c r="JS83">
        <v>24.3032</v>
      </c>
      <c r="JT83">
        <v>97.6872</v>
      </c>
      <c r="JU83">
        <v>31.9906</v>
      </c>
      <c r="JV83">
        <v>420</v>
      </c>
      <c r="JW83">
        <v>24.9158</v>
      </c>
      <c r="JX83">
        <v>100.825</v>
      </c>
      <c r="JY83">
        <v>100.398</v>
      </c>
    </row>
    <row r="84" spans="1:285">
      <c r="A84">
        <v>68</v>
      </c>
      <c r="B84">
        <v>1758503821.6</v>
      </c>
      <c r="C84">
        <v>933.0999999046326</v>
      </c>
      <c r="D84" t="s">
        <v>565</v>
      </c>
      <c r="E84" t="s">
        <v>566</v>
      </c>
      <c r="F84">
        <v>5</v>
      </c>
      <c r="G84" t="s">
        <v>552</v>
      </c>
      <c r="H84" t="s">
        <v>420</v>
      </c>
      <c r="I84" t="s">
        <v>421</v>
      </c>
      <c r="J84">
        <v>1758503818.6</v>
      </c>
      <c r="K84">
        <f>(L84)/1000</f>
        <v>0</v>
      </c>
      <c r="L84">
        <f>1000*DL84*AJ84*(DH84-DI84)/(100*DA84*(1000-AJ84*DH84))</f>
        <v>0</v>
      </c>
      <c r="M84">
        <f>DL84*AJ84*(DG84-DF84*(1000-AJ84*DI84)/(1000-AJ84*DH84))/(100*DA84)</f>
        <v>0</v>
      </c>
      <c r="N84">
        <f>DF84 - IF(AJ84&gt;1, M84*DA84*100.0/(AL84), 0)</f>
        <v>0</v>
      </c>
      <c r="O84">
        <f>((U84-K84/2)*N84-M84)/(U84+K84/2)</f>
        <v>0</v>
      </c>
      <c r="P84">
        <f>O84*(DM84+DN84)/1000.0</f>
        <v>0</v>
      </c>
      <c r="Q84">
        <f>(DF84 - IF(AJ84&gt;1, M84*DA84*100.0/(AL84), 0))*(DM84+DN84)/1000.0</f>
        <v>0</v>
      </c>
      <c r="R84">
        <f>2.0/((1/T84-1/S84)+SIGN(T84)*SQRT((1/T84-1/S84)*(1/T84-1/S84) + 4*DB84/((DB84+1)*(DB84+1))*(2*1/T84*1/S84-1/S84*1/S84)))</f>
        <v>0</v>
      </c>
      <c r="S84">
        <f>IF(LEFT(DC84,1)&lt;&gt;"0",IF(LEFT(DC84,1)="1",3.0,DD84),$D$5+$E$5*(DT84*DM84/($K$5*1000))+$F$5*(DT84*DM84/($K$5*1000))*MAX(MIN(DA84,$J$5),$I$5)*MAX(MIN(DA84,$J$5),$I$5)+$G$5*MAX(MIN(DA84,$J$5),$I$5)*(DT84*DM84/($K$5*1000))+$H$5*(DT84*DM84/($K$5*1000))*(DT84*DM84/($K$5*1000)))</f>
        <v>0</v>
      </c>
      <c r="T84">
        <f>K84*(1000-(1000*0.61365*exp(17.502*X84/(240.97+X84))/(DM84+DN84)+DH84)/2)/(1000*0.61365*exp(17.502*X84/(240.97+X84))/(DM84+DN84)-DH84)</f>
        <v>0</v>
      </c>
      <c r="U84">
        <f>1/((DB84+1)/(R84/1.6)+1/(S84/1.37)) + DB84/((DB84+1)/(R84/1.6) + DB84/(S84/1.37))</f>
        <v>0</v>
      </c>
      <c r="V84">
        <f>(CW84*CZ84)</f>
        <v>0</v>
      </c>
      <c r="W84">
        <f>(DO84+(V84+2*0.95*5.67E-8*(((DO84+$B$7)+273)^4-(DO84+273)^4)-44100*K84)/(1.84*29.3*S84+8*0.95*5.67E-8*(DO84+273)^3))</f>
        <v>0</v>
      </c>
      <c r="X84">
        <f>($C$7*DP84+$D$7*DQ84+$E$7*W84)</f>
        <v>0</v>
      </c>
      <c r="Y84">
        <f>0.61365*exp(17.502*X84/(240.97+X84))</f>
        <v>0</v>
      </c>
      <c r="Z84">
        <f>(AA84/AB84*100)</f>
        <v>0</v>
      </c>
      <c r="AA84">
        <f>DH84*(DM84+DN84)/1000</f>
        <v>0</v>
      </c>
      <c r="AB84">
        <f>0.61365*exp(17.502*DO84/(240.97+DO84))</f>
        <v>0</v>
      </c>
      <c r="AC84">
        <f>(Y84-DH84*(DM84+DN84)/1000)</f>
        <v>0</v>
      </c>
      <c r="AD84">
        <f>(-K84*44100)</f>
        <v>0</v>
      </c>
      <c r="AE84">
        <f>2*29.3*S84*0.92*(DO84-X84)</f>
        <v>0</v>
      </c>
      <c r="AF84">
        <f>2*0.95*5.67E-8*(((DO84+$B$7)+273)^4-(X84+273)^4)</f>
        <v>0</v>
      </c>
      <c r="AG84">
        <f>V84+AF84+AD84+AE84</f>
        <v>0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MAX(0,($B$13+$C$13*DT84)/(1+$D$13*DT84)*DM84/(DO84+273)*$E$13)</f>
        <v>0</v>
      </c>
      <c r="AM84" t="s">
        <v>422</v>
      </c>
      <c r="AN84" t="s">
        <v>422</v>
      </c>
      <c r="AO84">
        <v>0</v>
      </c>
      <c r="AP84">
        <v>0</v>
      </c>
      <c r="AQ84">
        <f>1-AO84/AP84</f>
        <v>0</v>
      </c>
      <c r="AR84">
        <v>0</v>
      </c>
      <c r="AS84" t="s">
        <v>422</v>
      </c>
      <c r="AT84" t="s">
        <v>422</v>
      </c>
      <c r="AU84">
        <v>0</v>
      </c>
      <c r="AV84">
        <v>0</v>
      </c>
      <c r="AW84">
        <f>1-AU84/AV84</f>
        <v>0</v>
      </c>
      <c r="AX84">
        <v>0.5</v>
      </c>
      <c r="AY84">
        <f>CX84</f>
        <v>0</v>
      </c>
      <c r="AZ84">
        <f>M84</f>
        <v>0</v>
      </c>
      <c r="BA84">
        <f>AW84*AX84*AY84</f>
        <v>0</v>
      </c>
      <c r="BB84">
        <f>(AZ84-AR84)/AY84</f>
        <v>0</v>
      </c>
      <c r="BC84">
        <f>(AP84-AV84)/AV84</f>
        <v>0</v>
      </c>
      <c r="BD84">
        <f>AO84/(AQ84+AO84/AV84)</f>
        <v>0</v>
      </c>
      <c r="BE84" t="s">
        <v>422</v>
      </c>
      <c r="BF84">
        <v>0</v>
      </c>
      <c r="BG84">
        <f>IF(BF84&lt;&gt;0, BF84, BD84)</f>
        <v>0</v>
      </c>
      <c r="BH84">
        <f>1-BG84/AV84</f>
        <v>0</v>
      </c>
      <c r="BI84">
        <f>(AV84-AU84)/(AV84-BG84)</f>
        <v>0</v>
      </c>
      <c r="BJ84">
        <f>(AP84-AV84)/(AP84-BG84)</f>
        <v>0</v>
      </c>
      <c r="BK84">
        <f>(AV84-AU84)/(AV84-AO84)</f>
        <v>0</v>
      </c>
      <c r="BL84">
        <f>(AP84-AV84)/(AP84-AO84)</f>
        <v>0</v>
      </c>
      <c r="BM84">
        <f>(BI84*BG84/AU84)</f>
        <v>0</v>
      </c>
      <c r="BN84">
        <f>(1-BM84)</f>
        <v>0</v>
      </c>
      <c r="CW84">
        <f>$B$11*DU84+$C$11*DV84+$F$11*EG84*(1-EJ84)</f>
        <v>0</v>
      </c>
      <c r="CX84">
        <f>CW84*CY84</f>
        <v>0</v>
      </c>
      <c r="CY84">
        <f>($B$11*$D$9+$C$11*$D$9+$F$11*((ET84+EL84)/MAX(ET84+EL84+EU84, 0.1)*$I$9+EU84/MAX(ET84+EL84+EU84, 0.1)*$J$9))/($B$11+$C$11+$F$11)</f>
        <v>0</v>
      </c>
      <c r="CZ84">
        <f>($B$11*$K$9+$C$11*$K$9+$F$11*((ET84+EL84)/MAX(ET84+EL84+EU84, 0.1)*$P$9+EU84/MAX(ET84+EL84+EU84, 0.1)*$Q$9))/($B$11+$C$11+$F$11)</f>
        <v>0</v>
      </c>
      <c r="DA84">
        <v>3.46</v>
      </c>
      <c r="DB84">
        <v>0.5</v>
      </c>
      <c r="DC84" t="s">
        <v>423</v>
      </c>
      <c r="DD84">
        <v>2</v>
      </c>
      <c r="DE84">
        <v>1758503818.6</v>
      </c>
      <c r="DF84">
        <v>420.8415555555555</v>
      </c>
      <c r="DG84">
        <v>419.9495555555555</v>
      </c>
      <c r="DH84">
        <v>25.52663333333333</v>
      </c>
      <c r="DI84">
        <v>24.9324</v>
      </c>
      <c r="DJ84">
        <v>419.6034444444444</v>
      </c>
      <c r="DK84">
        <v>25.31495555555556</v>
      </c>
      <c r="DL84">
        <v>500.0186666666667</v>
      </c>
      <c r="DM84">
        <v>89.96413333333334</v>
      </c>
      <c r="DN84">
        <v>0.05655286666666667</v>
      </c>
      <c r="DO84">
        <v>31.32434444444445</v>
      </c>
      <c r="DP84">
        <v>30.70636666666667</v>
      </c>
      <c r="DQ84">
        <v>999.9000000000001</v>
      </c>
      <c r="DR84">
        <v>0</v>
      </c>
      <c r="DS84">
        <v>0</v>
      </c>
      <c r="DT84">
        <v>10006.12222222222</v>
      </c>
      <c r="DU84">
        <v>0</v>
      </c>
      <c r="DV84">
        <v>0.843113</v>
      </c>
      <c r="DW84">
        <v>0.8919474444444444</v>
      </c>
      <c r="DX84">
        <v>431.8654444444444</v>
      </c>
      <c r="DY84">
        <v>430.6876666666666</v>
      </c>
      <c r="DZ84">
        <v>0.5942376666666667</v>
      </c>
      <c r="EA84">
        <v>419.9495555555555</v>
      </c>
      <c r="EB84">
        <v>24.9324</v>
      </c>
      <c r="EC84">
        <v>2.296482222222222</v>
      </c>
      <c r="ED84">
        <v>2.243022222222222</v>
      </c>
      <c r="EE84">
        <v>19.65174444444445</v>
      </c>
      <c r="EF84">
        <v>19.27295555555555</v>
      </c>
      <c r="EG84">
        <v>0.00500097</v>
      </c>
      <c r="EH84">
        <v>0</v>
      </c>
      <c r="EI84">
        <v>0</v>
      </c>
      <c r="EJ84">
        <v>0</v>
      </c>
      <c r="EK84">
        <v>296.4888888888889</v>
      </c>
      <c r="EL84">
        <v>0.00500097</v>
      </c>
      <c r="EM84">
        <v>1.255555555555556</v>
      </c>
      <c r="EN84">
        <v>4.934324553889584E-17</v>
      </c>
      <c r="EO84">
        <v>35.125</v>
      </c>
      <c r="EP84">
        <v>38.29822222222222</v>
      </c>
      <c r="EQ84">
        <v>36.743</v>
      </c>
      <c r="ER84">
        <v>38.16633333333333</v>
      </c>
      <c r="ES84">
        <v>37.062</v>
      </c>
      <c r="ET84">
        <v>0</v>
      </c>
      <c r="EU84">
        <v>0</v>
      </c>
      <c r="EV84">
        <v>0</v>
      </c>
      <c r="EW84">
        <v>1758503822.5</v>
      </c>
      <c r="EX84">
        <v>0</v>
      </c>
      <c r="EY84">
        <v>293</v>
      </c>
      <c r="EZ84">
        <v>21.60769259743716</v>
      </c>
      <c r="FA84">
        <v>-3.392307811540532</v>
      </c>
      <c r="FB84">
        <v>-3.044</v>
      </c>
      <c r="FC84">
        <v>15</v>
      </c>
      <c r="FD84">
        <v>0</v>
      </c>
      <c r="FE84" t="s">
        <v>424</v>
      </c>
      <c r="FF84">
        <v>1747247426.5</v>
      </c>
      <c r="FG84">
        <v>1747247420.5</v>
      </c>
      <c r="FH84">
        <v>0</v>
      </c>
      <c r="FI84">
        <v>1.027</v>
      </c>
      <c r="FJ84">
        <v>0.031</v>
      </c>
      <c r="FK84">
        <v>0.02</v>
      </c>
      <c r="FL84">
        <v>0.05</v>
      </c>
      <c r="FM84">
        <v>420</v>
      </c>
      <c r="FN84">
        <v>16</v>
      </c>
      <c r="FO84">
        <v>0.01</v>
      </c>
      <c r="FP84">
        <v>0.1</v>
      </c>
      <c r="FQ84">
        <v>0.8860405853658538</v>
      </c>
      <c r="FR84">
        <v>0.1022465435540085</v>
      </c>
      <c r="FS84">
        <v>0.05264006199491104</v>
      </c>
      <c r="FT84">
        <v>0</v>
      </c>
      <c r="FU84">
        <v>293.3764705882353</v>
      </c>
      <c r="FV84">
        <v>3.257448675926858</v>
      </c>
      <c r="FW84">
        <v>7.872926760649224</v>
      </c>
      <c r="FX84">
        <v>-1</v>
      </c>
      <c r="FY84">
        <v>0.5887114146341463</v>
      </c>
      <c r="FZ84">
        <v>0.05869570034843104</v>
      </c>
      <c r="GA84">
        <v>0.006529980752877961</v>
      </c>
      <c r="GB84">
        <v>1</v>
      </c>
      <c r="GC84">
        <v>1</v>
      </c>
      <c r="GD84">
        <v>2</v>
      </c>
      <c r="GE84" t="s">
        <v>425</v>
      </c>
      <c r="GF84">
        <v>3.13666</v>
      </c>
      <c r="GG84">
        <v>2.71686</v>
      </c>
      <c r="GH84">
        <v>0.0932216</v>
      </c>
      <c r="GI84">
        <v>0.09239360000000001</v>
      </c>
      <c r="GJ84">
        <v>0.109992</v>
      </c>
      <c r="GK84">
        <v>0.106975</v>
      </c>
      <c r="GL84">
        <v>28770.3</v>
      </c>
      <c r="GM84">
        <v>28860</v>
      </c>
      <c r="GN84">
        <v>29500.4</v>
      </c>
      <c r="GO84">
        <v>29389.4</v>
      </c>
      <c r="GP84">
        <v>34689.7</v>
      </c>
      <c r="GQ84">
        <v>34755</v>
      </c>
      <c r="GR84">
        <v>41514.1</v>
      </c>
      <c r="GS84">
        <v>41749.5</v>
      </c>
      <c r="GT84">
        <v>1.9129</v>
      </c>
      <c r="GU84">
        <v>1.86595</v>
      </c>
      <c r="GV84">
        <v>0.0747815</v>
      </c>
      <c r="GW84">
        <v>0</v>
      </c>
      <c r="GX84">
        <v>29.4849</v>
      </c>
      <c r="GY84">
        <v>999.9</v>
      </c>
      <c r="GZ84">
        <v>59.3</v>
      </c>
      <c r="HA84">
        <v>30.9</v>
      </c>
      <c r="HB84">
        <v>29.5677</v>
      </c>
      <c r="HC84">
        <v>62.6123</v>
      </c>
      <c r="HD84">
        <v>25.2163</v>
      </c>
      <c r="HE84">
        <v>1</v>
      </c>
      <c r="HF84">
        <v>0.157005</v>
      </c>
      <c r="HG84">
        <v>-1.45938</v>
      </c>
      <c r="HH84">
        <v>20.3503</v>
      </c>
      <c r="HI84">
        <v>5.22358</v>
      </c>
      <c r="HJ84">
        <v>12.0159</v>
      </c>
      <c r="HK84">
        <v>4.99155</v>
      </c>
      <c r="HL84">
        <v>3.28938</v>
      </c>
      <c r="HM84">
        <v>9999</v>
      </c>
      <c r="HN84">
        <v>9999</v>
      </c>
      <c r="HO84">
        <v>9999</v>
      </c>
      <c r="HP84">
        <v>999.9</v>
      </c>
      <c r="HQ84">
        <v>1.86758</v>
      </c>
      <c r="HR84">
        <v>1.86671</v>
      </c>
      <c r="HS84">
        <v>1.86602</v>
      </c>
      <c r="HT84">
        <v>1.866</v>
      </c>
      <c r="HU84">
        <v>1.86783</v>
      </c>
      <c r="HV84">
        <v>1.87027</v>
      </c>
      <c r="HW84">
        <v>1.86892</v>
      </c>
      <c r="HX84">
        <v>1.87042</v>
      </c>
      <c r="HY84">
        <v>0</v>
      </c>
      <c r="HZ84">
        <v>0</v>
      </c>
      <c r="IA84">
        <v>0</v>
      </c>
      <c r="IB84">
        <v>0</v>
      </c>
      <c r="IC84" t="s">
        <v>426</v>
      </c>
      <c r="ID84" t="s">
        <v>427</v>
      </c>
      <c r="IE84" t="s">
        <v>428</v>
      </c>
      <c r="IF84" t="s">
        <v>428</v>
      </c>
      <c r="IG84" t="s">
        <v>428</v>
      </c>
      <c r="IH84" t="s">
        <v>428</v>
      </c>
      <c r="II84">
        <v>0</v>
      </c>
      <c r="IJ84">
        <v>100</v>
      </c>
      <c r="IK84">
        <v>100</v>
      </c>
      <c r="IL84">
        <v>1.239</v>
      </c>
      <c r="IM84">
        <v>0.2117</v>
      </c>
      <c r="IN84">
        <v>0.6902030508192664</v>
      </c>
      <c r="IO84">
        <v>0.001474763808417899</v>
      </c>
      <c r="IP84">
        <v>-3.85604142745729E-07</v>
      </c>
      <c r="IQ84">
        <v>-4.042155114862324E-11</v>
      </c>
      <c r="IR84">
        <v>-0.0599630414126953</v>
      </c>
      <c r="IS84">
        <v>-0.0008759303265835833</v>
      </c>
      <c r="IT84">
        <v>0.0007542316531097033</v>
      </c>
      <c r="IU84">
        <v>-1.168394518909615E-05</v>
      </c>
      <c r="IV84">
        <v>4</v>
      </c>
      <c r="IW84">
        <v>2283</v>
      </c>
      <c r="IX84">
        <v>1</v>
      </c>
      <c r="IY84">
        <v>28</v>
      </c>
      <c r="IZ84">
        <v>187606.6</v>
      </c>
      <c r="JA84">
        <v>187606.7</v>
      </c>
      <c r="JB84">
        <v>1.03027</v>
      </c>
      <c r="JC84">
        <v>2.28638</v>
      </c>
      <c r="JD84">
        <v>1.39648</v>
      </c>
      <c r="JE84">
        <v>2.35962</v>
      </c>
      <c r="JF84">
        <v>1.49536</v>
      </c>
      <c r="JG84">
        <v>2.67334</v>
      </c>
      <c r="JH84">
        <v>36.3871</v>
      </c>
      <c r="JI84">
        <v>24.105</v>
      </c>
      <c r="JJ84">
        <v>18</v>
      </c>
      <c r="JK84">
        <v>490.199</v>
      </c>
      <c r="JL84">
        <v>450.289</v>
      </c>
      <c r="JM84">
        <v>31.977</v>
      </c>
      <c r="JN84">
        <v>29.6208</v>
      </c>
      <c r="JO84">
        <v>30.0001</v>
      </c>
      <c r="JP84">
        <v>29.4604</v>
      </c>
      <c r="JQ84">
        <v>29.3843</v>
      </c>
      <c r="JR84">
        <v>20.6378</v>
      </c>
      <c r="JS84">
        <v>24.3032</v>
      </c>
      <c r="JT84">
        <v>97.6872</v>
      </c>
      <c r="JU84">
        <v>31.9844</v>
      </c>
      <c r="JV84">
        <v>420</v>
      </c>
      <c r="JW84">
        <v>24.9158</v>
      </c>
      <c r="JX84">
        <v>100.826</v>
      </c>
      <c r="JY84">
        <v>100.398</v>
      </c>
    </row>
    <row r="85" spans="1:285">
      <c r="A85">
        <v>69</v>
      </c>
      <c r="B85">
        <v>1758503823.6</v>
      </c>
      <c r="C85">
        <v>935.0999999046326</v>
      </c>
      <c r="D85" t="s">
        <v>567</v>
      </c>
      <c r="E85" t="s">
        <v>568</v>
      </c>
      <c r="F85">
        <v>5</v>
      </c>
      <c r="G85" t="s">
        <v>552</v>
      </c>
      <c r="H85" t="s">
        <v>420</v>
      </c>
      <c r="I85" t="s">
        <v>421</v>
      </c>
      <c r="J85">
        <v>1758503820.6</v>
      </c>
      <c r="K85">
        <f>(L85)/1000</f>
        <v>0</v>
      </c>
      <c r="L85">
        <f>1000*DL85*AJ85*(DH85-DI85)/(100*DA85*(1000-AJ85*DH85))</f>
        <v>0</v>
      </c>
      <c r="M85">
        <f>DL85*AJ85*(DG85-DF85*(1000-AJ85*DI85)/(1000-AJ85*DH85))/(100*DA85)</f>
        <v>0</v>
      </c>
      <c r="N85">
        <f>DF85 - IF(AJ85&gt;1, M85*DA85*100.0/(AL85), 0)</f>
        <v>0</v>
      </c>
      <c r="O85">
        <f>((U85-K85/2)*N85-M85)/(U85+K85/2)</f>
        <v>0</v>
      </c>
      <c r="P85">
        <f>O85*(DM85+DN85)/1000.0</f>
        <v>0</v>
      </c>
      <c r="Q85">
        <f>(DF85 - IF(AJ85&gt;1, M85*DA85*100.0/(AL85), 0))*(DM85+DN85)/1000.0</f>
        <v>0</v>
      </c>
      <c r="R85">
        <f>2.0/((1/T85-1/S85)+SIGN(T85)*SQRT((1/T85-1/S85)*(1/T85-1/S85) + 4*DB85/((DB85+1)*(DB85+1))*(2*1/T85*1/S85-1/S85*1/S85)))</f>
        <v>0</v>
      </c>
      <c r="S85">
        <f>IF(LEFT(DC85,1)&lt;&gt;"0",IF(LEFT(DC85,1)="1",3.0,DD85),$D$5+$E$5*(DT85*DM85/($K$5*1000))+$F$5*(DT85*DM85/($K$5*1000))*MAX(MIN(DA85,$J$5),$I$5)*MAX(MIN(DA85,$J$5),$I$5)+$G$5*MAX(MIN(DA85,$J$5),$I$5)*(DT85*DM85/($K$5*1000))+$H$5*(DT85*DM85/($K$5*1000))*(DT85*DM85/($K$5*1000)))</f>
        <v>0</v>
      </c>
      <c r="T85">
        <f>K85*(1000-(1000*0.61365*exp(17.502*X85/(240.97+X85))/(DM85+DN85)+DH85)/2)/(1000*0.61365*exp(17.502*X85/(240.97+X85))/(DM85+DN85)-DH85)</f>
        <v>0</v>
      </c>
      <c r="U85">
        <f>1/((DB85+1)/(R85/1.6)+1/(S85/1.37)) + DB85/((DB85+1)/(R85/1.6) + DB85/(S85/1.37))</f>
        <v>0</v>
      </c>
      <c r="V85">
        <f>(CW85*CZ85)</f>
        <v>0</v>
      </c>
      <c r="W85">
        <f>(DO85+(V85+2*0.95*5.67E-8*(((DO85+$B$7)+273)^4-(DO85+273)^4)-44100*K85)/(1.84*29.3*S85+8*0.95*5.67E-8*(DO85+273)^3))</f>
        <v>0</v>
      </c>
      <c r="X85">
        <f>($C$7*DP85+$D$7*DQ85+$E$7*W85)</f>
        <v>0</v>
      </c>
      <c r="Y85">
        <f>0.61365*exp(17.502*X85/(240.97+X85))</f>
        <v>0</v>
      </c>
      <c r="Z85">
        <f>(AA85/AB85*100)</f>
        <v>0</v>
      </c>
      <c r="AA85">
        <f>DH85*(DM85+DN85)/1000</f>
        <v>0</v>
      </c>
      <c r="AB85">
        <f>0.61365*exp(17.502*DO85/(240.97+DO85))</f>
        <v>0</v>
      </c>
      <c r="AC85">
        <f>(Y85-DH85*(DM85+DN85)/1000)</f>
        <v>0</v>
      </c>
      <c r="AD85">
        <f>(-K85*44100)</f>
        <v>0</v>
      </c>
      <c r="AE85">
        <f>2*29.3*S85*0.92*(DO85-X85)</f>
        <v>0</v>
      </c>
      <c r="AF85">
        <f>2*0.95*5.67E-8*(((DO85+$B$7)+273)^4-(X85+273)^4)</f>
        <v>0</v>
      </c>
      <c r="AG85">
        <f>V85+AF85+AD85+AE85</f>
        <v>0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MAX(0,($B$13+$C$13*DT85)/(1+$D$13*DT85)*DM85/(DO85+273)*$E$13)</f>
        <v>0</v>
      </c>
      <c r="AM85" t="s">
        <v>422</v>
      </c>
      <c r="AN85" t="s">
        <v>422</v>
      </c>
      <c r="AO85">
        <v>0</v>
      </c>
      <c r="AP85">
        <v>0</v>
      </c>
      <c r="AQ85">
        <f>1-AO85/AP85</f>
        <v>0</v>
      </c>
      <c r="AR85">
        <v>0</v>
      </c>
      <c r="AS85" t="s">
        <v>422</v>
      </c>
      <c r="AT85" t="s">
        <v>422</v>
      </c>
      <c r="AU85">
        <v>0</v>
      </c>
      <c r="AV85">
        <v>0</v>
      </c>
      <c r="AW85">
        <f>1-AU85/AV85</f>
        <v>0</v>
      </c>
      <c r="AX85">
        <v>0.5</v>
      </c>
      <c r="AY85">
        <f>CX85</f>
        <v>0</v>
      </c>
      <c r="AZ85">
        <f>M85</f>
        <v>0</v>
      </c>
      <c r="BA85">
        <f>AW85*AX85*AY85</f>
        <v>0</v>
      </c>
      <c r="BB85">
        <f>(AZ85-AR85)/AY85</f>
        <v>0</v>
      </c>
      <c r="BC85">
        <f>(AP85-AV85)/AV85</f>
        <v>0</v>
      </c>
      <c r="BD85">
        <f>AO85/(AQ85+AO85/AV85)</f>
        <v>0</v>
      </c>
      <c r="BE85" t="s">
        <v>422</v>
      </c>
      <c r="BF85">
        <v>0</v>
      </c>
      <c r="BG85">
        <f>IF(BF85&lt;&gt;0, BF85, BD85)</f>
        <v>0</v>
      </c>
      <c r="BH85">
        <f>1-BG85/AV85</f>
        <v>0</v>
      </c>
      <c r="BI85">
        <f>(AV85-AU85)/(AV85-BG85)</f>
        <v>0</v>
      </c>
      <c r="BJ85">
        <f>(AP85-AV85)/(AP85-BG85)</f>
        <v>0</v>
      </c>
      <c r="BK85">
        <f>(AV85-AU85)/(AV85-AO85)</f>
        <v>0</v>
      </c>
      <c r="BL85">
        <f>(AP85-AV85)/(AP85-AO85)</f>
        <v>0</v>
      </c>
      <c r="BM85">
        <f>(BI85*BG85/AU85)</f>
        <v>0</v>
      </c>
      <c r="BN85">
        <f>(1-BM85)</f>
        <v>0</v>
      </c>
      <c r="CW85">
        <f>$B$11*DU85+$C$11*DV85+$F$11*EG85*(1-EJ85)</f>
        <v>0</v>
      </c>
      <c r="CX85">
        <f>CW85*CY85</f>
        <v>0</v>
      </c>
      <c r="CY85">
        <f>($B$11*$D$9+$C$11*$D$9+$F$11*((ET85+EL85)/MAX(ET85+EL85+EU85, 0.1)*$I$9+EU85/MAX(ET85+EL85+EU85, 0.1)*$J$9))/($B$11+$C$11+$F$11)</f>
        <v>0</v>
      </c>
      <c r="CZ85">
        <f>($B$11*$K$9+$C$11*$K$9+$F$11*((ET85+EL85)/MAX(ET85+EL85+EU85, 0.1)*$P$9+EU85/MAX(ET85+EL85+EU85, 0.1)*$Q$9))/($B$11+$C$11+$F$11)</f>
        <v>0</v>
      </c>
      <c r="DA85">
        <v>3.46</v>
      </c>
      <c r="DB85">
        <v>0.5</v>
      </c>
      <c r="DC85" t="s">
        <v>423</v>
      </c>
      <c r="DD85">
        <v>2</v>
      </c>
      <c r="DE85">
        <v>1758503820.6</v>
      </c>
      <c r="DF85">
        <v>420.8275555555556</v>
      </c>
      <c r="DG85">
        <v>419.9475555555556</v>
      </c>
      <c r="DH85">
        <v>25.52691111111111</v>
      </c>
      <c r="DI85">
        <v>24.93112222222222</v>
      </c>
      <c r="DJ85">
        <v>419.5893333333333</v>
      </c>
      <c r="DK85">
        <v>25.31524444444445</v>
      </c>
      <c r="DL85">
        <v>500.0174444444444</v>
      </c>
      <c r="DM85">
        <v>89.96534444444445</v>
      </c>
      <c r="DN85">
        <v>0.05655636666666666</v>
      </c>
      <c r="DO85">
        <v>31.32138888888889</v>
      </c>
      <c r="DP85">
        <v>30.70244444444445</v>
      </c>
      <c r="DQ85">
        <v>999.9000000000001</v>
      </c>
      <c r="DR85">
        <v>0</v>
      </c>
      <c r="DS85">
        <v>0</v>
      </c>
      <c r="DT85">
        <v>10002.78888888889</v>
      </c>
      <c r="DU85">
        <v>0</v>
      </c>
      <c r="DV85">
        <v>0.843113</v>
      </c>
      <c r="DW85">
        <v>0.8797877777777779</v>
      </c>
      <c r="DX85">
        <v>431.8512222222223</v>
      </c>
      <c r="DY85">
        <v>430.685</v>
      </c>
      <c r="DZ85">
        <v>0.5958111111111111</v>
      </c>
      <c r="EA85">
        <v>419.9475555555556</v>
      </c>
      <c r="EB85">
        <v>24.93112222222222</v>
      </c>
      <c r="EC85">
        <v>2.296537777777778</v>
      </c>
      <c r="ED85">
        <v>2.242935555555556</v>
      </c>
      <c r="EE85">
        <v>19.65215555555555</v>
      </c>
      <c r="EF85">
        <v>19.27234444444444</v>
      </c>
      <c r="EG85">
        <v>0.00500097</v>
      </c>
      <c r="EH85">
        <v>0</v>
      </c>
      <c r="EI85">
        <v>0</v>
      </c>
      <c r="EJ85">
        <v>0</v>
      </c>
      <c r="EK85">
        <v>294.9888888888888</v>
      </c>
      <c r="EL85">
        <v>0.00500097</v>
      </c>
      <c r="EM85">
        <v>-6.777777777777777</v>
      </c>
      <c r="EN85">
        <v>-2.244444444444444</v>
      </c>
      <c r="EO85">
        <v>35.125</v>
      </c>
      <c r="EP85">
        <v>38.29133333333333</v>
      </c>
      <c r="EQ85">
        <v>36.729</v>
      </c>
      <c r="ER85">
        <v>38.14566666666666</v>
      </c>
      <c r="ES85">
        <v>37.062</v>
      </c>
      <c r="ET85">
        <v>0</v>
      </c>
      <c r="EU85">
        <v>0</v>
      </c>
      <c r="EV85">
        <v>0</v>
      </c>
      <c r="EW85">
        <v>1758503824.3</v>
      </c>
      <c r="EX85">
        <v>0</v>
      </c>
      <c r="EY85">
        <v>293.9307692307693</v>
      </c>
      <c r="EZ85">
        <v>-0.08888852856550987</v>
      </c>
      <c r="FA85">
        <v>-13.5794871811731</v>
      </c>
      <c r="FB85">
        <v>-5.015384615384615</v>
      </c>
      <c r="FC85">
        <v>15</v>
      </c>
      <c r="FD85">
        <v>0</v>
      </c>
      <c r="FE85" t="s">
        <v>424</v>
      </c>
      <c r="FF85">
        <v>1747247426.5</v>
      </c>
      <c r="FG85">
        <v>1747247420.5</v>
      </c>
      <c r="FH85">
        <v>0</v>
      </c>
      <c r="FI85">
        <v>1.027</v>
      </c>
      <c r="FJ85">
        <v>0.031</v>
      </c>
      <c r="FK85">
        <v>0.02</v>
      </c>
      <c r="FL85">
        <v>0.05</v>
      </c>
      <c r="FM85">
        <v>420</v>
      </c>
      <c r="FN85">
        <v>16</v>
      </c>
      <c r="FO85">
        <v>0.01</v>
      </c>
      <c r="FP85">
        <v>0.1</v>
      </c>
      <c r="FQ85">
        <v>0.8808562500000001</v>
      </c>
      <c r="FR85">
        <v>0.1504999474671621</v>
      </c>
      <c r="FS85">
        <v>0.0552743583837705</v>
      </c>
      <c r="FT85">
        <v>0</v>
      </c>
      <c r="FU85">
        <v>293.7441176470588</v>
      </c>
      <c r="FV85">
        <v>5.65775422837668</v>
      </c>
      <c r="FW85">
        <v>7.785551896885687</v>
      </c>
      <c r="FX85">
        <v>-1</v>
      </c>
      <c r="FY85">
        <v>0.5917805250000001</v>
      </c>
      <c r="FZ85">
        <v>0.03664924953095684</v>
      </c>
      <c r="GA85">
        <v>0.003725955863852254</v>
      </c>
      <c r="GB85">
        <v>1</v>
      </c>
      <c r="GC85">
        <v>1</v>
      </c>
      <c r="GD85">
        <v>2</v>
      </c>
      <c r="GE85" t="s">
        <v>425</v>
      </c>
      <c r="GF85">
        <v>3.13662</v>
      </c>
      <c r="GG85">
        <v>2.71678</v>
      </c>
      <c r="GH85">
        <v>0.0932167</v>
      </c>
      <c r="GI85">
        <v>0.0924205</v>
      </c>
      <c r="GJ85">
        <v>0.109997</v>
      </c>
      <c r="GK85">
        <v>0.106976</v>
      </c>
      <c r="GL85">
        <v>28770.2</v>
      </c>
      <c r="GM85">
        <v>28858.9</v>
      </c>
      <c r="GN85">
        <v>29500.1</v>
      </c>
      <c r="GO85">
        <v>29389.2</v>
      </c>
      <c r="GP85">
        <v>34689.5</v>
      </c>
      <c r="GQ85">
        <v>34754.8</v>
      </c>
      <c r="GR85">
        <v>41514</v>
      </c>
      <c r="GS85">
        <v>41749.2</v>
      </c>
      <c r="GT85">
        <v>1.91302</v>
      </c>
      <c r="GU85">
        <v>1.86598</v>
      </c>
      <c r="GV85">
        <v>0.0742786</v>
      </c>
      <c r="GW85">
        <v>0</v>
      </c>
      <c r="GX85">
        <v>29.4849</v>
      </c>
      <c r="GY85">
        <v>999.9</v>
      </c>
      <c r="GZ85">
        <v>59.3</v>
      </c>
      <c r="HA85">
        <v>30.9</v>
      </c>
      <c r="HB85">
        <v>29.5659</v>
      </c>
      <c r="HC85">
        <v>62.5023</v>
      </c>
      <c r="HD85">
        <v>25.2885</v>
      </c>
      <c r="HE85">
        <v>1</v>
      </c>
      <c r="HF85">
        <v>0.157012</v>
      </c>
      <c r="HG85">
        <v>-1.47644</v>
      </c>
      <c r="HH85">
        <v>20.3502</v>
      </c>
      <c r="HI85">
        <v>5.22358</v>
      </c>
      <c r="HJ85">
        <v>12.0159</v>
      </c>
      <c r="HK85">
        <v>4.99155</v>
      </c>
      <c r="HL85">
        <v>3.28943</v>
      </c>
      <c r="HM85">
        <v>9999</v>
      </c>
      <c r="HN85">
        <v>9999</v>
      </c>
      <c r="HO85">
        <v>9999</v>
      </c>
      <c r="HP85">
        <v>999.9</v>
      </c>
      <c r="HQ85">
        <v>1.86758</v>
      </c>
      <c r="HR85">
        <v>1.86671</v>
      </c>
      <c r="HS85">
        <v>1.86602</v>
      </c>
      <c r="HT85">
        <v>1.866</v>
      </c>
      <c r="HU85">
        <v>1.86783</v>
      </c>
      <c r="HV85">
        <v>1.87027</v>
      </c>
      <c r="HW85">
        <v>1.86893</v>
      </c>
      <c r="HX85">
        <v>1.87042</v>
      </c>
      <c r="HY85">
        <v>0</v>
      </c>
      <c r="HZ85">
        <v>0</v>
      </c>
      <c r="IA85">
        <v>0</v>
      </c>
      <c r="IB85">
        <v>0</v>
      </c>
      <c r="IC85" t="s">
        <v>426</v>
      </c>
      <c r="ID85" t="s">
        <v>427</v>
      </c>
      <c r="IE85" t="s">
        <v>428</v>
      </c>
      <c r="IF85" t="s">
        <v>428</v>
      </c>
      <c r="IG85" t="s">
        <v>428</v>
      </c>
      <c r="IH85" t="s">
        <v>428</v>
      </c>
      <c r="II85">
        <v>0</v>
      </c>
      <c r="IJ85">
        <v>100</v>
      </c>
      <c r="IK85">
        <v>100</v>
      </c>
      <c r="IL85">
        <v>1.238</v>
      </c>
      <c r="IM85">
        <v>0.2117</v>
      </c>
      <c r="IN85">
        <v>0.6902030508192664</v>
      </c>
      <c r="IO85">
        <v>0.001474763808417899</v>
      </c>
      <c r="IP85">
        <v>-3.85604142745729E-07</v>
      </c>
      <c r="IQ85">
        <v>-4.042155114862324E-11</v>
      </c>
      <c r="IR85">
        <v>-0.0599630414126953</v>
      </c>
      <c r="IS85">
        <v>-0.0008759303265835833</v>
      </c>
      <c r="IT85">
        <v>0.0007542316531097033</v>
      </c>
      <c r="IU85">
        <v>-1.168394518909615E-05</v>
      </c>
      <c r="IV85">
        <v>4</v>
      </c>
      <c r="IW85">
        <v>2283</v>
      </c>
      <c r="IX85">
        <v>1</v>
      </c>
      <c r="IY85">
        <v>28</v>
      </c>
      <c r="IZ85">
        <v>187606.6</v>
      </c>
      <c r="JA85">
        <v>187606.7</v>
      </c>
      <c r="JB85">
        <v>1.03027</v>
      </c>
      <c r="JC85">
        <v>2.28149</v>
      </c>
      <c r="JD85">
        <v>1.39771</v>
      </c>
      <c r="JE85">
        <v>2.3584</v>
      </c>
      <c r="JF85">
        <v>1.49536</v>
      </c>
      <c r="JG85">
        <v>2.72705</v>
      </c>
      <c r="JH85">
        <v>36.3871</v>
      </c>
      <c r="JI85">
        <v>24.105</v>
      </c>
      <c r="JJ85">
        <v>18</v>
      </c>
      <c r="JK85">
        <v>490.278</v>
      </c>
      <c r="JL85">
        <v>450.305</v>
      </c>
      <c r="JM85">
        <v>31.975</v>
      </c>
      <c r="JN85">
        <v>29.6208</v>
      </c>
      <c r="JO85">
        <v>30.0001</v>
      </c>
      <c r="JP85">
        <v>29.4604</v>
      </c>
      <c r="JQ85">
        <v>29.3843</v>
      </c>
      <c r="JR85">
        <v>20.6344</v>
      </c>
      <c r="JS85">
        <v>24.3032</v>
      </c>
      <c r="JT85">
        <v>97.6872</v>
      </c>
      <c r="JU85">
        <v>31.9844</v>
      </c>
      <c r="JV85">
        <v>420</v>
      </c>
      <c r="JW85">
        <v>24.9158</v>
      </c>
      <c r="JX85">
        <v>100.825</v>
      </c>
      <c r="JY85">
        <v>100.397</v>
      </c>
    </row>
    <row r="86" spans="1:285">
      <c r="A86">
        <v>70</v>
      </c>
      <c r="B86">
        <v>1758503825.6</v>
      </c>
      <c r="C86">
        <v>937.0999999046326</v>
      </c>
      <c r="D86" t="s">
        <v>569</v>
      </c>
      <c r="E86" t="s">
        <v>570</v>
      </c>
      <c r="F86">
        <v>5</v>
      </c>
      <c r="G86" t="s">
        <v>552</v>
      </c>
      <c r="H86" t="s">
        <v>420</v>
      </c>
      <c r="I86" t="s">
        <v>421</v>
      </c>
      <c r="J86">
        <v>1758503822.6</v>
      </c>
      <c r="K86">
        <f>(L86)/1000</f>
        <v>0</v>
      </c>
      <c r="L86">
        <f>1000*DL86*AJ86*(DH86-DI86)/(100*DA86*(1000-AJ86*DH86))</f>
        <v>0</v>
      </c>
      <c r="M86">
        <f>DL86*AJ86*(DG86-DF86*(1000-AJ86*DI86)/(1000-AJ86*DH86))/(100*DA86)</f>
        <v>0</v>
      </c>
      <c r="N86">
        <f>DF86 - IF(AJ86&gt;1, M86*DA86*100.0/(AL86), 0)</f>
        <v>0</v>
      </c>
      <c r="O86">
        <f>((U86-K86/2)*N86-M86)/(U86+K86/2)</f>
        <v>0</v>
      </c>
      <c r="P86">
        <f>O86*(DM86+DN86)/1000.0</f>
        <v>0</v>
      </c>
      <c r="Q86">
        <f>(DF86 - IF(AJ86&gt;1, M86*DA86*100.0/(AL86), 0))*(DM86+DN86)/1000.0</f>
        <v>0</v>
      </c>
      <c r="R86">
        <f>2.0/((1/T86-1/S86)+SIGN(T86)*SQRT((1/T86-1/S86)*(1/T86-1/S86) + 4*DB86/((DB86+1)*(DB86+1))*(2*1/T86*1/S86-1/S86*1/S86)))</f>
        <v>0</v>
      </c>
      <c r="S86">
        <f>IF(LEFT(DC86,1)&lt;&gt;"0",IF(LEFT(DC86,1)="1",3.0,DD86),$D$5+$E$5*(DT86*DM86/($K$5*1000))+$F$5*(DT86*DM86/($K$5*1000))*MAX(MIN(DA86,$J$5),$I$5)*MAX(MIN(DA86,$J$5),$I$5)+$G$5*MAX(MIN(DA86,$J$5),$I$5)*(DT86*DM86/($K$5*1000))+$H$5*(DT86*DM86/($K$5*1000))*(DT86*DM86/($K$5*1000)))</f>
        <v>0</v>
      </c>
      <c r="T86">
        <f>K86*(1000-(1000*0.61365*exp(17.502*X86/(240.97+X86))/(DM86+DN86)+DH86)/2)/(1000*0.61365*exp(17.502*X86/(240.97+X86))/(DM86+DN86)-DH86)</f>
        <v>0</v>
      </c>
      <c r="U86">
        <f>1/((DB86+1)/(R86/1.6)+1/(S86/1.37)) + DB86/((DB86+1)/(R86/1.6) + DB86/(S86/1.37))</f>
        <v>0</v>
      </c>
      <c r="V86">
        <f>(CW86*CZ86)</f>
        <v>0</v>
      </c>
      <c r="W86">
        <f>(DO86+(V86+2*0.95*5.67E-8*(((DO86+$B$7)+273)^4-(DO86+273)^4)-44100*K86)/(1.84*29.3*S86+8*0.95*5.67E-8*(DO86+273)^3))</f>
        <v>0</v>
      </c>
      <c r="X86">
        <f>($C$7*DP86+$D$7*DQ86+$E$7*W86)</f>
        <v>0</v>
      </c>
      <c r="Y86">
        <f>0.61365*exp(17.502*X86/(240.97+X86))</f>
        <v>0</v>
      </c>
      <c r="Z86">
        <f>(AA86/AB86*100)</f>
        <v>0</v>
      </c>
      <c r="AA86">
        <f>DH86*(DM86+DN86)/1000</f>
        <v>0</v>
      </c>
      <c r="AB86">
        <f>0.61365*exp(17.502*DO86/(240.97+DO86))</f>
        <v>0</v>
      </c>
      <c r="AC86">
        <f>(Y86-DH86*(DM86+DN86)/1000)</f>
        <v>0</v>
      </c>
      <c r="AD86">
        <f>(-K86*44100)</f>
        <v>0</v>
      </c>
      <c r="AE86">
        <f>2*29.3*S86*0.92*(DO86-X86)</f>
        <v>0</v>
      </c>
      <c r="AF86">
        <f>2*0.95*5.67E-8*(((DO86+$B$7)+273)^4-(X86+273)^4)</f>
        <v>0</v>
      </c>
      <c r="AG86">
        <f>V86+AF86+AD86+AE86</f>
        <v>0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MAX(0,($B$13+$C$13*DT86)/(1+$D$13*DT86)*DM86/(DO86+273)*$E$13)</f>
        <v>0</v>
      </c>
      <c r="AM86" t="s">
        <v>422</v>
      </c>
      <c r="AN86" t="s">
        <v>422</v>
      </c>
      <c r="AO86">
        <v>0</v>
      </c>
      <c r="AP86">
        <v>0</v>
      </c>
      <c r="AQ86">
        <f>1-AO86/AP86</f>
        <v>0</v>
      </c>
      <c r="AR86">
        <v>0</v>
      </c>
      <c r="AS86" t="s">
        <v>422</v>
      </c>
      <c r="AT86" t="s">
        <v>422</v>
      </c>
      <c r="AU86">
        <v>0</v>
      </c>
      <c r="AV86">
        <v>0</v>
      </c>
      <c r="AW86">
        <f>1-AU86/AV86</f>
        <v>0</v>
      </c>
      <c r="AX86">
        <v>0.5</v>
      </c>
      <c r="AY86">
        <f>CX86</f>
        <v>0</v>
      </c>
      <c r="AZ86">
        <f>M86</f>
        <v>0</v>
      </c>
      <c r="BA86">
        <f>AW86*AX86*AY86</f>
        <v>0</v>
      </c>
      <c r="BB86">
        <f>(AZ86-AR86)/AY86</f>
        <v>0</v>
      </c>
      <c r="BC86">
        <f>(AP86-AV86)/AV86</f>
        <v>0</v>
      </c>
      <c r="BD86">
        <f>AO86/(AQ86+AO86/AV86)</f>
        <v>0</v>
      </c>
      <c r="BE86" t="s">
        <v>422</v>
      </c>
      <c r="BF86">
        <v>0</v>
      </c>
      <c r="BG86">
        <f>IF(BF86&lt;&gt;0, BF86, BD86)</f>
        <v>0</v>
      </c>
      <c r="BH86">
        <f>1-BG86/AV86</f>
        <v>0</v>
      </c>
      <c r="BI86">
        <f>(AV86-AU86)/(AV86-BG86)</f>
        <v>0</v>
      </c>
      <c r="BJ86">
        <f>(AP86-AV86)/(AP86-BG86)</f>
        <v>0</v>
      </c>
      <c r="BK86">
        <f>(AV86-AU86)/(AV86-AO86)</f>
        <v>0</v>
      </c>
      <c r="BL86">
        <f>(AP86-AV86)/(AP86-AO86)</f>
        <v>0</v>
      </c>
      <c r="BM86">
        <f>(BI86*BG86/AU86)</f>
        <v>0</v>
      </c>
      <c r="BN86">
        <f>(1-BM86)</f>
        <v>0</v>
      </c>
      <c r="CW86">
        <f>$B$11*DU86+$C$11*DV86+$F$11*EG86*(1-EJ86)</f>
        <v>0</v>
      </c>
      <c r="CX86">
        <f>CW86*CY86</f>
        <v>0</v>
      </c>
      <c r="CY86">
        <f>($B$11*$D$9+$C$11*$D$9+$F$11*((ET86+EL86)/MAX(ET86+EL86+EU86, 0.1)*$I$9+EU86/MAX(ET86+EL86+EU86, 0.1)*$J$9))/($B$11+$C$11+$F$11)</f>
        <v>0</v>
      </c>
      <c r="CZ86">
        <f>($B$11*$K$9+$C$11*$K$9+$F$11*((ET86+EL86)/MAX(ET86+EL86+EU86, 0.1)*$P$9+EU86/MAX(ET86+EL86+EU86, 0.1)*$Q$9))/($B$11+$C$11+$F$11)</f>
        <v>0</v>
      </c>
      <c r="DA86">
        <v>3.46</v>
      </c>
      <c r="DB86">
        <v>0.5</v>
      </c>
      <c r="DC86" t="s">
        <v>423</v>
      </c>
      <c r="DD86">
        <v>2</v>
      </c>
      <c r="DE86">
        <v>1758503822.6</v>
      </c>
      <c r="DF86">
        <v>420.8219999999999</v>
      </c>
      <c r="DG86">
        <v>419.9876666666667</v>
      </c>
      <c r="DH86">
        <v>25.52764444444444</v>
      </c>
      <c r="DI86">
        <v>24.93052222222222</v>
      </c>
      <c r="DJ86">
        <v>419.5837777777778</v>
      </c>
      <c r="DK86">
        <v>25.31596666666666</v>
      </c>
      <c r="DL86">
        <v>500.0127777777777</v>
      </c>
      <c r="DM86">
        <v>89.96608888888889</v>
      </c>
      <c r="DN86">
        <v>0.05657653333333333</v>
      </c>
      <c r="DO86">
        <v>31.3185</v>
      </c>
      <c r="DP86">
        <v>30.69823333333333</v>
      </c>
      <c r="DQ86">
        <v>999.9000000000001</v>
      </c>
      <c r="DR86">
        <v>0</v>
      </c>
      <c r="DS86">
        <v>0</v>
      </c>
      <c r="DT86">
        <v>9999.03888888889</v>
      </c>
      <c r="DU86">
        <v>0</v>
      </c>
      <c r="DV86">
        <v>0.843113</v>
      </c>
      <c r="DW86">
        <v>0.8341844444444445</v>
      </c>
      <c r="DX86">
        <v>431.8458888888889</v>
      </c>
      <c r="DY86">
        <v>430.7258888888889</v>
      </c>
      <c r="DZ86">
        <v>0.5971373333333332</v>
      </c>
      <c r="EA86">
        <v>419.9876666666667</v>
      </c>
      <c r="EB86">
        <v>24.93052222222222</v>
      </c>
      <c r="EC86">
        <v>2.296622222222222</v>
      </c>
      <c r="ED86">
        <v>2.2429</v>
      </c>
      <c r="EE86">
        <v>19.65274444444445</v>
      </c>
      <c r="EF86">
        <v>19.27207777777778</v>
      </c>
      <c r="EG86">
        <v>0.00500097</v>
      </c>
      <c r="EH86">
        <v>0</v>
      </c>
      <c r="EI86">
        <v>0</v>
      </c>
      <c r="EJ86">
        <v>0</v>
      </c>
      <c r="EK86">
        <v>296.4333333333333</v>
      </c>
      <c r="EL86">
        <v>0.00500097</v>
      </c>
      <c r="EM86">
        <v>-9.477777777777778</v>
      </c>
      <c r="EN86">
        <v>-2.755555555555556</v>
      </c>
      <c r="EO86">
        <v>35.111</v>
      </c>
      <c r="EP86">
        <v>38.27066666666667</v>
      </c>
      <c r="EQ86">
        <v>36.708</v>
      </c>
      <c r="ER86">
        <v>38.125</v>
      </c>
      <c r="ES86">
        <v>37.062</v>
      </c>
      <c r="ET86">
        <v>0</v>
      </c>
      <c r="EU86">
        <v>0</v>
      </c>
      <c r="EV86">
        <v>0</v>
      </c>
      <c r="EW86">
        <v>1758503826.7</v>
      </c>
      <c r="EX86">
        <v>0</v>
      </c>
      <c r="EY86">
        <v>294.0653846153846</v>
      </c>
      <c r="EZ86">
        <v>-1.083760449750961</v>
      </c>
      <c r="FA86">
        <v>-3.914529702381663</v>
      </c>
      <c r="FB86">
        <v>-4.619230769230769</v>
      </c>
      <c r="FC86">
        <v>15</v>
      </c>
      <c r="FD86">
        <v>0</v>
      </c>
      <c r="FE86" t="s">
        <v>424</v>
      </c>
      <c r="FF86">
        <v>1747247426.5</v>
      </c>
      <c r="FG86">
        <v>1747247420.5</v>
      </c>
      <c r="FH86">
        <v>0</v>
      </c>
      <c r="FI86">
        <v>1.027</v>
      </c>
      <c r="FJ86">
        <v>0.031</v>
      </c>
      <c r="FK86">
        <v>0.02</v>
      </c>
      <c r="FL86">
        <v>0.05</v>
      </c>
      <c r="FM86">
        <v>420</v>
      </c>
      <c r="FN86">
        <v>16</v>
      </c>
      <c r="FO86">
        <v>0.01</v>
      </c>
      <c r="FP86">
        <v>0.1</v>
      </c>
      <c r="FQ86">
        <v>0.8711010975609756</v>
      </c>
      <c r="FR86">
        <v>-0.05425534494773394</v>
      </c>
      <c r="FS86">
        <v>0.06668528932918646</v>
      </c>
      <c r="FT86">
        <v>1</v>
      </c>
      <c r="FU86">
        <v>293.6676470588235</v>
      </c>
      <c r="FV86">
        <v>4.178762610194743</v>
      </c>
      <c r="FW86">
        <v>7.789235429829736</v>
      </c>
      <c r="FX86">
        <v>-1</v>
      </c>
      <c r="FY86">
        <v>0.5926583414634146</v>
      </c>
      <c r="FZ86">
        <v>0.03355059930313704</v>
      </c>
      <c r="GA86">
        <v>0.00344260347886175</v>
      </c>
      <c r="GB86">
        <v>1</v>
      </c>
      <c r="GC86">
        <v>2</v>
      </c>
      <c r="GD86">
        <v>2</v>
      </c>
      <c r="GE86" t="s">
        <v>448</v>
      </c>
      <c r="GF86">
        <v>3.13681</v>
      </c>
      <c r="GG86">
        <v>2.71678</v>
      </c>
      <c r="GH86">
        <v>0.0932207</v>
      </c>
      <c r="GI86">
        <v>0.09242160000000001</v>
      </c>
      <c r="GJ86">
        <v>0.109998</v>
      </c>
      <c r="GK86">
        <v>0.106974</v>
      </c>
      <c r="GL86">
        <v>28769.6</v>
      </c>
      <c r="GM86">
        <v>28858.7</v>
      </c>
      <c r="GN86">
        <v>29499.6</v>
      </c>
      <c r="GO86">
        <v>29389.1</v>
      </c>
      <c r="GP86">
        <v>34688.7</v>
      </c>
      <c r="GQ86">
        <v>34754.7</v>
      </c>
      <c r="GR86">
        <v>41513.2</v>
      </c>
      <c r="GS86">
        <v>41749.1</v>
      </c>
      <c r="GT86">
        <v>1.9131</v>
      </c>
      <c r="GU86">
        <v>1.8661</v>
      </c>
      <c r="GV86">
        <v>0.0743046</v>
      </c>
      <c r="GW86">
        <v>0</v>
      </c>
      <c r="GX86">
        <v>29.4849</v>
      </c>
      <c r="GY86">
        <v>999.9</v>
      </c>
      <c r="GZ86">
        <v>59.3</v>
      </c>
      <c r="HA86">
        <v>30.9</v>
      </c>
      <c r="HB86">
        <v>29.5685</v>
      </c>
      <c r="HC86">
        <v>62.5123</v>
      </c>
      <c r="HD86">
        <v>25.2123</v>
      </c>
      <c r="HE86">
        <v>1</v>
      </c>
      <c r="HF86">
        <v>0.156944</v>
      </c>
      <c r="HG86">
        <v>-1.48956</v>
      </c>
      <c r="HH86">
        <v>20.35</v>
      </c>
      <c r="HI86">
        <v>5.22328</v>
      </c>
      <c r="HJ86">
        <v>12.0158</v>
      </c>
      <c r="HK86">
        <v>4.9915</v>
      </c>
      <c r="HL86">
        <v>3.2894</v>
      </c>
      <c r="HM86">
        <v>9999</v>
      </c>
      <c r="HN86">
        <v>9999</v>
      </c>
      <c r="HO86">
        <v>9999</v>
      </c>
      <c r="HP86">
        <v>999.9</v>
      </c>
      <c r="HQ86">
        <v>1.86755</v>
      </c>
      <c r="HR86">
        <v>1.86669</v>
      </c>
      <c r="HS86">
        <v>1.86602</v>
      </c>
      <c r="HT86">
        <v>1.866</v>
      </c>
      <c r="HU86">
        <v>1.86783</v>
      </c>
      <c r="HV86">
        <v>1.87028</v>
      </c>
      <c r="HW86">
        <v>1.86891</v>
      </c>
      <c r="HX86">
        <v>1.87041</v>
      </c>
      <c r="HY86">
        <v>0</v>
      </c>
      <c r="HZ86">
        <v>0</v>
      </c>
      <c r="IA86">
        <v>0</v>
      </c>
      <c r="IB86">
        <v>0</v>
      </c>
      <c r="IC86" t="s">
        <v>426</v>
      </c>
      <c r="ID86" t="s">
        <v>427</v>
      </c>
      <c r="IE86" t="s">
        <v>428</v>
      </c>
      <c r="IF86" t="s">
        <v>428</v>
      </c>
      <c r="IG86" t="s">
        <v>428</v>
      </c>
      <c r="IH86" t="s">
        <v>428</v>
      </c>
      <c r="II86">
        <v>0</v>
      </c>
      <c r="IJ86">
        <v>100</v>
      </c>
      <c r="IK86">
        <v>100</v>
      </c>
      <c r="IL86">
        <v>1.238</v>
      </c>
      <c r="IM86">
        <v>0.2117</v>
      </c>
      <c r="IN86">
        <v>0.6902030508192664</v>
      </c>
      <c r="IO86">
        <v>0.001474763808417899</v>
      </c>
      <c r="IP86">
        <v>-3.85604142745729E-07</v>
      </c>
      <c r="IQ86">
        <v>-4.042155114862324E-11</v>
      </c>
      <c r="IR86">
        <v>-0.0599630414126953</v>
      </c>
      <c r="IS86">
        <v>-0.0008759303265835833</v>
      </c>
      <c r="IT86">
        <v>0.0007542316531097033</v>
      </c>
      <c r="IU86">
        <v>-1.168394518909615E-05</v>
      </c>
      <c r="IV86">
        <v>4</v>
      </c>
      <c r="IW86">
        <v>2283</v>
      </c>
      <c r="IX86">
        <v>1</v>
      </c>
      <c r="IY86">
        <v>28</v>
      </c>
      <c r="IZ86">
        <v>187606.7</v>
      </c>
      <c r="JA86">
        <v>187606.8</v>
      </c>
      <c r="JB86">
        <v>1.03027</v>
      </c>
      <c r="JC86">
        <v>2.27539</v>
      </c>
      <c r="JD86">
        <v>1.39771</v>
      </c>
      <c r="JE86">
        <v>2.3584</v>
      </c>
      <c r="JF86">
        <v>1.49536</v>
      </c>
      <c r="JG86">
        <v>2.76489</v>
      </c>
      <c r="JH86">
        <v>36.3871</v>
      </c>
      <c r="JI86">
        <v>24.105</v>
      </c>
      <c r="JJ86">
        <v>18</v>
      </c>
      <c r="JK86">
        <v>490.326</v>
      </c>
      <c r="JL86">
        <v>450.383</v>
      </c>
      <c r="JM86">
        <v>31.974</v>
      </c>
      <c r="JN86">
        <v>29.6208</v>
      </c>
      <c r="JO86">
        <v>30.0001</v>
      </c>
      <c r="JP86">
        <v>29.4604</v>
      </c>
      <c r="JQ86">
        <v>29.3843</v>
      </c>
      <c r="JR86">
        <v>20.6348</v>
      </c>
      <c r="JS86">
        <v>24.3032</v>
      </c>
      <c r="JT86">
        <v>97.6872</v>
      </c>
      <c r="JU86">
        <v>31.9844</v>
      </c>
      <c r="JV86">
        <v>420</v>
      </c>
      <c r="JW86">
        <v>24.9158</v>
      </c>
      <c r="JX86">
        <v>100.823</v>
      </c>
      <c r="JY86">
        <v>100.397</v>
      </c>
    </row>
    <row r="87" spans="1:285">
      <c r="A87">
        <v>71</v>
      </c>
      <c r="B87">
        <v>1758503827.6</v>
      </c>
      <c r="C87">
        <v>939.0999999046326</v>
      </c>
      <c r="D87" t="s">
        <v>571</v>
      </c>
      <c r="E87" t="s">
        <v>572</v>
      </c>
      <c r="F87">
        <v>5</v>
      </c>
      <c r="G87" t="s">
        <v>552</v>
      </c>
      <c r="H87" t="s">
        <v>420</v>
      </c>
      <c r="I87" t="s">
        <v>421</v>
      </c>
      <c r="J87">
        <v>1758503824.6</v>
      </c>
      <c r="K87">
        <f>(L87)/1000</f>
        <v>0</v>
      </c>
      <c r="L87">
        <f>1000*DL87*AJ87*(DH87-DI87)/(100*DA87*(1000-AJ87*DH87))</f>
        <v>0</v>
      </c>
      <c r="M87">
        <f>DL87*AJ87*(DG87-DF87*(1000-AJ87*DI87)/(1000-AJ87*DH87))/(100*DA87)</f>
        <v>0</v>
      </c>
      <c r="N87">
        <f>DF87 - IF(AJ87&gt;1, M87*DA87*100.0/(AL87), 0)</f>
        <v>0</v>
      </c>
      <c r="O87">
        <f>((U87-K87/2)*N87-M87)/(U87+K87/2)</f>
        <v>0</v>
      </c>
      <c r="P87">
        <f>O87*(DM87+DN87)/1000.0</f>
        <v>0</v>
      </c>
      <c r="Q87">
        <f>(DF87 - IF(AJ87&gt;1, M87*DA87*100.0/(AL87), 0))*(DM87+DN87)/1000.0</f>
        <v>0</v>
      </c>
      <c r="R87">
        <f>2.0/((1/T87-1/S87)+SIGN(T87)*SQRT((1/T87-1/S87)*(1/T87-1/S87) + 4*DB87/((DB87+1)*(DB87+1))*(2*1/T87*1/S87-1/S87*1/S87)))</f>
        <v>0</v>
      </c>
      <c r="S87">
        <f>IF(LEFT(DC87,1)&lt;&gt;"0",IF(LEFT(DC87,1)="1",3.0,DD87),$D$5+$E$5*(DT87*DM87/($K$5*1000))+$F$5*(DT87*DM87/($K$5*1000))*MAX(MIN(DA87,$J$5),$I$5)*MAX(MIN(DA87,$J$5),$I$5)+$G$5*MAX(MIN(DA87,$J$5),$I$5)*(DT87*DM87/($K$5*1000))+$H$5*(DT87*DM87/($K$5*1000))*(DT87*DM87/($K$5*1000)))</f>
        <v>0</v>
      </c>
      <c r="T87">
        <f>K87*(1000-(1000*0.61365*exp(17.502*X87/(240.97+X87))/(DM87+DN87)+DH87)/2)/(1000*0.61365*exp(17.502*X87/(240.97+X87))/(DM87+DN87)-DH87)</f>
        <v>0</v>
      </c>
      <c r="U87">
        <f>1/((DB87+1)/(R87/1.6)+1/(S87/1.37)) + DB87/((DB87+1)/(R87/1.6) + DB87/(S87/1.37))</f>
        <v>0</v>
      </c>
      <c r="V87">
        <f>(CW87*CZ87)</f>
        <v>0</v>
      </c>
      <c r="W87">
        <f>(DO87+(V87+2*0.95*5.67E-8*(((DO87+$B$7)+273)^4-(DO87+273)^4)-44100*K87)/(1.84*29.3*S87+8*0.95*5.67E-8*(DO87+273)^3))</f>
        <v>0</v>
      </c>
      <c r="X87">
        <f>($C$7*DP87+$D$7*DQ87+$E$7*W87)</f>
        <v>0</v>
      </c>
      <c r="Y87">
        <f>0.61365*exp(17.502*X87/(240.97+X87))</f>
        <v>0</v>
      </c>
      <c r="Z87">
        <f>(AA87/AB87*100)</f>
        <v>0</v>
      </c>
      <c r="AA87">
        <f>DH87*(DM87+DN87)/1000</f>
        <v>0</v>
      </c>
      <c r="AB87">
        <f>0.61365*exp(17.502*DO87/(240.97+DO87))</f>
        <v>0</v>
      </c>
      <c r="AC87">
        <f>(Y87-DH87*(DM87+DN87)/1000)</f>
        <v>0</v>
      </c>
      <c r="AD87">
        <f>(-K87*44100)</f>
        <v>0</v>
      </c>
      <c r="AE87">
        <f>2*29.3*S87*0.92*(DO87-X87)</f>
        <v>0</v>
      </c>
      <c r="AF87">
        <f>2*0.95*5.67E-8*(((DO87+$B$7)+273)^4-(X87+273)^4)</f>
        <v>0</v>
      </c>
      <c r="AG87">
        <f>V87+AF87+AD87+AE87</f>
        <v>0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MAX(0,($B$13+$C$13*DT87)/(1+$D$13*DT87)*DM87/(DO87+273)*$E$13)</f>
        <v>0</v>
      </c>
      <c r="AM87" t="s">
        <v>422</v>
      </c>
      <c r="AN87" t="s">
        <v>422</v>
      </c>
      <c r="AO87">
        <v>0</v>
      </c>
      <c r="AP87">
        <v>0</v>
      </c>
      <c r="AQ87">
        <f>1-AO87/AP87</f>
        <v>0</v>
      </c>
      <c r="AR87">
        <v>0</v>
      </c>
      <c r="AS87" t="s">
        <v>422</v>
      </c>
      <c r="AT87" t="s">
        <v>422</v>
      </c>
      <c r="AU87">
        <v>0</v>
      </c>
      <c r="AV87">
        <v>0</v>
      </c>
      <c r="AW87">
        <f>1-AU87/AV87</f>
        <v>0</v>
      </c>
      <c r="AX87">
        <v>0.5</v>
      </c>
      <c r="AY87">
        <f>CX87</f>
        <v>0</v>
      </c>
      <c r="AZ87">
        <f>M87</f>
        <v>0</v>
      </c>
      <c r="BA87">
        <f>AW87*AX87*AY87</f>
        <v>0</v>
      </c>
      <c r="BB87">
        <f>(AZ87-AR87)/AY87</f>
        <v>0</v>
      </c>
      <c r="BC87">
        <f>(AP87-AV87)/AV87</f>
        <v>0</v>
      </c>
      <c r="BD87">
        <f>AO87/(AQ87+AO87/AV87)</f>
        <v>0</v>
      </c>
      <c r="BE87" t="s">
        <v>422</v>
      </c>
      <c r="BF87">
        <v>0</v>
      </c>
      <c r="BG87">
        <f>IF(BF87&lt;&gt;0, BF87, BD87)</f>
        <v>0</v>
      </c>
      <c r="BH87">
        <f>1-BG87/AV87</f>
        <v>0</v>
      </c>
      <c r="BI87">
        <f>(AV87-AU87)/(AV87-BG87)</f>
        <v>0</v>
      </c>
      <c r="BJ87">
        <f>(AP87-AV87)/(AP87-BG87)</f>
        <v>0</v>
      </c>
      <c r="BK87">
        <f>(AV87-AU87)/(AV87-AO87)</f>
        <v>0</v>
      </c>
      <c r="BL87">
        <f>(AP87-AV87)/(AP87-AO87)</f>
        <v>0</v>
      </c>
      <c r="BM87">
        <f>(BI87*BG87/AU87)</f>
        <v>0</v>
      </c>
      <c r="BN87">
        <f>(1-BM87)</f>
        <v>0</v>
      </c>
      <c r="CW87">
        <f>$B$11*DU87+$C$11*DV87+$F$11*EG87*(1-EJ87)</f>
        <v>0</v>
      </c>
      <c r="CX87">
        <f>CW87*CY87</f>
        <v>0</v>
      </c>
      <c r="CY87">
        <f>($B$11*$D$9+$C$11*$D$9+$F$11*((ET87+EL87)/MAX(ET87+EL87+EU87, 0.1)*$I$9+EU87/MAX(ET87+EL87+EU87, 0.1)*$J$9))/($B$11+$C$11+$F$11)</f>
        <v>0</v>
      </c>
      <c r="CZ87">
        <f>($B$11*$K$9+$C$11*$K$9+$F$11*((ET87+EL87)/MAX(ET87+EL87+EU87, 0.1)*$P$9+EU87/MAX(ET87+EL87+EU87, 0.1)*$Q$9))/($B$11+$C$11+$F$11)</f>
        <v>0</v>
      </c>
      <c r="DA87">
        <v>3.46</v>
      </c>
      <c r="DB87">
        <v>0.5</v>
      </c>
      <c r="DC87" t="s">
        <v>423</v>
      </c>
      <c r="DD87">
        <v>2</v>
      </c>
      <c r="DE87">
        <v>1758503824.6</v>
      </c>
      <c r="DF87">
        <v>420.8308888888889</v>
      </c>
      <c r="DG87">
        <v>420.0335555555555</v>
      </c>
      <c r="DH87">
        <v>25.5282</v>
      </c>
      <c r="DI87">
        <v>24.93027777777778</v>
      </c>
      <c r="DJ87">
        <v>419.5927777777778</v>
      </c>
      <c r="DK87">
        <v>25.31651111111111</v>
      </c>
      <c r="DL87">
        <v>499.9848888888889</v>
      </c>
      <c r="DM87">
        <v>89.9660888888889</v>
      </c>
      <c r="DN87">
        <v>0.05659451111111111</v>
      </c>
      <c r="DO87">
        <v>31.31552222222222</v>
      </c>
      <c r="DP87">
        <v>30.69604444444445</v>
      </c>
      <c r="DQ87">
        <v>999.9000000000001</v>
      </c>
      <c r="DR87">
        <v>0</v>
      </c>
      <c r="DS87">
        <v>0</v>
      </c>
      <c r="DT87">
        <v>9995.353333333334</v>
      </c>
      <c r="DU87">
        <v>0</v>
      </c>
      <c r="DV87">
        <v>0.843113</v>
      </c>
      <c r="DW87">
        <v>0.7973598888888889</v>
      </c>
      <c r="DX87">
        <v>431.8554444444445</v>
      </c>
      <c r="DY87">
        <v>430.7726666666667</v>
      </c>
      <c r="DZ87">
        <v>0.5979362222222222</v>
      </c>
      <c r="EA87">
        <v>420.0335555555555</v>
      </c>
      <c r="EB87">
        <v>24.93027777777778</v>
      </c>
      <c r="EC87">
        <v>2.296671111111111</v>
      </c>
      <c r="ED87">
        <v>2.242876666666667</v>
      </c>
      <c r="EE87">
        <v>19.65308888888889</v>
      </c>
      <c r="EF87">
        <v>19.27191111111111</v>
      </c>
      <c r="EG87">
        <v>0.00500097</v>
      </c>
      <c r="EH87">
        <v>0</v>
      </c>
      <c r="EI87">
        <v>0</v>
      </c>
      <c r="EJ87">
        <v>0</v>
      </c>
      <c r="EK87">
        <v>297.0666666666667</v>
      </c>
      <c r="EL87">
        <v>0.00500097</v>
      </c>
      <c r="EM87">
        <v>-9.91111111111111</v>
      </c>
      <c r="EN87">
        <v>-2.7</v>
      </c>
      <c r="EO87">
        <v>35.111</v>
      </c>
      <c r="EP87">
        <v>38.26377777777778</v>
      </c>
      <c r="EQ87">
        <v>36.694</v>
      </c>
      <c r="ER87">
        <v>38.125</v>
      </c>
      <c r="ES87">
        <v>37.062</v>
      </c>
      <c r="ET87">
        <v>0</v>
      </c>
      <c r="EU87">
        <v>0</v>
      </c>
      <c r="EV87">
        <v>0</v>
      </c>
      <c r="EW87">
        <v>1758503828.5</v>
      </c>
      <c r="EX87">
        <v>0</v>
      </c>
      <c r="EY87">
        <v>294.28</v>
      </c>
      <c r="EZ87">
        <v>26.11538494209137</v>
      </c>
      <c r="FA87">
        <v>-32.75384591740259</v>
      </c>
      <c r="FB87">
        <v>-4.968</v>
      </c>
      <c r="FC87">
        <v>15</v>
      </c>
      <c r="FD87">
        <v>0</v>
      </c>
      <c r="FE87" t="s">
        <v>424</v>
      </c>
      <c r="FF87">
        <v>1747247426.5</v>
      </c>
      <c r="FG87">
        <v>1747247420.5</v>
      </c>
      <c r="FH87">
        <v>0</v>
      </c>
      <c r="FI87">
        <v>1.027</v>
      </c>
      <c r="FJ87">
        <v>0.031</v>
      </c>
      <c r="FK87">
        <v>0.02</v>
      </c>
      <c r="FL87">
        <v>0.05</v>
      </c>
      <c r="FM87">
        <v>420</v>
      </c>
      <c r="FN87">
        <v>16</v>
      </c>
      <c r="FO87">
        <v>0.01</v>
      </c>
      <c r="FP87">
        <v>0.1</v>
      </c>
      <c r="FQ87">
        <v>0.8655768500000001</v>
      </c>
      <c r="FR87">
        <v>-0.3016822739211999</v>
      </c>
      <c r="FS87">
        <v>0.07330117096389047</v>
      </c>
      <c r="FT87">
        <v>0</v>
      </c>
      <c r="FU87">
        <v>293.7088235294118</v>
      </c>
      <c r="FV87">
        <v>19.07563046738104</v>
      </c>
      <c r="FW87">
        <v>8.14462535328229</v>
      </c>
      <c r="FX87">
        <v>-1</v>
      </c>
      <c r="FY87">
        <v>0.5941675</v>
      </c>
      <c r="FZ87">
        <v>0.02905587242026247</v>
      </c>
      <c r="GA87">
        <v>0.002907838948428885</v>
      </c>
      <c r="GB87">
        <v>1</v>
      </c>
      <c r="GC87">
        <v>1</v>
      </c>
      <c r="GD87">
        <v>2</v>
      </c>
      <c r="GE87" t="s">
        <v>425</v>
      </c>
      <c r="GF87">
        <v>3.1367</v>
      </c>
      <c r="GG87">
        <v>2.71696</v>
      </c>
      <c r="GH87">
        <v>0.09322800000000001</v>
      </c>
      <c r="GI87">
        <v>0.0924017</v>
      </c>
      <c r="GJ87">
        <v>0.109994</v>
      </c>
      <c r="GK87">
        <v>0.106972</v>
      </c>
      <c r="GL87">
        <v>28769.2</v>
      </c>
      <c r="GM87">
        <v>28859.2</v>
      </c>
      <c r="GN87">
        <v>29499.5</v>
      </c>
      <c r="GO87">
        <v>29388.9</v>
      </c>
      <c r="GP87">
        <v>34688.6</v>
      </c>
      <c r="GQ87">
        <v>34754.6</v>
      </c>
      <c r="GR87">
        <v>41512.7</v>
      </c>
      <c r="GS87">
        <v>41748.8</v>
      </c>
      <c r="GT87">
        <v>1.91293</v>
      </c>
      <c r="GU87">
        <v>1.86607</v>
      </c>
      <c r="GV87">
        <v>0.0744611</v>
      </c>
      <c r="GW87">
        <v>0</v>
      </c>
      <c r="GX87">
        <v>29.4849</v>
      </c>
      <c r="GY87">
        <v>999.9</v>
      </c>
      <c r="GZ87">
        <v>59.3</v>
      </c>
      <c r="HA87">
        <v>30.9</v>
      </c>
      <c r="HB87">
        <v>29.5703</v>
      </c>
      <c r="HC87">
        <v>62.6423</v>
      </c>
      <c r="HD87">
        <v>25.1723</v>
      </c>
      <c r="HE87">
        <v>1</v>
      </c>
      <c r="HF87">
        <v>0.157274</v>
      </c>
      <c r="HG87">
        <v>-2.5835</v>
      </c>
      <c r="HH87">
        <v>20.3303</v>
      </c>
      <c r="HI87">
        <v>5.22373</v>
      </c>
      <c r="HJ87">
        <v>12.0158</v>
      </c>
      <c r="HK87">
        <v>4.99155</v>
      </c>
      <c r="HL87">
        <v>3.28943</v>
      </c>
      <c r="HM87">
        <v>9999</v>
      </c>
      <c r="HN87">
        <v>9999</v>
      </c>
      <c r="HO87">
        <v>9999</v>
      </c>
      <c r="HP87">
        <v>999.9</v>
      </c>
      <c r="HQ87">
        <v>1.86755</v>
      </c>
      <c r="HR87">
        <v>1.86667</v>
      </c>
      <c r="HS87">
        <v>1.86601</v>
      </c>
      <c r="HT87">
        <v>1.866</v>
      </c>
      <c r="HU87">
        <v>1.86783</v>
      </c>
      <c r="HV87">
        <v>1.87028</v>
      </c>
      <c r="HW87">
        <v>1.8689</v>
      </c>
      <c r="HX87">
        <v>1.87042</v>
      </c>
      <c r="HY87">
        <v>0</v>
      </c>
      <c r="HZ87">
        <v>0</v>
      </c>
      <c r="IA87">
        <v>0</v>
      </c>
      <c r="IB87">
        <v>0</v>
      </c>
      <c r="IC87" t="s">
        <v>426</v>
      </c>
      <c r="ID87" t="s">
        <v>427</v>
      </c>
      <c r="IE87" t="s">
        <v>428</v>
      </c>
      <c r="IF87" t="s">
        <v>428</v>
      </c>
      <c r="IG87" t="s">
        <v>428</v>
      </c>
      <c r="IH87" t="s">
        <v>428</v>
      </c>
      <c r="II87">
        <v>0</v>
      </c>
      <c r="IJ87">
        <v>100</v>
      </c>
      <c r="IK87">
        <v>100</v>
      </c>
      <c r="IL87">
        <v>1.239</v>
      </c>
      <c r="IM87">
        <v>0.2117</v>
      </c>
      <c r="IN87">
        <v>0.6902030508192664</v>
      </c>
      <c r="IO87">
        <v>0.001474763808417899</v>
      </c>
      <c r="IP87">
        <v>-3.85604142745729E-07</v>
      </c>
      <c r="IQ87">
        <v>-4.042155114862324E-11</v>
      </c>
      <c r="IR87">
        <v>-0.0599630414126953</v>
      </c>
      <c r="IS87">
        <v>-0.0008759303265835833</v>
      </c>
      <c r="IT87">
        <v>0.0007542316531097033</v>
      </c>
      <c r="IU87">
        <v>-1.168394518909615E-05</v>
      </c>
      <c r="IV87">
        <v>4</v>
      </c>
      <c r="IW87">
        <v>2283</v>
      </c>
      <c r="IX87">
        <v>1</v>
      </c>
      <c r="IY87">
        <v>28</v>
      </c>
      <c r="IZ87">
        <v>187606.7</v>
      </c>
      <c r="JA87">
        <v>187606.8</v>
      </c>
      <c r="JB87">
        <v>1.03027</v>
      </c>
      <c r="JC87">
        <v>2.29492</v>
      </c>
      <c r="JD87">
        <v>1.39648</v>
      </c>
      <c r="JE87">
        <v>2.35718</v>
      </c>
      <c r="JF87">
        <v>1.49536</v>
      </c>
      <c r="JG87">
        <v>2.58911</v>
      </c>
      <c r="JH87">
        <v>36.3871</v>
      </c>
      <c r="JI87">
        <v>24.07</v>
      </c>
      <c r="JJ87">
        <v>18</v>
      </c>
      <c r="JK87">
        <v>490.215</v>
      </c>
      <c r="JL87">
        <v>450.368</v>
      </c>
      <c r="JM87">
        <v>31.9889</v>
      </c>
      <c r="JN87">
        <v>29.6208</v>
      </c>
      <c r="JO87">
        <v>30.0003</v>
      </c>
      <c r="JP87">
        <v>29.4604</v>
      </c>
      <c r="JQ87">
        <v>29.3843</v>
      </c>
      <c r="JR87">
        <v>20.6381</v>
      </c>
      <c r="JS87">
        <v>24.3032</v>
      </c>
      <c r="JT87">
        <v>97.6872</v>
      </c>
      <c r="JU87">
        <v>32.5955</v>
      </c>
      <c r="JV87">
        <v>420</v>
      </c>
      <c r="JW87">
        <v>24.9158</v>
      </c>
      <c r="JX87">
        <v>100.822</v>
      </c>
      <c r="JY87">
        <v>100.396</v>
      </c>
    </row>
    <row r="88" spans="1:285">
      <c r="A88">
        <v>72</v>
      </c>
      <c r="B88">
        <v>1758503829.6</v>
      </c>
      <c r="C88">
        <v>941.0999999046326</v>
      </c>
      <c r="D88" t="s">
        <v>573</v>
      </c>
      <c r="E88" t="s">
        <v>574</v>
      </c>
      <c r="F88">
        <v>5</v>
      </c>
      <c r="G88" t="s">
        <v>552</v>
      </c>
      <c r="H88" t="s">
        <v>420</v>
      </c>
      <c r="I88" t="s">
        <v>421</v>
      </c>
      <c r="J88">
        <v>1758503826.6</v>
      </c>
      <c r="K88">
        <f>(L88)/1000</f>
        <v>0</v>
      </c>
      <c r="L88">
        <f>1000*DL88*AJ88*(DH88-DI88)/(100*DA88*(1000-AJ88*DH88))</f>
        <v>0</v>
      </c>
      <c r="M88">
        <f>DL88*AJ88*(DG88-DF88*(1000-AJ88*DI88)/(1000-AJ88*DH88))/(100*DA88)</f>
        <v>0</v>
      </c>
      <c r="N88">
        <f>DF88 - IF(AJ88&gt;1, M88*DA88*100.0/(AL88), 0)</f>
        <v>0</v>
      </c>
      <c r="O88">
        <f>((U88-K88/2)*N88-M88)/(U88+K88/2)</f>
        <v>0</v>
      </c>
      <c r="P88">
        <f>O88*(DM88+DN88)/1000.0</f>
        <v>0</v>
      </c>
      <c r="Q88">
        <f>(DF88 - IF(AJ88&gt;1, M88*DA88*100.0/(AL88), 0))*(DM88+DN88)/1000.0</f>
        <v>0</v>
      </c>
      <c r="R88">
        <f>2.0/((1/T88-1/S88)+SIGN(T88)*SQRT((1/T88-1/S88)*(1/T88-1/S88) + 4*DB88/((DB88+1)*(DB88+1))*(2*1/T88*1/S88-1/S88*1/S88)))</f>
        <v>0</v>
      </c>
      <c r="S88">
        <f>IF(LEFT(DC88,1)&lt;&gt;"0",IF(LEFT(DC88,1)="1",3.0,DD88),$D$5+$E$5*(DT88*DM88/($K$5*1000))+$F$5*(DT88*DM88/($K$5*1000))*MAX(MIN(DA88,$J$5),$I$5)*MAX(MIN(DA88,$J$5),$I$5)+$G$5*MAX(MIN(DA88,$J$5),$I$5)*(DT88*DM88/($K$5*1000))+$H$5*(DT88*DM88/($K$5*1000))*(DT88*DM88/($K$5*1000)))</f>
        <v>0</v>
      </c>
      <c r="T88">
        <f>K88*(1000-(1000*0.61365*exp(17.502*X88/(240.97+X88))/(DM88+DN88)+DH88)/2)/(1000*0.61365*exp(17.502*X88/(240.97+X88))/(DM88+DN88)-DH88)</f>
        <v>0</v>
      </c>
      <c r="U88">
        <f>1/((DB88+1)/(R88/1.6)+1/(S88/1.37)) + DB88/((DB88+1)/(R88/1.6) + DB88/(S88/1.37))</f>
        <v>0</v>
      </c>
      <c r="V88">
        <f>(CW88*CZ88)</f>
        <v>0</v>
      </c>
      <c r="W88">
        <f>(DO88+(V88+2*0.95*5.67E-8*(((DO88+$B$7)+273)^4-(DO88+273)^4)-44100*K88)/(1.84*29.3*S88+8*0.95*5.67E-8*(DO88+273)^3))</f>
        <v>0</v>
      </c>
      <c r="X88">
        <f>($C$7*DP88+$D$7*DQ88+$E$7*W88)</f>
        <v>0</v>
      </c>
      <c r="Y88">
        <f>0.61365*exp(17.502*X88/(240.97+X88))</f>
        <v>0</v>
      </c>
      <c r="Z88">
        <f>(AA88/AB88*100)</f>
        <v>0</v>
      </c>
      <c r="AA88">
        <f>DH88*(DM88+DN88)/1000</f>
        <v>0</v>
      </c>
      <c r="AB88">
        <f>0.61365*exp(17.502*DO88/(240.97+DO88))</f>
        <v>0</v>
      </c>
      <c r="AC88">
        <f>(Y88-DH88*(DM88+DN88)/1000)</f>
        <v>0</v>
      </c>
      <c r="AD88">
        <f>(-K88*44100)</f>
        <v>0</v>
      </c>
      <c r="AE88">
        <f>2*29.3*S88*0.92*(DO88-X88)</f>
        <v>0</v>
      </c>
      <c r="AF88">
        <f>2*0.95*5.67E-8*(((DO88+$B$7)+273)^4-(X88+273)^4)</f>
        <v>0</v>
      </c>
      <c r="AG88">
        <f>V88+AF88+AD88+AE88</f>
        <v>0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MAX(0,($B$13+$C$13*DT88)/(1+$D$13*DT88)*DM88/(DO88+273)*$E$13)</f>
        <v>0</v>
      </c>
      <c r="AM88" t="s">
        <v>422</v>
      </c>
      <c r="AN88" t="s">
        <v>422</v>
      </c>
      <c r="AO88">
        <v>0</v>
      </c>
      <c r="AP88">
        <v>0</v>
      </c>
      <c r="AQ88">
        <f>1-AO88/AP88</f>
        <v>0</v>
      </c>
      <c r="AR88">
        <v>0</v>
      </c>
      <c r="AS88" t="s">
        <v>422</v>
      </c>
      <c r="AT88" t="s">
        <v>422</v>
      </c>
      <c r="AU88">
        <v>0</v>
      </c>
      <c r="AV88">
        <v>0</v>
      </c>
      <c r="AW88">
        <f>1-AU88/AV88</f>
        <v>0</v>
      </c>
      <c r="AX88">
        <v>0.5</v>
      </c>
      <c r="AY88">
        <f>CX88</f>
        <v>0</v>
      </c>
      <c r="AZ88">
        <f>M88</f>
        <v>0</v>
      </c>
      <c r="BA88">
        <f>AW88*AX88*AY88</f>
        <v>0</v>
      </c>
      <c r="BB88">
        <f>(AZ88-AR88)/AY88</f>
        <v>0</v>
      </c>
      <c r="BC88">
        <f>(AP88-AV88)/AV88</f>
        <v>0</v>
      </c>
      <c r="BD88">
        <f>AO88/(AQ88+AO88/AV88)</f>
        <v>0</v>
      </c>
      <c r="BE88" t="s">
        <v>422</v>
      </c>
      <c r="BF88">
        <v>0</v>
      </c>
      <c r="BG88">
        <f>IF(BF88&lt;&gt;0, BF88, BD88)</f>
        <v>0</v>
      </c>
      <c r="BH88">
        <f>1-BG88/AV88</f>
        <v>0</v>
      </c>
      <c r="BI88">
        <f>(AV88-AU88)/(AV88-BG88)</f>
        <v>0</v>
      </c>
      <c r="BJ88">
        <f>(AP88-AV88)/(AP88-BG88)</f>
        <v>0</v>
      </c>
      <c r="BK88">
        <f>(AV88-AU88)/(AV88-AO88)</f>
        <v>0</v>
      </c>
      <c r="BL88">
        <f>(AP88-AV88)/(AP88-AO88)</f>
        <v>0</v>
      </c>
      <c r="BM88">
        <f>(BI88*BG88/AU88)</f>
        <v>0</v>
      </c>
      <c r="BN88">
        <f>(1-BM88)</f>
        <v>0</v>
      </c>
      <c r="CW88">
        <f>$B$11*DU88+$C$11*DV88+$F$11*EG88*(1-EJ88)</f>
        <v>0</v>
      </c>
      <c r="CX88">
        <f>CW88*CY88</f>
        <v>0</v>
      </c>
      <c r="CY88">
        <f>($B$11*$D$9+$C$11*$D$9+$F$11*((ET88+EL88)/MAX(ET88+EL88+EU88, 0.1)*$I$9+EU88/MAX(ET88+EL88+EU88, 0.1)*$J$9))/($B$11+$C$11+$F$11)</f>
        <v>0</v>
      </c>
      <c r="CZ88">
        <f>($B$11*$K$9+$C$11*$K$9+$F$11*((ET88+EL88)/MAX(ET88+EL88+EU88, 0.1)*$P$9+EU88/MAX(ET88+EL88+EU88, 0.1)*$Q$9))/($B$11+$C$11+$F$11)</f>
        <v>0</v>
      </c>
      <c r="DA88">
        <v>3.46</v>
      </c>
      <c r="DB88">
        <v>0.5</v>
      </c>
      <c r="DC88" t="s">
        <v>423</v>
      </c>
      <c r="DD88">
        <v>2</v>
      </c>
      <c r="DE88">
        <v>1758503826.6</v>
      </c>
      <c r="DF88">
        <v>420.8601111111111</v>
      </c>
      <c r="DG88">
        <v>420.0351111111111</v>
      </c>
      <c r="DH88">
        <v>25.52816666666666</v>
      </c>
      <c r="DI88">
        <v>24.93008888888889</v>
      </c>
      <c r="DJ88">
        <v>419.6221111111111</v>
      </c>
      <c r="DK88">
        <v>25.31646666666667</v>
      </c>
      <c r="DL88">
        <v>499.9727777777778</v>
      </c>
      <c r="DM88">
        <v>89.96539999999999</v>
      </c>
      <c r="DN88">
        <v>0.05666356666666666</v>
      </c>
      <c r="DO88">
        <v>31.31263333333333</v>
      </c>
      <c r="DP88">
        <v>30.69585555555555</v>
      </c>
      <c r="DQ88">
        <v>999.9000000000001</v>
      </c>
      <c r="DR88">
        <v>0</v>
      </c>
      <c r="DS88">
        <v>0</v>
      </c>
      <c r="DT88">
        <v>9990.702222222222</v>
      </c>
      <c r="DU88">
        <v>0</v>
      </c>
      <c r="DV88">
        <v>0.843113</v>
      </c>
      <c r="DW88">
        <v>0.8252258888888888</v>
      </c>
      <c r="DX88">
        <v>431.8854444444444</v>
      </c>
      <c r="DY88">
        <v>430.7741111111111</v>
      </c>
      <c r="DZ88">
        <v>0.5980863333333333</v>
      </c>
      <c r="EA88">
        <v>420.0351111111111</v>
      </c>
      <c r="EB88">
        <v>24.93008888888889</v>
      </c>
      <c r="EC88">
        <v>2.296651111111112</v>
      </c>
      <c r="ED88">
        <v>2.242843333333334</v>
      </c>
      <c r="EE88">
        <v>19.65293333333334</v>
      </c>
      <c r="EF88">
        <v>19.27166666666666</v>
      </c>
      <c r="EG88">
        <v>0.00500097</v>
      </c>
      <c r="EH88">
        <v>0</v>
      </c>
      <c r="EI88">
        <v>0</v>
      </c>
      <c r="EJ88">
        <v>0</v>
      </c>
      <c r="EK88">
        <v>294.1666666666666</v>
      </c>
      <c r="EL88">
        <v>0.00500097</v>
      </c>
      <c r="EM88">
        <v>-5.588888888888889</v>
      </c>
      <c r="EN88">
        <v>-1.255555555555556</v>
      </c>
      <c r="EO88">
        <v>35.10400000000001</v>
      </c>
      <c r="EP88">
        <v>38.25</v>
      </c>
      <c r="EQ88">
        <v>36.687</v>
      </c>
      <c r="ER88">
        <v>38.125</v>
      </c>
      <c r="ES88">
        <v>37.05511111111111</v>
      </c>
      <c r="ET88">
        <v>0</v>
      </c>
      <c r="EU88">
        <v>0</v>
      </c>
      <c r="EV88">
        <v>0</v>
      </c>
      <c r="EW88">
        <v>1758503830.3</v>
      </c>
      <c r="EX88">
        <v>0</v>
      </c>
      <c r="EY88">
        <v>295.0115384615385</v>
      </c>
      <c r="EZ88">
        <v>1.377778132380697</v>
      </c>
      <c r="FA88">
        <v>-24.98461529424307</v>
      </c>
      <c r="FB88">
        <v>-4.823076923076924</v>
      </c>
      <c r="FC88">
        <v>15</v>
      </c>
      <c r="FD88">
        <v>0</v>
      </c>
      <c r="FE88" t="s">
        <v>424</v>
      </c>
      <c r="FF88">
        <v>1747247426.5</v>
      </c>
      <c r="FG88">
        <v>1747247420.5</v>
      </c>
      <c r="FH88">
        <v>0</v>
      </c>
      <c r="FI88">
        <v>1.027</v>
      </c>
      <c r="FJ88">
        <v>0.031</v>
      </c>
      <c r="FK88">
        <v>0.02</v>
      </c>
      <c r="FL88">
        <v>0.05</v>
      </c>
      <c r="FM88">
        <v>420</v>
      </c>
      <c r="FN88">
        <v>16</v>
      </c>
      <c r="FO88">
        <v>0.01</v>
      </c>
      <c r="FP88">
        <v>0.1</v>
      </c>
      <c r="FQ88">
        <v>0.8719958048780488</v>
      </c>
      <c r="FR88">
        <v>-0.2419460069686402</v>
      </c>
      <c r="FS88">
        <v>0.07351763193100289</v>
      </c>
      <c r="FT88">
        <v>0</v>
      </c>
      <c r="FU88">
        <v>294.3588235294117</v>
      </c>
      <c r="FV88">
        <v>1.940412760861724</v>
      </c>
      <c r="FW88">
        <v>7.660214927374035</v>
      </c>
      <c r="FX88">
        <v>-1</v>
      </c>
      <c r="FY88">
        <v>0.5947173902439025</v>
      </c>
      <c r="FZ88">
        <v>0.02637204878048889</v>
      </c>
      <c r="GA88">
        <v>0.002723805720642953</v>
      </c>
      <c r="GB88">
        <v>1</v>
      </c>
      <c r="GC88">
        <v>1</v>
      </c>
      <c r="GD88">
        <v>2</v>
      </c>
      <c r="GE88" t="s">
        <v>425</v>
      </c>
      <c r="GF88">
        <v>3.13652</v>
      </c>
      <c r="GG88">
        <v>2.71696</v>
      </c>
      <c r="GH88">
        <v>0.0932273</v>
      </c>
      <c r="GI88">
        <v>0.09240669999999999</v>
      </c>
      <c r="GJ88">
        <v>0.109993</v>
      </c>
      <c r="GK88">
        <v>0.106968</v>
      </c>
      <c r="GL88">
        <v>28769.2</v>
      </c>
      <c r="GM88">
        <v>28858.9</v>
      </c>
      <c r="GN88">
        <v>29499.4</v>
      </c>
      <c r="GO88">
        <v>29388.8</v>
      </c>
      <c r="GP88">
        <v>34688.6</v>
      </c>
      <c r="GQ88">
        <v>34754.5</v>
      </c>
      <c r="GR88">
        <v>41512.7</v>
      </c>
      <c r="GS88">
        <v>41748.5</v>
      </c>
      <c r="GT88">
        <v>1.91293</v>
      </c>
      <c r="GU88">
        <v>1.866</v>
      </c>
      <c r="GV88">
        <v>0.0746623</v>
      </c>
      <c r="GW88">
        <v>0</v>
      </c>
      <c r="GX88">
        <v>29.4849</v>
      </c>
      <c r="GY88">
        <v>999.9</v>
      </c>
      <c r="GZ88">
        <v>59.3</v>
      </c>
      <c r="HA88">
        <v>30.9</v>
      </c>
      <c r="HB88">
        <v>29.566</v>
      </c>
      <c r="HC88">
        <v>62.6823</v>
      </c>
      <c r="HD88">
        <v>25.3045</v>
      </c>
      <c r="HE88">
        <v>1</v>
      </c>
      <c r="HF88">
        <v>0.159172</v>
      </c>
      <c r="HG88">
        <v>-3.66817</v>
      </c>
      <c r="HH88">
        <v>20.3128</v>
      </c>
      <c r="HI88">
        <v>5.22388</v>
      </c>
      <c r="HJ88">
        <v>12.0159</v>
      </c>
      <c r="HK88">
        <v>4.99165</v>
      </c>
      <c r="HL88">
        <v>3.28948</v>
      </c>
      <c r="HM88">
        <v>9999</v>
      </c>
      <c r="HN88">
        <v>9999</v>
      </c>
      <c r="HO88">
        <v>9999</v>
      </c>
      <c r="HP88">
        <v>999.9</v>
      </c>
      <c r="HQ88">
        <v>1.86758</v>
      </c>
      <c r="HR88">
        <v>1.86669</v>
      </c>
      <c r="HS88">
        <v>1.86601</v>
      </c>
      <c r="HT88">
        <v>1.866</v>
      </c>
      <c r="HU88">
        <v>1.86783</v>
      </c>
      <c r="HV88">
        <v>1.87027</v>
      </c>
      <c r="HW88">
        <v>1.8689</v>
      </c>
      <c r="HX88">
        <v>1.87042</v>
      </c>
      <c r="HY88">
        <v>0</v>
      </c>
      <c r="HZ88">
        <v>0</v>
      </c>
      <c r="IA88">
        <v>0</v>
      </c>
      <c r="IB88">
        <v>0</v>
      </c>
      <c r="IC88" t="s">
        <v>426</v>
      </c>
      <c r="ID88" t="s">
        <v>427</v>
      </c>
      <c r="IE88" t="s">
        <v>428</v>
      </c>
      <c r="IF88" t="s">
        <v>428</v>
      </c>
      <c r="IG88" t="s">
        <v>428</v>
      </c>
      <c r="IH88" t="s">
        <v>428</v>
      </c>
      <c r="II88">
        <v>0</v>
      </c>
      <c r="IJ88">
        <v>100</v>
      </c>
      <c r="IK88">
        <v>100</v>
      </c>
      <c r="IL88">
        <v>1.239</v>
      </c>
      <c r="IM88">
        <v>0.2117</v>
      </c>
      <c r="IN88">
        <v>0.6902030508192664</v>
      </c>
      <c r="IO88">
        <v>0.001474763808417899</v>
      </c>
      <c r="IP88">
        <v>-3.85604142745729E-07</v>
      </c>
      <c r="IQ88">
        <v>-4.042155114862324E-11</v>
      </c>
      <c r="IR88">
        <v>-0.0599630414126953</v>
      </c>
      <c r="IS88">
        <v>-0.0008759303265835833</v>
      </c>
      <c r="IT88">
        <v>0.0007542316531097033</v>
      </c>
      <c r="IU88">
        <v>-1.168394518909615E-05</v>
      </c>
      <c r="IV88">
        <v>4</v>
      </c>
      <c r="IW88">
        <v>2283</v>
      </c>
      <c r="IX88">
        <v>1</v>
      </c>
      <c r="IY88">
        <v>28</v>
      </c>
      <c r="IZ88">
        <v>187606.7</v>
      </c>
      <c r="JA88">
        <v>187606.8</v>
      </c>
      <c r="JB88">
        <v>1.03027</v>
      </c>
      <c r="JC88">
        <v>2.28638</v>
      </c>
      <c r="JD88">
        <v>1.39648</v>
      </c>
      <c r="JE88">
        <v>2.35962</v>
      </c>
      <c r="JF88">
        <v>1.49536</v>
      </c>
      <c r="JG88">
        <v>2.70752</v>
      </c>
      <c r="JH88">
        <v>36.3871</v>
      </c>
      <c r="JI88">
        <v>24.0787</v>
      </c>
      <c r="JJ88">
        <v>18</v>
      </c>
      <c r="JK88">
        <v>490.215</v>
      </c>
      <c r="JL88">
        <v>450.314</v>
      </c>
      <c r="JM88">
        <v>32.1679</v>
      </c>
      <c r="JN88">
        <v>29.6208</v>
      </c>
      <c r="JO88">
        <v>30.0017</v>
      </c>
      <c r="JP88">
        <v>29.4604</v>
      </c>
      <c r="JQ88">
        <v>29.3834</v>
      </c>
      <c r="JR88">
        <v>20.6339</v>
      </c>
      <c r="JS88">
        <v>24.3032</v>
      </c>
      <c r="JT88">
        <v>97.6872</v>
      </c>
      <c r="JU88">
        <v>32.5955</v>
      </c>
      <c r="JV88">
        <v>420</v>
      </c>
      <c r="JW88">
        <v>24.9158</v>
      </c>
      <c r="JX88">
        <v>100.822</v>
      </c>
      <c r="JY88">
        <v>100.395</v>
      </c>
    </row>
    <row r="89" spans="1:285">
      <c r="A89">
        <v>73</v>
      </c>
      <c r="B89">
        <v>1758503831.6</v>
      </c>
      <c r="C89">
        <v>943.0999999046326</v>
      </c>
      <c r="D89" t="s">
        <v>575</v>
      </c>
      <c r="E89" t="s">
        <v>576</v>
      </c>
      <c r="F89">
        <v>5</v>
      </c>
      <c r="G89" t="s">
        <v>552</v>
      </c>
      <c r="H89" t="s">
        <v>420</v>
      </c>
      <c r="I89" t="s">
        <v>421</v>
      </c>
      <c r="J89">
        <v>1758503828.6</v>
      </c>
      <c r="K89">
        <f>(L89)/1000</f>
        <v>0</v>
      </c>
      <c r="L89">
        <f>1000*DL89*AJ89*(DH89-DI89)/(100*DA89*(1000-AJ89*DH89))</f>
        <v>0</v>
      </c>
      <c r="M89">
        <f>DL89*AJ89*(DG89-DF89*(1000-AJ89*DI89)/(1000-AJ89*DH89))/(100*DA89)</f>
        <v>0</v>
      </c>
      <c r="N89">
        <f>DF89 - IF(AJ89&gt;1, M89*DA89*100.0/(AL89), 0)</f>
        <v>0</v>
      </c>
      <c r="O89">
        <f>((U89-K89/2)*N89-M89)/(U89+K89/2)</f>
        <v>0</v>
      </c>
      <c r="P89">
        <f>O89*(DM89+DN89)/1000.0</f>
        <v>0</v>
      </c>
      <c r="Q89">
        <f>(DF89 - IF(AJ89&gt;1, M89*DA89*100.0/(AL89), 0))*(DM89+DN89)/1000.0</f>
        <v>0</v>
      </c>
      <c r="R89">
        <f>2.0/((1/T89-1/S89)+SIGN(T89)*SQRT((1/T89-1/S89)*(1/T89-1/S89) + 4*DB89/((DB89+1)*(DB89+1))*(2*1/T89*1/S89-1/S89*1/S89)))</f>
        <v>0</v>
      </c>
      <c r="S89">
        <f>IF(LEFT(DC89,1)&lt;&gt;"0",IF(LEFT(DC89,1)="1",3.0,DD89),$D$5+$E$5*(DT89*DM89/($K$5*1000))+$F$5*(DT89*DM89/($K$5*1000))*MAX(MIN(DA89,$J$5),$I$5)*MAX(MIN(DA89,$J$5),$I$5)+$G$5*MAX(MIN(DA89,$J$5),$I$5)*(DT89*DM89/($K$5*1000))+$H$5*(DT89*DM89/($K$5*1000))*(DT89*DM89/($K$5*1000)))</f>
        <v>0</v>
      </c>
      <c r="T89">
        <f>K89*(1000-(1000*0.61365*exp(17.502*X89/(240.97+X89))/(DM89+DN89)+DH89)/2)/(1000*0.61365*exp(17.502*X89/(240.97+X89))/(DM89+DN89)-DH89)</f>
        <v>0</v>
      </c>
      <c r="U89">
        <f>1/((DB89+1)/(R89/1.6)+1/(S89/1.37)) + DB89/((DB89+1)/(R89/1.6) + DB89/(S89/1.37))</f>
        <v>0</v>
      </c>
      <c r="V89">
        <f>(CW89*CZ89)</f>
        <v>0</v>
      </c>
      <c r="W89">
        <f>(DO89+(V89+2*0.95*5.67E-8*(((DO89+$B$7)+273)^4-(DO89+273)^4)-44100*K89)/(1.84*29.3*S89+8*0.95*5.67E-8*(DO89+273)^3))</f>
        <v>0</v>
      </c>
      <c r="X89">
        <f>($C$7*DP89+$D$7*DQ89+$E$7*W89)</f>
        <v>0</v>
      </c>
      <c r="Y89">
        <f>0.61365*exp(17.502*X89/(240.97+X89))</f>
        <v>0</v>
      </c>
      <c r="Z89">
        <f>(AA89/AB89*100)</f>
        <v>0</v>
      </c>
      <c r="AA89">
        <f>DH89*(DM89+DN89)/1000</f>
        <v>0</v>
      </c>
      <c r="AB89">
        <f>0.61365*exp(17.502*DO89/(240.97+DO89))</f>
        <v>0</v>
      </c>
      <c r="AC89">
        <f>(Y89-DH89*(DM89+DN89)/1000)</f>
        <v>0</v>
      </c>
      <c r="AD89">
        <f>(-K89*44100)</f>
        <v>0</v>
      </c>
      <c r="AE89">
        <f>2*29.3*S89*0.92*(DO89-X89)</f>
        <v>0</v>
      </c>
      <c r="AF89">
        <f>2*0.95*5.67E-8*(((DO89+$B$7)+273)^4-(X89+273)^4)</f>
        <v>0</v>
      </c>
      <c r="AG89">
        <f>V89+AF89+AD89+AE89</f>
        <v>0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MAX(0,($B$13+$C$13*DT89)/(1+$D$13*DT89)*DM89/(DO89+273)*$E$13)</f>
        <v>0</v>
      </c>
      <c r="AM89" t="s">
        <v>422</v>
      </c>
      <c r="AN89" t="s">
        <v>422</v>
      </c>
      <c r="AO89">
        <v>0</v>
      </c>
      <c r="AP89">
        <v>0</v>
      </c>
      <c r="AQ89">
        <f>1-AO89/AP89</f>
        <v>0</v>
      </c>
      <c r="AR89">
        <v>0</v>
      </c>
      <c r="AS89" t="s">
        <v>422</v>
      </c>
      <c r="AT89" t="s">
        <v>422</v>
      </c>
      <c r="AU89">
        <v>0</v>
      </c>
      <c r="AV89">
        <v>0</v>
      </c>
      <c r="AW89">
        <f>1-AU89/AV89</f>
        <v>0</v>
      </c>
      <c r="AX89">
        <v>0.5</v>
      </c>
      <c r="AY89">
        <f>CX89</f>
        <v>0</v>
      </c>
      <c r="AZ89">
        <f>M89</f>
        <v>0</v>
      </c>
      <c r="BA89">
        <f>AW89*AX89*AY89</f>
        <v>0</v>
      </c>
      <c r="BB89">
        <f>(AZ89-AR89)/AY89</f>
        <v>0</v>
      </c>
      <c r="BC89">
        <f>(AP89-AV89)/AV89</f>
        <v>0</v>
      </c>
      <c r="BD89">
        <f>AO89/(AQ89+AO89/AV89)</f>
        <v>0</v>
      </c>
      <c r="BE89" t="s">
        <v>422</v>
      </c>
      <c r="BF89">
        <v>0</v>
      </c>
      <c r="BG89">
        <f>IF(BF89&lt;&gt;0, BF89, BD89)</f>
        <v>0</v>
      </c>
      <c r="BH89">
        <f>1-BG89/AV89</f>
        <v>0</v>
      </c>
      <c r="BI89">
        <f>(AV89-AU89)/(AV89-BG89)</f>
        <v>0</v>
      </c>
      <c r="BJ89">
        <f>(AP89-AV89)/(AP89-BG89)</f>
        <v>0</v>
      </c>
      <c r="BK89">
        <f>(AV89-AU89)/(AV89-AO89)</f>
        <v>0</v>
      </c>
      <c r="BL89">
        <f>(AP89-AV89)/(AP89-AO89)</f>
        <v>0</v>
      </c>
      <c r="BM89">
        <f>(BI89*BG89/AU89)</f>
        <v>0</v>
      </c>
      <c r="BN89">
        <f>(1-BM89)</f>
        <v>0</v>
      </c>
      <c r="CW89">
        <f>$B$11*DU89+$C$11*DV89+$F$11*EG89*(1-EJ89)</f>
        <v>0</v>
      </c>
      <c r="CX89">
        <f>CW89*CY89</f>
        <v>0</v>
      </c>
      <c r="CY89">
        <f>($B$11*$D$9+$C$11*$D$9+$F$11*((ET89+EL89)/MAX(ET89+EL89+EU89, 0.1)*$I$9+EU89/MAX(ET89+EL89+EU89, 0.1)*$J$9))/($B$11+$C$11+$F$11)</f>
        <v>0</v>
      </c>
      <c r="CZ89">
        <f>($B$11*$K$9+$C$11*$K$9+$F$11*((ET89+EL89)/MAX(ET89+EL89+EU89, 0.1)*$P$9+EU89/MAX(ET89+EL89+EU89, 0.1)*$Q$9))/($B$11+$C$11+$F$11)</f>
        <v>0</v>
      </c>
      <c r="DA89">
        <v>3.46</v>
      </c>
      <c r="DB89">
        <v>0.5</v>
      </c>
      <c r="DC89" t="s">
        <v>423</v>
      </c>
      <c r="DD89">
        <v>2</v>
      </c>
      <c r="DE89">
        <v>1758503828.6</v>
      </c>
      <c r="DF89">
        <v>420.8748888888889</v>
      </c>
      <c r="DG89">
        <v>420.007</v>
      </c>
      <c r="DH89">
        <v>25.52822222222222</v>
      </c>
      <c r="DI89">
        <v>24.92921111111111</v>
      </c>
      <c r="DJ89">
        <v>419.6367777777778</v>
      </c>
      <c r="DK89">
        <v>25.31652222222222</v>
      </c>
      <c r="DL89">
        <v>499.9853333333334</v>
      </c>
      <c r="DM89">
        <v>89.96501111111111</v>
      </c>
      <c r="DN89">
        <v>0.0567124111111111</v>
      </c>
      <c r="DO89">
        <v>31.31077777777778</v>
      </c>
      <c r="DP89">
        <v>30.69817777777778</v>
      </c>
      <c r="DQ89">
        <v>999.9000000000001</v>
      </c>
      <c r="DR89">
        <v>0</v>
      </c>
      <c r="DS89">
        <v>0</v>
      </c>
      <c r="DT89">
        <v>9990.283333333333</v>
      </c>
      <c r="DU89">
        <v>0</v>
      </c>
      <c r="DV89">
        <v>0.843113</v>
      </c>
      <c r="DW89">
        <v>0.867947111111111</v>
      </c>
      <c r="DX89">
        <v>431.9005555555556</v>
      </c>
      <c r="DY89">
        <v>430.7448888888889</v>
      </c>
      <c r="DZ89">
        <v>0.5990035555555555</v>
      </c>
      <c r="EA89">
        <v>420.007</v>
      </c>
      <c r="EB89">
        <v>24.92921111111111</v>
      </c>
      <c r="EC89">
        <v>2.296646666666666</v>
      </c>
      <c r="ED89">
        <v>2.242756666666667</v>
      </c>
      <c r="EE89">
        <v>19.6529</v>
      </c>
      <c r="EF89">
        <v>19.27104444444445</v>
      </c>
      <c r="EG89">
        <v>0.00500097</v>
      </c>
      <c r="EH89">
        <v>0</v>
      </c>
      <c r="EI89">
        <v>0</v>
      </c>
      <c r="EJ89">
        <v>0</v>
      </c>
      <c r="EK89">
        <v>295.3555555555555</v>
      </c>
      <c r="EL89">
        <v>0.00500097</v>
      </c>
      <c r="EM89">
        <v>-7.200000000000001</v>
      </c>
      <c r="EN89">
        <v>-1.1</v>
      </c>
      <c r="EO89">
        <v>35.097</v>
      </c>
      <c r="EP89">
        <v>38.25</v>
      </c>
      <c r="EQ89">
        <v>36.687</v>
      </c>
      <c r="ER89">
        <v>38.125</v>
      </c>
      <c r="ES89">
        <v>37.04133333333333</v>
      </c>
      <c r="ET89">
        <v>0</v>
      </c>
      <c r="EU89">
        <v>0</v>
      </c>
      <c r="EV89">
        <v>0</v>
      </c>
      <c r="EW89">
        <v>1758503832.7</v>
      </c>
      <c r="EX89">
        <v>0</v>
      </c>
      <c r="EY89">
        <v>295.7923076923077</v>
      </c>
      <c r="EZ89">
        <v>-1.01880281370774</v>
      </c>
      <c r="FA89">
        <v>-34.35213665442613</v>
      </c>
      <c r="FB89">
        <v>-5.869230769230769</v>
      </c>
      <c r="FC89">
        <v>15</v>
      </c>
      <c r="FD89">
        <v>0</v>
      </c>
      <c r="FE89" t="s">
        <v>424</v>
      </c>
      <c r="FF89">
        <v>1747247426.5</v>
      </c>
      <c r="FG89">
        <v>1747247420.5</v>
      </c>
      <c r="FH89">
        <v>0</v>
      </c>
      <c r="FI89">
        <v>1.027</v>
      </c>
      <c r="FJ89">
        <v>0.031</v>
      </c>
      <c r="FK89">
        <v>0.02</v>
      </c>
      <c r="FL89">
        <v>0.05</v>
      </c>
      <c r="FM89">
        <v>420</v>
      </c>
      <c r="FN89">
        <v>16</v>
      </c>
      <c r="FO89">
        <v>0.01</v>
      </c>
      <c r="FP89">
        <v>0.1</v>
      </c>
      <c r="FQ89">
        <v>0.8745276499999999</v>
      </c>
      <c r="FR89">
        <v>-0.2891209530956851</v>
      </c>
      <c r="FS89">
        <v>0.07080219703990477</v>
      </c>
      <c r="FT89">
        <v>0</v>
      </c>
      <c r="FU89">
        <v>295.1852941176471</v>
      </c>
      <c r="FV89">
        <v>7.573720670301858</v>
      </c>
      <c r="FW89">
        <v>7.22760770578958</v>
      </c>
      <c r="FX89">
        <v>-1</v>
      </c>
      <c r="FY89">
        <v>0.595970675</v>
      </c>
      <c r="FZ89">
        <v>0.02654948217636017</v>
      </c>
      <c r="GA89">
        <v>0.002698955931351049</v>
      </c>
      <c r="GB89">
        <v>1</v>
      </c>
      <c r="GC89">
        <v>1</v>
      </c>
      <c r="GD89">
        <v>2</v>
      </c>
      <c r="GE89" t="s">
        <v>425</v>
      </c>
      <c r="GF89">
        <v>3.13686</v>
      </c>
      <c r="GG89">
        <v>2.7168</v>
      </c>
      <c r="GH89">
        <v>0.0932248</v>
      </c>
      <c r="GI89">
        <v>0.0924184</v>
      </c>
      <c r="GJ89">
        <v>0.110004</v>
      </c>
      <c r="GK89">
        <v>0.106964</v>
      </c>
      <c r="GL89">
        <v>28769.1</v>
      </c>
      <c r="GM89">
        <v>28858.5</v>
      </c>
      <c r="GN89">
        <v>29499.2</v>
      </c>
      <c r="GO89">
        <v>29388.7</v>
      </c>
      <c r="GP89">
        <v>34687.8</v>
      </c>
      <c r="GQ89">
        <v>34754.5</v>
      </c>
      <c r="GR89">
        <v>41512.3</v>
      </c>
      <c r="GS89">
        <v>41748.3</v>
      </c>
      <c r="GT89">
        <v>1.91348</v>
      </c>
      <c r="GU89">
        <v>1.86618</v>
      </c>
      <c r="GV89">
        <v>0.0750311</v>
      </c>
      <c r="GW89">
        <v>0</v>
      </c>
      <c r="GX89">
        <v>29.4849</v>
      </c>
      <c r="GY89">
        <v>999.9</v>
      </c>
      <c r="GZ89">
        <v>59.3</v>
      </c>
      <c r="HA89">
        <v>30.9</v>
      </c>
      <c r="HB89">
        <v>29.567</v>
      </c>
      <c r="HC89">
        <v>62.5723</v>
      </c>
      <c r="HD89">
        <v>25.1482</v>
      </c>
      <c r="HE89">
        <v>1</v>
      </c>
      <c r="HF89">
        <v>0.160671</v>
      </c>
      <c r="HG89">
        <v>-3.2706</v>
      </c>
      <c r="HH89">
        <v>20.3233</v>
      </c>
      <c r="HI89">
        <v>5.22343</v>
      </c>
      <c r="HJ89">
        <v>12.0159</v>
      </c>
      <c r="HK89">
        <v>4.99165</v>
      </c>
      <c r="HL89">
        <v>3.28953</v>
      </c>
      <c r="HM89">
        <v>9999</v>
      </c>
      <c r="HN89">
        <v>9999</v>
      </c>
      <c r="HO89">
        <v>9999</v>
      </c>
      <c r="HP89">
        <v>999.9</v>
      </c>
      <c r="HQ89">
        <v>1.86757</v>
      </c>
      <c r="HR89">
        <v>1.86667</v>
      </c>
      <c r="HS89">
        <v>1.86602</v>
      </c>
      <c r="HT89">
        <v>1.866</v>
      </c>
      <c r="HU89">
        <v>1.86783</v>
      </c>
      <c r="HV89">
        <v>1.87027</v>
      </c>
      <c r="HW89">
        <v>1.8689</v>
      </c>
      <c r="HX89">
        <v>1.87042</v>
      </c>
      <c r="HY89">
        <v>0</v>
      </c>
      <c r="HZ89">
        <v>0</v>
      </c>
      <c r="IA89">
        <v>0</v>
      </c>
      <c r="IB89">
        <v>0</v>
      </c>
      <c r="IC89" t="s">
        <v>426</v>
      </c>
      <c r="ID89" t="s">
        <v>427</v>
      </c>
      <c r="IE89" t="s">
        <v>428</v>
      </c>
      <c r="IF89" t="s">
        <v>428</v>
      </c>
      <c r="IG89" t="s">
        <v>428</v>
      </c>
      <c r="IH89" t="s">
        <v>428</v>
      </c>
      <c r="II89">
        <v>0</v>
      </c>
      <c r="IJ89">
        <v>100</v>
      </c>
      <c r="IK89">
        <v>100</v>
      </c>
      <c r="IL89">
        <v>1.238</v>
      </c>
      <c r="IM89">
        <v>0.2117</v>
      </c>
      <c r="IN89">
        <v>0.6902030508192664</v>
      </c>
      <c r="IO89">
        <v>0.001474763808417899</v>
      </c>
      <c r="IP89">
        <v>-3.85604142745729E-07</v>
      </c>
      <c r="IQ89">
        <v>-4.042155114862324E-11</v>
      </c>
      <c r="IR89">
        <v>-0.0599630414126953</v>
      </c>
      <c r="IS89">
        <v>-0.0008759303265835833</v>
      </c>
      <c r="IT89">
        <v>0.0007542316531097033</v>
      </c>
      <c r="IU89">
        <v>-1.168394518909615E-05</v>
      </c>
      <c r="IV89">
        <v>4</v>
      </c>
      <c r="IW89">
        <v>2283</v>
      </c>
      <c r="IX89">
        <v>1</v>
      </c>
      <c r="IY89">
        <v>28</v>
      </c>
      <c r="IZ89">
        <v>187606.8</v>
      </c>
      <c r="JA89">
        <v>187606.9</v>
      </c>
      <c r="JB89">
        <v>1.03027</v>
      </c>
      <c r="JC89">
        <v>2.27295</v>
      </c>
      <c r="JD89">
        <v>1.39771</v>
      </c>
      <c r="JE89">
        <v>2.35596</v>
      </c>
      <c r="JF89">
        <v>1.49536</v>
      </c>
      <c r="JG89">
        <v>2.73804</v>
      </c>
      <c r="JH89">
        <v>36.3871</v>
      </c>
      <c r="JI89">
        <v>24.105</v>
      </c>
      <c r="JJ89">
        <v>18</v>
      </c>
      <c r="JK89">
        <v>490.556</v>
      </c>
      <c r="JL89">
        <v>450.414</v>
      </c>
      <c r="JM89">
        <v>32.4476</v>
      </c>
      <c r="JN89">
        <v>29.6198</v>
      </c>
      <c r="JO89">
        <v>30.0022</v>
      </c>
      <c r="JP89">
        <v>29.4594</v>
      </c>
      <c r="JQ89">
        <v>29.3821</v>
      </c>
      <c r="JR89">
        <v>20.6336</v>
      </c>
      <c r="JS89">
        <v>24.3032</v>
      </c>
      <c r="JT89">
        <v>97.6872</v>
      </c>
      <c r="JU89">
        <v>32.5965</v>
      </c>
      <c r="JV89">
        <v>420</v>
      </c>
      <c r="JW89">
        <v>24.9158</v>
      </c>
      <c r="JX89">
        <v>100.821</v>
      </c>
      <c r="JY89">
        <v>100.395</v>
      </c>
    </row>
    <row r="90" spans="1:285">
      <c r="A90">
        <v>74</v>
      </c>
      <c r="B90">
        <v>1758503833.6</v>
      </c>
      <c r="C90">
        <v>945.0999999046326</v>
      </c>
      <c r="D90" t="s">
        <v>577</v>
      </c>
      <c r="E90" t="s">
        <v>578</v>
      </c>
      <c r="F90">
        <v>5</v>
      </c>
      <c r="G90" t="s">
        <v>552</v>
      </c>
      <c r="H90" t="s">
        <v>420</v>
      </c>
      <c r="I90" t="s">
        <v>421</v>
      </c>
      <c r="J90">
        <v>1758503830.6</v>
      </c>
      <c r="K90">
        <f>(L90)/1000</f>
        <v>0</v>
      </c>
      <c r="L90">
        <f>1000*DL90*AJ90*(DH90-DI90)/(100*DA90*(1000-AJ90*DH90))</f>
        <v>0</v>
      </c>
      <c r="M90">
        <f>DL90*AJ90*(DG90-DF90*(1000-AJ90*DI90)/(1000-AJ90*DH90))/(100*DA90)</f>
        <v>0</v>
      </c>
      <c r="N90">
        <f>DF90 - IF(AJ90&gt;1, M90*DA90*100.0/(AL90), 0)</f>
        <v>0</v>
      </c>
      <c r="O90">
        <f>((U90-K90/2)*N90-M90)/(U90+K90/2)</f>
        <v>0</v>
      </c>
      <c r="P90">
        <f>O90*(DM90+DN90)/1000.0</f>
        <v>0</v>
      </c>
      <c r="Q90">
        <f>(DF90 - IF(AJ90&gt;1, M90*DA90*100.0/(AL90), 0))*(DM90+DN90)/1000.0</f>
        <v>0</v>
      </c>
      <c r="R90">
        <f>2.0/((1/T90-1/S90)+SIGN(T90)*SQRT((1/T90-1/S90)*(1/T90-1/S90) + 4*DB90/((DB90+1)*(DB90+1))*(2*1/T90*1/S90-1/S90*1/S90)))</f>
        <v>0</v>
      </c>
      <c r="S90">
        <f>IF(LEFT(DC90,1)&lt;&gt;"0",IF(LEFT(DC90,1)="1",3.0,DD90),$D$5+$E$5*(DT90*DM90/($K$5*1000))+$F$5*(DT90*DM90/($K$5*1000))*MAX(MIN(DA90,$J$5),$I$5)*MAX(MIN(DA90,$J$5),$I$5)+$G$5*MAX(MIN(DA90,$J$5),$I$5)*(DT90*DM90/($K$5*1000))+$H$5*(DT90*DM90/($K$5*1000))*(DT90*DM90/($K$5*1000)))</f>
        <v>0</v>
      </c>
      <c r="T90">
        <f>K90*(1000-(1000*0.61365*exp(17.502*X90/(240.97+X90))/(DM90+DN90)+DH90)/2)/(1000*0.61365*exp(17.502*X90/(240.97+X90))/(DM90+DN90)-DH90)</f>
        <v>0</v>
      </c>
      <c r="U90">
        <f>1/((DB90+1)/(R90/1.6)+1/(S90/1.37)) + DB90/((DB90+1)/(R90/1.6) + DB90/(S90/1.37))</f>
        <v>0</v>
      </c>
      <c r="V90">
        <f>(CW90*CZ90)</f>
        <v>0</v>
      </c>
      <c r="W90">
        <f>(DO90+(V90+2*0.95*5.67E-8*(((DO90+$B$7)+273)^4-(DO90+273)^4)-44100*K90)/(1.84*29.3*S90+8*0.95*5.67E-8*(DO90+273)^3))</f>
        <v>0</v>
      </c>
      <c r="X90">
        <f>($C$7*DP90+$D$7*DQ90+$E$7*W90)</f>
        <v>0</v>
      </c>
      <c r="Y90">
        <f>0.61365*exp(17.502*X90/(240.97+X90))</f>
        <v>0</v>
      </c>
      <c r="Z90">
        <f>(AA90/AB90*100)</f>
        <v>0</v>
      </c>
      <c r="AA90">
        <f>DH90*(DM90+DN90)/1000</f>
        <v>0</v>
      </c>
      <c r="AB90">
        <f>0.61365*exp(17.502*DO90/(240.97+DO90))</f>
        <v>0</v>
      </c>
      <c r="AC90">
        <f>(Y90-DH90*(DM90+DN90)/1000)</f>
        <v>0</v>
      </c>
      <c r="AD90">
        <f>(-K90*44100)</f>
        <v>0</v>
      </c>
      <c r="AE90">
        <f>2*29.3*S90*0.92*(DO90-X90)</f>
        <v>0</v>
      </c>
      <c r="AF90">
        <f>2*0.95*5.67E-8*(((DO90+$B$7)+273)^4-(X90+273)^4)</f>
        <v>0</v>
      </c>
      <c r="AG90">
        <f>V90+AF90+AD90+AE90</f>
        <v>0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MAX(0,($B$13+$C$13*DT90)/(1+$D$13*DT90)*DM90/(DO90+273)*$E$13)</f>
        <v>0</v>
      </c>
      <c r="AM90" t="s">
        <v>422</v>
      </c>
      <c r="AN90" t="s">
        <v>422</v>
      </c>
      <c r="AO90">
        <v>0</v>
      </c>
      <c r="AP90">
        <v>0</v>
      </c>
      <c r="AQ90">
        <f>1-AO90/AP90</f>
        <v>0</v>
      </c>
      <c r="AR90">
        <v>0</v>
      </c>
      <c r="AS90" t="s">
        <v>422</v>
      </c>
      <c r="AT90" t="s">
        <v>422</v>
      </c>
      <c r="AU90">
        <v>0</v>
      </c>
      <c r="AV90">
        <v>0</v>
      </c>
      <c r="AW90">
        <f>1-AU90/AV90</f>
        <v>0</v>
      </c>
      <c r="AX90">
        <v>0.5</v>
      </c>
      <c r="AY90">
        <f>CX90</f>
        <v>0</v>
      </c>
      <c r="AZ90">
        <f>M90</f>
        <v>0</v>
      </c>
      <c r="BA90">
        <f>AW90*AX90*AY90</f>
        <v>0</v>
      </c>
      <c r="BB90">
        <f>(AZ90-AR90)/AY90</f>
        <v>0</v>
      </c>
      <c r="BC90">
        <f>(AP90-AV90)/AV90</f>
        <v>0</v>
      </c>
      <c r="BD90">
        <f>AO90/(AQ90+AO90/AV90)</f>
        <v>0</v>
      </c>
      <c r="BE90" t="s">
        <v>422</v>
      </c>
      <c r="BF90">
        <v>0</v>
      </c>
      <c r="BG90">
        <f>IF(BF90&lt;&gt;0, BF90, BD90)</f>
        <v>0</v>
      </c>
      <c r="BH90">
        <f>1-BG90/AV90</f>
        <v>0</v>
      </c>
      <c r="BI90">
        <f>(AV90-AU90)/(AV90-BG90)</f>
        <v>0</v>
      </c>
      <c r="BJ90">
        <f>(AP90-AV90)/(AP90-BG90)</f>
        <v>0</v>
      </c>
      <c r="BK90">
        <f>(AV90-AU90)/(AV90-AO90)</f>
        <v>0</v>
      </c>
      <c r="BL90">
        <f>(AP90-AV90)/(AP90-AO90)</f>
        <v>0</v>
      </c>
      <c r="BM90">
        <f>(BI90*BG90/AU90)</f>
        <v>0</v>
      </c>
      <c r="BN90">
        <f>(1-BM90)</f>
        <v>0</v>
      </c>
      <c r="CW90">
        <f>$B$11*DU90+$C$11*DV90+$F$11*EG90*(1-EJ90)</f>
        <v>0</v>
      </c>
      <c r="CX90">
        <f>CW90*CY90</f>
        <v>0</v>
      </c>
      <c r="CY90">
        <f>($B$11*$D$9+$C$11*$D$9+$F$11*((ET90+EL90)/MAX(ET90+EL90+EU90, 0.1)*$I$9+EU90/MAX(ET90+EL90+EU90, 0.1)*$J$9))/($B$11+$C$11+$F$11)</f>
        <v>0</v>
      </c>
      <c r="CZ90">
        <f>($B$11*$K$9+$C$11*$K$9+$F$11*((ET90+EL90)/MAX(ET90+EL90+EU90, 0.1)*$P$9+EU90/MAX(ET90+EL90+EU90, 0.1)*$Q$9))/($B$11+$C$11+$F$11)</f>
        <v>0</v>
      </c>
      <c r="DA90">
        <v>3.46</v>
      </c>
      <c r="DB90">
        <v>0.5</v>
      </c>
      <c r="DC90" t="s">
        <v>423</v>
      </c>
      <c r="DD90">
        <v>2</v>
      </c>
      <c r="DE90">
        <v>1758503830.6</v>
      </c>
      <c r="DF90">
        <v>420.8685555555556</v>
      </c>
      <c r="DG90">
        <v>419.9986666666666</v>
      </c>
      <c r="DH90">
        <v>25.53034444444445</v>
      </c>
      <c r="DI90">
        <v>24.92812222222222</v>
      </c>
      <c r="DJ90">
        <v>419.6304444444444</v>
      </c>
      <c r="DK90">
        <v>25.31862222222222</v>
      </c>
      <c r="DL90">
        <v>499.9925555555556</v>
      </c>
      <c r="DM90">
        <v>89.96518888888889</v>
      </c>
      <c r="DN90">
        <v>0.0566702</v>
      </c>
      <c r="DO90">
        <v>31.31173333333333</v>
      </c>
      <c r="DP90">
        <v>30.70284444444444</v>
      </c>
      <c r="DQ90">
        <v>999.9000000000001</v>
      </c>
      <c r="DR90">
        <v>0</v>
      </c>
      <c r="DS90">
        <v>0</v>
      </c>
      <c r="DT90">
        <v>9993.268888888888</v>
      </c>
      <c r="DU90">
        <v>0</v>
      </c>
      <c r="DV90">
        <v>0.843113</v>
      </c>
      <c r="DW90">
        <v>0.8699816666666667</v>
      </c>
      <c r="DX90">
        <v>431.895</v>
      </c>
      <c r="DY90">
        <v>430.736</v>
      </c>
      <c r="DZ90">
        <v>0.6022133333333333</v>
      </c>
      <c r="EA90">
        <v>419.9986666666666</v>
      </c>
      <c r="EB90">
        <v>24.92812222222222</v>
      </c>
      <c r="EC90">
        <v>2.296843333333333</v>
      </c>
      <c r="ED90">
        <v>2.242665555555556</v>
      </c>
      <c r="EE90">
        <v>19.65427777777778</v>
      </c>
      <c r="EF90">
        <v>19.27038888888889</v>
      </c>
      <c r="EG90">
        <v>0.00500097</v>
      </c>
      <c r="EH90">
        <v>0</v>
      </c>
      <c r="EI90">
        <v>0</v>
      </c>
      <c r="EJ90">
        <v>0</v>
      </c>
      <c r="EK90">
        <v>293.2444444444444</v>
      </c>
      <c r="EL90">
        <v>0.00500097</v>
      </c>
      <c r="EM90">
        <v>-6.433333333333334</v>
      </c>
      <c r="EN90">
        <v>-1.311111111111111</v>
      </c>
      <c r="EO90">
        <v>35.09</v>
      </c>
      <c r="EP90">
        <v>38.25</v>
      </c>
      <c r="EQ90">
        <v>36.687</v>
      </c>
      <c r="ER90">
        <v>38.125</v>
      </c>
      <c r="ES90">
        <v>37.02066666666667</v>
      </c>
      <c r="ET90">
        <v>0</v>
      </c>
      <c r="EU90">
        <v>0</v>
      </c>
      <c r="EV90">
        <v>0</v>
      </c>
      <c r="EW90">
        <v>1758503834.5</v>
      </c>
      <c r="EX90">
        <v>0</v>
      </c>
      <c r="EY90">
        <v>294.664</v>
      </c>
      <c r="EZ90">
        <v>7.461538979144519</v>
      </c>
      <c r="FA90">
        <v>-1.538461597337291</v>
      </c>
      <c r="FB90">
        <v>-6.624000000000001</v>
      </c>
      <c r="FC90">
        <v>15</v>
      </c>
      <c r="FD90">
        <v>0</v>
      </c>
      <c r="FE90" t="s">
        <v>424</v>
      </c>
      <c r="FF90">
        <v>1747247426.5</v>
      </c>
      <c r="FG90">
        <v>1747247420.5</v>
      </c>
      <c r="FH90">
        <v>0</v>
      </c>
      <c r="FI90">
        <v>1.027</v>
      </c>
      <c r="FJ90">
        <v>0.031</v>
      </c>
      <c r="FK90">
        <v>0.02</v>
      </c>
      <c r="FL90">
        <v>0.05</v>
      </c>
      <c r="FM90">
        <v>420</v>
      </c>
      <c r="FN90">
        <v>16</v>
      </c>
      <c r="FO90">
        <v>0.01</v>
      </c>
      <c r="FP90">
        <v>0.1</v>
      </c>
      <c r="FQ90">
        <v>0.8651181707317073</v>
      </c>
      <c r="FR90">
        <v>-0.2924721742160258</v>
      </c>
      <c r="FS90">
        <v>0.07050234480615501</v>
      </c>
      <c r="FT90">
        <v>0</v>
      </c>
      <c r="FU90">
        <v>294.6294117647059</v>
      </c>
      <c r="FV90">
        <v>10.50267403395669</v>
      </c>
      <c r="FW90">
        <v>7.093390851463515</v>
      </c>
      <c r="FX90">
        <v>-1</v>
      </c>
      <c r="FY90">
        <v>0.5968224146341464</v>
      </c>
      <c r="FZ90">
        <v>0.03309750522648014</v>
      </c>
      <c r="GA90">
        <v>0.00354484514764206</v>
      </c>
      <c r="GB90">
        <v>1</v>
      </c>
      <c r="GC90">
        <v>1</v>
      </c>
      <c r="GD90">
        <v>2</v>
      </c>
      <c r="GE90" t="s">
        <v>425</v>
      </c>
      <c r="GF90">
        <v>3.13676</v>
      </c>
      <c r="GG90">
        <v>2.71687</v>
      </c>
      <c r="GH90">
        <v>0.0932224</v>
      </c>
      <c r="GI90">
        <v>0.09239890000000001</v>
      </c>
      <c r="GJ90">
        <v>0.110027</v>
      </c>
      <c r="GK90">
        <v>0.106963</v>
      </c>
      <c r="GL90">
        <v>28769.1</v>
      </c>
      <c r="GM90">
        <v>28858.9</v>
      </c>
      <c r="GN90">
        <v>29499.2</v>
      </c>
      <c r="GO90">
        <v>29388.5</v>
      </c>
      <c r="GP90">
        <v>34687</v>
      </c>
      <c r="GQ90">
        <v>34754.3</v>
      </c>
      <c r="GR90">
        <v>41512.4</v>
      </c>
      <c r="GS90">
        <v>41748</v>
      </c>
      <c r="GT90">
        <v>1.9134</v>
      </c>
      <c r="GU90">
        <v>1.86613</v>
      </c>
      <c r="GV90">
        <v>0.0758842</v>
      </c>
      <c r="GW90">
        <v>0</v>
      </c>
      <c r="GX90">
        <v>29.4849</v>
      </c>
      <c r="GY90">
        <v>999.9</v>
      </c>
      <c r="GZ90">
        <v>59.3</v>
      </c>
      <c r="HA90">
        <v>30.9</v>
      </c>
      <c r="HB90">
        <v>29.5704</v>
      </c>
      <c r="HC90">
        <v>62.6723</v>
      </c>
      <c r="HD90">
        <v>25.1522</v>
      </c>
      <c r="HE90">
        <v>1</v>
      </c>
      <c r="HF90">
        <v>0.160152</v>
      </c>
      <c r="HG90">
        <v>-2.72937</v>
      </c>
      <c r="HH90">
        <v>20.3342</v>
      </c>
      <c r="HI90">
        <v>5.22328</v>
      </c>
      <c r="HJ90">
        <v>12.0159</v>
      </c>
      <c r="HK90">
        <v>4.9916</v>
      </c>
      <c r="HL90">
        <v>3.28948</v>
      </c>
      <c r="HM90">
        <v>9999</v>
      </c>
      <c r="HN90">
        <v>9999</v>
      </c>
      <c r="HO90">
        <v>9999</v>
      </c>
      <c r="HP90">
        <v>999.9</v>
      </c>
      <c r="HQ90">
        <v>1.86755</v>
      </c>
      <c r="HR90">
        <v>1.86663</v>
      </c>
      <c r="HS90">
        <v>1.866</v>
      </c>
      <c r="HT90">
        <v>1.866</v>
      </c>
      <c r="HU90">
        <v>1.86783</v>
      </c>
      <c r="HV90">
        <v>1.87027</v>
      </c>
      <c r="HW90">
        <v>1.8689</v>
      </c>
      <c r="HX90">
        <v>1.87042</v>
      </c>
      <c r="HY90">
        <v>0</v>
      </c>
      <c r="HZ90">
        <v>0</v>
      </c>
      <c r="IA90">
        <v>0</v>
      </c>
      <c r="IB90">
        <v>0</v>
      </c>
      <c r="IC90" t="s">
        <v>426</v>
      </c>
      <c r="ID90" t="s">
        <v>427</v>
      </c>
      <c r="IE90" t="s">
        <v>428</v>
      </c>
      <c r="IF90" t="s">
        <v>428</v>
      </c>
      <c r="IG90" t="s">
        <v>428</v>
      </c>
      <c r="IH90" t="s">
        <v>428</v>
      </c>
      <c r="II90">
        <v>0</v>
      </c>
      <c r="IJ90">
        <v>100</v>
      </c>
      <c r="IK90">
        <v>100</v>
      </c>
      <c r="IL90">
        <v>1.238</v>
      </c>
      <c r="IM90">
        <v>0.2118</v>
      </c>
      <c r="IN90">
        <v>0.6902030508192664</v>
      </c>
      <c r="IO90">
        <v>0.001474763808417899</v>
      </c>
      <c r="IP90">
        <v>-3.85604142745729E-07</v>
      </c>
      <c r="IQ90">
        <v>-4.042155114862324E-11</v>
      </c>
      <c r="IR90">
        <v>-0.0599630414126953</v>
      </c>
      <c r="IS90">
        <v>-0.0008759303265835833</v>
      </c>
      <c r="IT90">
        <v>0.0007542316531097033</v>
      </c>
      <c r="IU90">
        <v>-1.168394518909615E-05</v>
      </c>
      <c r="IV90">
        <v>4</v>
      </c>
      <c r="IW90">
        <v>2283</v>
      </c>
      <c r="IX90">
        <v>1</v>
      </c>
      <c r="IY90">
        <v>28</v>
      </c>
      <c r="IZ90">
        <v>187606.8</v>
      </c>
      <c r="JA90">
        <v>187606.9</v>
      </c>
      <c r="JB90">
        <v>1.03027</v>
      </c>
      <c r="JC90">
        <v>2.29614</v>
      </c>
      <c r="JD90">
        <v>1.39648</v>
      </c>
      <c r="JE90">
        <v>2.3584</v>
      </c>
      <c r="JF90">
        <v>1.49536</v>
      </c>
      <c r="JG90">
        <v>2.5769</v>
      </c>
      <c r="JH90">
        <v>36.3871</v>
      </c>
      <c r="JI90">
        <v>24.0963</v>
      </c>
      <c r="JJ90">
        <v>18</v>
      </c>
      <c r="JK90">
        <v>490.499</v>
      </c>
      <c r="JL90">
        <v>450.379</v>
      </c>
      <c r="JM90">
        <v>32.5953</v>
      </c>
      <c r="JN90">
        <v>29.6185</v>
      </c>
      <c r="JO90">
        <v>30.0011</v>
      </c>
      <c r="JP90">
        <v>29.4581</v>
      </c>
      <c r="JQ90">
        <v>29.3818</v>
      </c>
      <c r="JR90">
        <v>20.6383</v>
      </c>
      <c r="JS90">
        <v>24.3032</v>
      </c>
      <c r="JT90">
        <v>97.6872</v>
      </c>
      <c r="JU90">
        <v>32.5965</v>
      </c>
      <c r="JV90">
        <v>420</v>
      </c>
      <c r="JW90">
        <v>24.9158</v>
      </c>
      <c r="JX90">
        <v>100.821</v>
      </c>
      <c r="JY90">
        <v>100.394</v>
      </c>
    </row>
    <row r="91" spans="1:285">
      <c r="A91">
        <v>75</v>
      </c>
      <c r="B91">
        <v>1758503835.6</v>
      </c>
      <c r="C91">
        <v>947.0999999046326</v>
      </c>
      <c r="D91" t="s">
        <v>579</v>
      </c>
      <c r="E91" t="s">
        <v>580</v>
      </c>
      <c r="F91">
        <v>5</v>
      </c>
      <c r="G91" t="s">
        <v>552</v>
      </c>
      <c r="H91" t="s">
        <v>420</v>
      </c>
      <c r="I91" t="s">
        <v>421</v>
      </c>
      <c r="J91">
        <v>1758503832.6</v>
      </c>
      <c r="K91">
        <f>(L91)/1000</f>
        <v>0</v>
      </c>
      <c r="L91">
        <f>1000*DL91*AJ91*(DH91-DI91)/(100*DA91*(1000-AJ91*DH91))</f>
        <v>0</v>
      </c>
      <c r="M91">
        <f>DL91*AJ91*(DG91-DF91*(1000-AJ91*DI91)/(1000-AJ91*DH91))/(100*DA91)</f>
        <v>0</v>
      </c>
      <c r="N91">
        <f>DF91 - IF(AJ91&gt;1, M91*DA91*100.0/(AL91), 0)</f>
        <v>0</v>
      </c>
      <c r="O91">
        <f>((U91-K91/2)*N91-M91)/(U91+K91/2)</f>
        <v>0</v>
      </c>
      <c r="P91">
        <f>O91*(DM91+DN91)/1000.0</f>
        <v>0</v>
      </c>
      <c r="Q91">
        <f>(DF91 - IF(AJ91&gt;1, M91*DA91*100.0/(AL91), 0))*(DM91+DN91)/1000.0</f>
        <v>0</v>
      </c>
      <c r="R91">
        <f>2.0/((1/T91-1/S91)+SIGN(T91)*SQRT((1/T91-1/S91)*(1/T91-1/S91) + 4*DB91/((DB91+1)*(DB91+1))*(2*1/T91*1/S91-1/S91*1/S91)))</f>
        <v>0</v>
      </c>
      <c r="S91">
        <f>IF(LEFT(DC91,1)&lt;&gt;"0",IF(LEFT(DC91,1)="1",3.0,DD91),$D$5+$E$5*(DT91*DM91/($K$5*1000))+$F$5*(DT91*DM91/($K$5*1000))*MAX(MIN(DA91,$J$5),$I$5)*MAX(MIN(DA91,$J$5),$I$5)+$G$5*MAX(MIN(DA91,$J$5),$I$5)*(DT91*DM91/($K$5*1000))+$H$5*(DT91*DM91/($K$5*1000))*(DT91*DM91/($K$5*1000)))</f>
        <v>0</v>
      </c>
      <c r="T91">
        <f>K91*(1000-(1000*0.61365*exp(17.502*X91/(240.97+X91))/(DM91+DN91)+DH91)/2)/(1000*0.61365*exp(17.502*X91/(240.97+X91))/(DM91+DN91)-DH91)</f>
        <v>0</v>
      </c>
      <c r="U91">
        <f>1/((DB91+1)/(R91/1.6)+1/(S91/1.37)) + DB91/((DB91+1)/(R91/1.6) + DB91/(S91/1.37))</f>
        <v>0</v>
      </c>
      <c r="V91">
        <f>(CW91*CZ91)</f>
        <v>0</v>
      </c>
      <c r="W91">
        <f>(DO91+(V91+2*0.95*5.67E-8*(((DO91+$B$7)+273)^4-(DO91+273)^4)-44100*K91)/(1.84*29.3*S91+8*0.95*5.67E-8*(DO91+273)^3))</f>
        <v>0</v>
      </c>
      <c r="X91">
        <f>($C$7*DP91+$D$7*DQ91+$E$7*W91)</f>
        <v>0</v>
      </c>
      <c r="Y91">
        <f>0.61365*exp(17.502*X91/(240.97+X91))</f>
        <v>0</v>
      </c>
      <c r="Z91">
        <f>(AA91/AB91*100)</f>
        <v>0</v>
      </c>
      <c r="AA91">
        <f>DH91*(DM91+DN91)/1000</f>
        <v>0</v>
      </c>
      <c r="AB91">
        <f>0.61365*exp(17.502*DO91/(240.97+DO91))</f>
        <v>0</v>
      </c>
      <c r="AC91">
        <f>(Y91-DH91*(DM91+DN91)/1000)</f>
        <v>0</v>
      </c>
      <c r="AD91">
        <f>(-K91*44100)</f>
        <v>0</v>
      </c>
      <c r="AE91">
        <f>2*29.3*S91*0.92*(DO91-X91)</f>
        <v>0</v>
      </c>
      <c r="AF91">
        <f>2*0.95*5.67E-8*(((DO91+$B$7)+273)^4-(X91+273)^4)</f>
        <v>0</v>
      </c>
      <c r="AG91">
        <f>V91+AF91+AD91+AE91</f>
        <v>0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MAX(0,($B$13+$C$13*DT91)/(1+$D$13*DT91)*DM91/(DO91+273)*$E$13)</f>
        <v>0</v>
      </c>
      <c r="AM91" t="s">
        <v>422</v>
      </c>
      <c r="AN91" t="s">
        <v>422</v>
      </c>
      <c r="AO91">
        <v>0</v>
      </c>
      <c r="AP91">
        <v>0</v>
      </c>
      <c r="AQ91">
        <f>1-AO91/AP91</f>
        <v>0</v>
      </c>
      <c r="AR91">
        <v>0</v>
      </c>
      <c r="AS91" t="s">
        <v>422</v>
      </c>
      <c r="AT91" t="s">
        <v>422</v>
      </c>
      <c r="AU91">
        <v>0</v>
      </c>
      <c r="AV91">
        <v>0</v>
      </c>
      <c r="AW91">
        <f>1-AU91/AV91</f>
        <v>0</v>
      </c>
      <c r="AX91">
        <v>0.5</v>
      </c>
      <c r="AY91">
        <f>CX91</f>
        <v>0</v>
      </c>
      <c r="AZ91">
        <f>M91</f>
        <v>0</v>
      </c>
      <c r="BA91">
        <f>AW91*AX91*AY91</f>
        <v>0</v>
      </c>
      <c r="BB91">
        <f>(AZ91-AR91)/AY91</f>
        <v>0</v>
      </c>
      <c r="BC91">
        <f>(AP91-AV91)/AV91</f>
        <v>0</v>
      </c>
      <c r="BD91">
        <f>AO91/(AQ91+AO91/AV91)</f>
        <v>0</v>
      </c>
      <c r="BE91" t="s">
        <v>422</v>
      </c>
      <c r="BF91">
        <v>0</v>
      </c>
      <c r="BG91">
        <f>IF(BF91&lt;&gt;0, BF91, BD91)</f>
        <v>0</v>
      </c>
      <c r="BH91">
        <f>1-BG91/AV91</f>
        <v>0</v>
      </c>
      <c r="BI91">
        <f>(AV91-AU91)/(AV91-BG91)</f>
        <v>0</v>
      </c>
      <c r="BJ91">
        <f>(AP91-AV91)/(AP91-BG91)</f>
        <v>0</v>
      </c>
      <c r="BK91">
        <f>(AV91-AU91)/(AV91-AO91)</f>
        <v>0</v>
      </c>
      <c r="BL91">
        <f>(AP91-AV91)/(AP91-AO91)</f>
        <v>0</v>
      </c>
      <c r="BM91">
        <f>(BI91*BG91/AU91)</f>
        <v>0</v>
      </c>
      <c r="BN91">
        <f>(1-BM91)</f>
        <v>0</v>
      </c>
      <c r="CW91">
        <f>$B$11*DU91+$C$11*DV91+$F$11*EG91*(1-EJ91)</f>
        <v>0</v>
      </c>
      <c r="CX91">
        <f>CW91*CY91</f>
        <v>0</v>
      </c>
      <c r="CY91">
        <f>($B$11*$D$9+$C$11*$D$9+$F$11*((ET91+EL91)/MAX(ET91+EL91+EU91, 0.1)*$I$9+EU91/MAX(ET91+EL91+EU91, 0.1)*$J$9))/($B$11+$C$11+$F$11)</f>
        <v>0</v>
      </c>
      <c r="CZ91">
        <f>($B$11*$K$9+$C$11*$K$9+$F$11*((ET91+EL91)/MAX(ET91+EL91+EU91, 0.1)*$P$9+EU91/MAX(ET91+EL91+EU91, 0.1)*$Q$9))/($B$11+$C$11+$F$11)</f>
        <v>0</v>
      </c>
      <c r="DA91">
        <v>3.46</v>
      </c>
      <c r="DB91">
        <v>0.5</v>
      </c>
      <c r="DC91" t="s">
        <v>423</v>
      </c>
      <c r="DD91">
        <v>2</v>
      </c>
      <c r="DE91">
        <v>1758503832.6</v>
      </c>
      <c r="DF91">
        <v>420.855</v>
      </c>
      <c r="DG91">
        <v>419.9885555555555</v>
      </c>
      <c r="DH91">
        <v>25.53506666666667</v>
      </c>
      <c r="DI91">
        <v>24.92723333333333</v>
      </c>
      <c r="DJ91">
        <v>419.6167777777778</v>
      </c>
      <c r="DK91">
        <v>25.32328888888889</v>
      </c>
      <c r="DL91">
        <v>500.0087777777778</v>
      </c>
      <c r="DM91">
        <v>89.96515555555555</v>
      </c>
      <c r="DN91">
        <v>0.05661012222222222</v>
      </c>
      <c r="DO91">
        <v>31.31705555555556</v>
      </c>
      <c r="DP91">
        <v>30.71395555555555</v>
      </c>
      <c r="DQ91">
        <v>999.9000000000001</v>
      </c>
      <c r="DR91">
        <v>0</v>
      </c>
      <c r="DS91">
        <v>0</v>
      </c>
      <c r="DT91">
        <v>10001.59777777778</v>
      </c>
      <c r="DU91">
        <v>0</v>
      </c>
      <c r="DV91">
        <v>0.843113</v>
      </c>
      <c r="DW91">
        <v>0.8664076666666667</v>
      </c>
      <c r="DX91">
        <v>431.8831111111111</v>
      </c>
      <c r="DY91">
        <v>430.7254444444445</v>
      </c>
      <c r="DZ91">
        <v>0.60783</v>
      </c>
      <c r="EA91">
        <v>419.9885555555555</v>
      </c>
      <c r="EB91">
        <v>24.92723333333333</v>
      </c>
      <c r="EC91">
        <v>2.297267777777778</v>
      </c>
      <c r="ED91">
        <v>2.242584444444444</v>
      </c>
      <c r="EE91">
        <v>19.65725555555555</v>
      </c>
      <c r="EF91">
        <v>19.26981111111111</v>
      </c>
      <c r="EG91">
        <v>0.00500097</v>
      </c>
      <c r="EH91">
        <v>0</v>
      </c>
      <c r="EI91">
        <v>0</v>
      </c>
      <c r="EJ91">
        <v>0</v>
      </c>
      <c r="EK91">
        <v>295.6</v>
      </c>
      <c r="EL91">
        <v>0.00500097</v>
      </c>
      <c r="EM91">
        <v>-5.4</v>
      </c>
      <c r="EN91">
        <v>-1.888888888888889</v>
      </c>
      <c r="EO91">
        <v>35.07599999999999</v>
      </c>
      <c r="EP91">
        <v>38.25</v>
      </c>
      <c r="EQ91">
        <v>36.687</v>
      </c>
      <c r="ER91">
        <v>38.125</v>
      </c>
      <c r="ES91">
        <v>37.00688888888889</v>
      </c>
      <c r="ET91">
        <v>0</v>
      </c>
      <c r="EU91">
        <v>0</v>
      </c>
      <c r="EV91">
        <v>0</v>
      </c>
      <c r="EW91">
        <v>1758503836.3</v>
      </c>
      <c r="EX91">
        <v>0</v>
      </c>
      <c r="EY91">
        <v>295.3230769230769</v>
      </c>
      <c r="EZ91">
        <v>0.7247866448734666</v>
      </c>
      <c r="FA91">
        <v>13.65470098393818</v>
      </c>
      <c r="FB91">
        <v>-7.83076923076923</v>
      </c>
      <c r="FC91">
        <v>15</v>
      </c>
      <c r="FD91">
        <v>0</v>
      </c>
      <c r="FE91" t="s">
        <v>424</v>
      </c>
      <c r="FF91">
        <v>1747247426.5</v>
      </c>
      <c r="FG91">
        <v>1747247420.5</v>
      </c>
      <c r="FH91">
        <v>0</v>
      </c>
      <c r="FI91">
        <v>1.027</v>
      </c>
      <c r="FJ91">
        <v>0.031</v>
      </c>
      <c r="FK91">
        <v>0.02</v>
      </c>
      <c r="FL91">
        <v>0.05</v>
      </c>
      <c r="FM91">
        <v>420</v>
      </c>
      <c r="FN91">
        <v>16</v>
      </c>
      <c r="FO91">
        <v>0.01</v>
      </c>
      <c r="FP91">
        <v>0.1</v>
      </c>
      <c r="FQ91">
        <v>0.8582283499999999</v>
      </c>
      <c r="FR91">
        <v>-0.007454769230772733</v>
      </c>
      <c r="FS91">
        <v>0.06347575359597946</v>
      </c>
      <c r="FT91">
        <v>1</v>
      </c>
      <c r="FU91">
        <v>294.9764705882353</v>
      </c>
      <c r="FV91">
        <v>4.877005556033605</v>
      </c>
      <c r="FW91">
        <v>6.43835285948608</v>
      </c>
      <c r="FX91">
        <v>-1</v>
      </c>
      <c r="FY91">
        <v>0.5995137500000001</v>
      </c>
      <c r="FZ91">
        <v>0.05553728330206151</v>
      </c>
      <c r="GA91">
        <v>0.006134131730530411</v>
      </c>
      <c r="GB91">
        <v>1</v>
      </c>
      <c r="GC91">
        <v>2</v>
      </c>
      <c r="GD91">
        <v>2</v>
      </c>
      <c r="GE91" t="s">
        <v>448</v>
      </c>
      <c r="GF91">
        <v>3.13657</v>
      </c>
      <c r="GG91">
        <v>2.71698</v>
      </c>
      <c r="GH91">
        <v>0.093221</v>
      </c>
      <c r="GI91">
        <v>0.0923993</v>
      </c>
      <c r="GJ91">
        <v>0.110044</v>
      </c>
      <c r="GK91">
        <v>0.10696</v>
      </c>
      <c r="GL91">
        <v>28769.1</v>
      </c>
      <c r="GM91">
        <v>28858.7</v>
      </c>
      <c r="GN91">
        <v>29499.1</v>
      </c>
      <c r="GO91">
        <v>29388.3</v>
      </c>
      <c r="GP91">
        <v>34686.3</v>
      </c>
      <c r="GQ91">
        <v>34754.1</v>
      </c>
      <c r="GR91">
        <v>41512.4</v>
      </c>
      <c r="GS91">
        <v>41747.6</v>
      </c>
      <c r="GT91">
        <v>1.91325</v>
      </c>
      <c r="GU91">
        <v>1.86613</v>
      </c>
      <c r="GV91">
        <v>0.07675220000000001</v>
      </c>
      <c r="GW91">
        <v>0</v>
      </c>
      <c r="GX91">
        <v>29.4849</v>
      </c>
      <c r="GY91">
        <v>999.9</v>
      </c>
      <c r="GZ91">
        <v>59.3</v>
      </c>
      <c r="HA91">
        <v>30.9</v>
      </c>
      <c r="HB91">
        <v>29.5671</v>
      </c>
      <c r="HC91">
        <v>62.5923</v>
      </c>
      <c r="HD91">
        <v>25.2885</v>
      </c>
      <c r="HE91">
        <v>1</v>
      </c>
      <c r="HF91">
        <v>0.159538</v>
      </c>
      <c r="HG91">
        <v>-2.48616</v>
      </c>
      <c r="HH91">
        <v>20.3384</v>
      </c>
      <c r="HI91">
        <v>5.22343</v>
      </c>
      <c r="HJ91">
        <v>12.0159</v>
      </c>
      <c r="HK91">
        <v>4.9915</v>
      </c>
      <c r="HL91">
        <v>3.2894</v>
      </c>
      <c r="HM91">
        <v>9999</v>
      </c>
      <c r="HN91">
        <v>9999</v>
      </c>
      <c r="HO91">
        <v>9999</v>
      </c>
      <c r="HP91">
        <v>999.9</v>
      </c>
      <c r="HQ91">
        <v>1.86756</v>
      </c>
      <c r="HR91">
        <v>1.86662</v>
      </c>
      <c r="HS91">
        <v>1.866</v>
      </c>
      <c r="HT91">
        <v>1.866</v>
      </c>
      <c r="HU91">
        <v>1.86784</v>
      </c>
      <c r="HV91">
        <v>1.87027</v>
      </c>
      <c r="HW91">
        <v>1.8689</v>
      </c>
      <c r="HX91">
        <v>1.87042</v>
      </c>
      <c r="HY91">
        <v>0</v>
      </c>
      <c r="HZ91">
        <v>0</v>
      </c>
      <c r="IA91">
        <v>0</v>
      </c>
      <c r="IB91">
        <v>0</v>
      </c>
      <c r="IC91" t="s">
        <v>426</v>
      </c>
      <c r="ID91" t="s">
        <v>427</v>
      </c>
      <c r="IE91" t="s">
        <v>428</v>
      </c>
      <c r="IF91" t="s">
        <v>428</v>
      </c>
      <c r="IG91" t="s">
        <v>428</v>
      </c>
      <c r="IH91" t="s">
        <v>428</v>
      </c>
      <c r="II91">
        <v>0</v>
      </c>
      <c r="IJ91">
        <v>100</v>
      </c>
      <c r="IK91">
        <v>100</v>
      </c>
      <c r="IL91">
        <v>1.238</v>
      </c>
      <c r="IM91">
        <v>0.212</v>
      </c>
      <c r="IN91">
        <v>0.6902030508192664</v>
      </c>
      <c r="IO91">
        <v>0.001474763808417899</v>
      </c>
      <c r="IP91">
        <v>-3.85604142745729E-07</v>
      </c>
      <c r="IQ91">
        <v>-4.042155114862324E-11</v>
      </c>
      <c r="IR91">
        <v>-0.0599630414126953</v>
      </c>
      <c r="IS91">
        <v>-0.0008759303265835833</v>
      </c>
      <c r="IT91">
        <v>0.0007542316531097033</v>
      </c>
      <c r="IU91">
        <v>-1.168394518909615E-05</v>
      </c>
      <c r="IV91">
        <v>4</v>
      </c>
      <c r="IW91">
        <v>2283</v>
      </c>
      <c r="IX91">
        <v>1</v>
      </c>
      <c r="IY91">
        <v>28</v>
      </c>
      <c r="IZ91">
        <v>187606.8</v>
      </c>
      <c r="JA91">
        <v>187606.9</v>
      </c>
      <c r="JB91">
        <v>1.03027</v>
      </c>
      <c r="JC91">
        <v>2.27173</v>
      </c>
      <c r="JD91">
        <v>1.39771</v>
      </c>
      <c r="JE91">
        <v>2.35229</v>
      </c>
      <c r="JF91">
        <v>1.49536</v>
      </c>
      <c r="JG91">
        <v>2.73071</v>
      </c>
      <c r="JH91">
        <v>36.3871</v>
      </c>
      <c r="JI91">
        <v>24.1138</v>
      </c>
      <c r="JJ91">
        <v>18</v>
      </c>
      <c r="JK91">
        <v>490.401</v>
      </c>
      <c r="JL91">
        <v>450.379</v>
      </c>
      <c r="JM91">
        <v>32.641</v>
      </c>
      <c r="JN91">
        <v>29.6183</v>
      </c>
      <c r="JO91">
        <v>30.0003</v>
      </c>
      <c r="JP91">
        <v>29.4579</v>
      </c>
      <c r="JQ91">
        <v>29.3818</v>
      </c>
      <c r="JR91">
        <v>20.6346</v>
      </c>
      <c r="JS91">
        <v>24.3032</v>
      </c>
      <c r="JT91">
        <v>97.6872</v>
      </c>
      <c r="JU91">
        <v>32.5965</v>
      </c>
      <c r="JV91">
        <v>420</v>
      </c>
      <c r="JW91">
        <v>24.9158</v>
      </c>
      <c r="JX91">
        <v>100.821</v>
      </c>
      <c r="JY91">
        <v>100.394</v>
      </c>
    </row>
    <row r="92" spans="1:285">
      <c r="A92">
        <v>76</v>
      </c>
      <c r="B92">
        <v>1758503837.6</v>
      </c>
      <c r="C92">
        <v>949.0999999046326</v>
      </c>
      <c r="D92" t="s">
        <v>581</v>
      </c>
      <c r="E92" t="s">
        <v>582</v>
      </c>
      <c r="F92">
        <v>5</v>
      </c>
      <c r="G92" t="s">
        <v>552</v>
      </c>
      <c r="H92" t="s">
        <v>420</v>
      </c>
      <c r="I92" t="s">
        <v>421</v>
      </c>
      <c r="J92">
        <v>1758503834.6</v>
      </c>
      <c r="K92">
        <f>(L92)/1000</f>
        <v>0</v>
      </c>
      <c r="L92">
        <f>1000*DL92*AJ92*(DH92-DI92)/(100*DA92*(1000-AJ92*DH92))</f>
        <v>0</v>
      </c>
      <c r="M92">
        <f>DL92*AJ92*(DG92-DF92*(1000-AJ92*DI92)/(1000-AJ92*DH92))/(100*DA92)</f>
        <v>0</v>
      </c>
      <c r="N92">
        <f>DF92 - IF(AJ92&gt;1, M92*DA92*100.0/(AL92), 0)</f>
        <v>0</v>
      </c>
      <c r="O92">
        <f>((U92-K92/2)*N92-M92)/(U92+K92/2)</f>
        <v>0</v>
      </c>
      <c r="P92">
        <f>O92*(DM92+DN92)/1000.0</f>
        <v>0</v>
      </c>
      <c r="Q92">
        <f>(DF92 - IF(AJ92&gt;1, M92*DA92*100.0/(AL92), 0))*(DM92+DN92)/1000.0</f>
        <v>0</v>
      </c>
      <c r="R92">
        <f>2.0/((1/T92-1/S92)+SIGN(T92)*SQRT((1/T92-1/S92)*(1/T92-1/S92) + 4*DB92/((DB92+1)*(DB92+1))*(2*1/T92*1/S92-1/S92*1/S92)))</f>
        <v>0</v>
      </c>
      <c r="S92">
        <f>IF(LEFT(DC92,1)&lt;&gt;"0",IF(LEFT(DC92,1)="1",3.0,DD92),$D$5+$E$5*(DT92*DM92/($K$5*1000))+$F$5*(DT92*DM92/($K$5*1000))*MAX(MIN(DA92,$J$5),$I$5)*MAX(MIN(DA92,$J$5),$I$5)+$G$5*MAX(MIN(DA92,$J$5),$I$5)*(DT92*DM92/($K$5*1000))+$H$5*(DT92*DM92/($K$5*1000))*(DT92*DM92/($K$5*1000)))</f>
        <v>0</v>
      </c>
      <c r="T92">
        <f>K92*(1000-(1000*0.61365*exp(17.502*X92/(240.97+X92))/(DM92+DN92)+DH92)/2)/(1000*0.61365*exp(17.502*X92/(240.97+X92))/(DM92+DN92)-DH92)</f>
        <v>0</v>
      </c>
      <c r="U92">
        <f>1/((DB92+1)/(R92/1.6)+1/(S92/1.37)) + DB92/((DB92+1)/(R92/1.6) + DB92/(S92/1.37))</f>
        <v>0</v>
      </c>
      <c r="V92">
        <f>(CW92*CZ92)</f>
        <v>0</v>
      </c>
      <c r="W92">
        <f>(DO92+(V92+2*0.95*5.67E-8*(((DO92+$B$7)+273)^4-(DO92+273)^4)-44100*K92)/(1.84*29.3*S92+8*0.95*5.67E-8*(DO92+273)^3))</f>
        <v>0</v>
      </c>
      <c r="X92">
        <f>($C$7*DP92+$D$7*DQ92+$E$7*W92)</f>
        <v>0</v>
      </c>
      <c r="Y92">
        <f>0.61365*exp(17.502*X92/(240.97+X92))</f>
        <v>0</v>
      </c>
      <c r="Z92">
        <f>(AA92/AB92*100)</f>
        <v>0</v>
      </c>
      <c r="AA92">
        <f>DH92*(DM92+DN92)/1000</f>
        <v>0</v>
      </c>
      <c r="AB92">
        <f>0.61365*exp(17.502*DO92/(240.97+DO92))</f>
        <v>0</v>
      </c>
      <c r="AC92">
        <f>(Y92-DH92*(DM92+DN92)/1000)</f>
        <v>0</v>
      </c>
      <c r="AD92">
        <f>(-K92*44100)</f>
        <v>0</v>
      </c>
      <c r="AE92">
        <f>2*29.3*S92*0.92*(DO92-X92)</f>
        <v>0</v>
      </c>
      <c r="AF92">
        <f>2*0.95*5.67E-8*(((DO92+$B$7)+273)^4-(X92+273)^4)</f>
        <v>0</v>
      </c>
      <c r="AG92">
        <f>V92+AF92+AD92+AE92</f>
        <v>0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MAX(0,($B$13+$C$13*DT92)/(1+$D$13*DT92)*DM92/(DO92+273)*$E$13)</f>
        <v>0</v>
      </c>
      <c r="AM92" t="s">
        <v>422</v>
      </c>
      <c r="AN92" t="s">
        <v>422</v>
      </c>
      <c r="AO92">
        <v>0</v>
      </c>
      <c r="AP92">
        <v>0</v>
      </c>
      <c r="AQ92">
        <f>1-AO92/AP92</f>
        <v>0</v>
      </c>
      <c r="AR92">
        <v>0</v>
      </c>
      <c r="AS92" t="s">
        <v>422</v>
      </c>
      <c r="AT92" t="s">
        <v>422</v>
      </c>
      <c r="AU92">
        <v>0</v>
      </c>
      <c r="AV92">
        <v>0</v>
      </c>
      <c r="AW92">
        <f>1-AU92/AV92</f>
        <v>0</v>
      </c>
      <c r="AX92">
        <v>0.5</v>
      </c>
      <c r="AY92">
        <f>CX92</f>
        <v>0</v>
      </c>
      <c r="AZ92">
        <f>M92</f>
        <v>0</v>
      </c>
      <c r="BA92">
        <f>AW92*AX92*AY92</f>
        <v>0</v>
      </c>
      <c r="BB92">
        <f>(AZ92-AR92)/AY92</f>
        <v>0</v>
      </c>
      <c r="BC92">
        <f>(AP92-AV92)/AV92</f>
        <v>0</v>
      </c>
      <c r="BD92">
        <f>AO92/(AQ92+AO92/AV92)</f>
        <v>0</v>
      </c>
      <c r="BE92" t="s">
        <v>422</v>
      </c>
      <c r="BF92">
        <v>0</v>
      </c>
      <c r="BG92">
        <f>IF(BF92&lt;&gt;0, BF92, BD92)</f>
        <v>0</v>
      </c>
      <c r="BH92">
        <f>1-BG92/AV92</f>
        <v>0</v>
      </c>
      <c r="BI92">
        <f>(AV92-AU92)/(AV92-BG92)</f>
        <v>0</v>
      </c>
      <c r="BJ92">
        <f>(AP92-AV92)/(AP92-BG92)</f>
        <v>0</v>
      </c>
      <c r="BK92">
        <f>(AV92-AU92)/(AV92-AO92)</f>
        <v>0</v>
      </c>
      <c r="BL92">
        <f>(AP92-AV92)/(AP92-AO92)</f>
        <v>0</v>
      </c>
      <c r="BM92">
        <f>(BI92*BG92/AU92)</f>
        <v>0</v>
      </c>
      <c r="BN92">
        <f>(1-BM92)</f>
        <v>0</v>
      </c>
      <c r="CW92">
        <f>$B$11*DU92+$C$11*DV92+$F$11*EG92*(1-EJ92)</f>
        <v>0</v>
      </c>
      <c r="CX92">
        <f>CW92*CY92</f>
        <v>0</v>
      </c>
      <c r="CY92">
        <f>($B$11*$D$9+$C$11*$D$9+$F$11*((ET92+EL92)/MAX(ET92+EL92+EU92, 0.1)*$I$9+EU92/MAX(ET92+EL92+EU92, 0.1)*$J$9))/($B$11+$C$11+$F$11)</f>
        <v>0</v>
      </c>
      <c r="CZ92">
        <f>($B$11*$K$9+$C$11*$K$9+$F$11*((ET92+EL92)/MAX(ET92+EL92+EU92, 0.1)*$P$9+EU92/MAX(ET92+EL92+EU92, 0.1)*$Q$9))/($B$11+$C$11+$F$11)</f>
        <v>0</v>
      </c>
      <c r="DA92">
        <v>3.46</v>
      </c>
      <c r="DB92">
        <v>0.5</v>
      </c>
      <c r="DC92" t="s">
        <v>423</v>
      </c>
      <c r="DD92">
        <v>2</v>
      </c>
      <c r="DE92">
        <v>1758503834.6</v>
      </c>
      <c r="DF92">
        <v>420.8503333333334</v>
      </c>
      <c r="DG92">
        <v>419.9784444444444</v>
      </c>
      <c r="DH92">
        <v>25.54077777777778</v>
      </c>
      <c r="DI92">
        <v>24.9268</v>
      </c>
      <c r="DJ92">
        <v>419.6122222222223</v>
      </c>
      <c r="DK92">
        <v>25.32891111111111</v>
      </c>
      <c r="DL92">
        <v>500.0113333333333</v>
      </c>
      <c r="DM92">
        <v>89.96436666666665</v>
      </c>
      <c r="DN92">
        <v>0.05656318888888889</v>
      </c>
      <c r="DO92">
        <v>31.32565555555556</v>
      </c>
      <c r="DP92">
        <v>30.72595555555555</v>
      </c>
      <c r="DQ92">
        <v>999.9000000000001</v>
      </c>
      <c r="DR92">
        <v>0</v>
      </c>
      <c r="DS92">
        <v>0</v>
      </c>
      <c r="DT92">
        <v>10007.07777777778</v>
      </c>
      <c r="DU92">
        <v>0</v>
      </c>
      <c r="DV92">
        <v>0.843113</v>
      </c>
      <c r="DW92">
        <v>0.8720296666666667</v>
      </c>
      <c r="DX92">
        <v>431.8807777777777</v>
      </c>
      <c r="DY92">
        <v>430.7147777777778</v>
      </c>
      <c r="DZ92">
        <v>0.613985</v>
      </c>
      <c r="EA92">
        <v>419.9784444444444</v>
      </c>
      <c r="EB92">
        <v>24.9268</v>
      </c>
      <c r="EC92">
        <v>2.29776</v>
      </c>
      <c r="ED92">
        <v>2.242524444444444</v>
      </c>
      <c r="EE92">
        <v>19.66071111111111</v>
      </c>
      <c r="EF92">
        <v>19.26938888888889</v>
      </c>
      <c r="EG92">
        <v>0.00500097</v>
      </c>
      <c r="EH92">
        <v>0</v>
      </c>
      <c r="EI92">
        <v>0</v>
      </c>
      <c r="EJ92">
        <v>0</v>
      </c>
      <c r="EK92">
        <v>293.5111111111111</v>
      </c>
      <c r="EL92">
        <v>0.00500097</v>
      </c>
      <c r="EM92">
        <v>-4.255555555555556</v>
      </c>
      <c r="EN92">
        <v>-1.711111111111111</v>
      </c>
      <c r="EO92">
        <v>35.07599999999999</v>
      </c>
      <c r="EP92">
        <v>38.25</v>
      </c>
      <c r="EQ92">
        <v>36.687</v>
      </c>
      <c r="ER92">
        <v>38.125</v>
      </c>
      <c r="ES92">
        <v>37</v>
      </c>
      <c r="ET92">
        <v>0</v>
      </c>
      <c r="EU92">
        <v>0</v>
      </c>
      <c r="EV92">
        <v>0</v>
      </c>
      <c r="EW92">
        <v>1758503838.7</v>
      </c>
      <c r="EX92">
        <v>0</v>
      </c>
      <c r="EY92">
        <v>294.8884615384616</v>
      </c>
      <c r="EZ92">
        <v>-12.5641023273397</v>
      </c>
      <c r="FA92">
        <v>6.492307905761016</v>
      </c>
      <c r="FB92">
        <v>-7.357692307692308</v>
      </c>
      <c r="FC92">
        <v>15</v>
      </c>
      <c r="FD92">
        <v>0</v>
      </c>
      <c r="FE92" t="s">
        <v>424</v>
      </c>
      <c r="FF92">
        <v>1747247426.5</v>
      </c>
      <c r="FG92">
        <v>1747247420.5</v>
      </c>
      <c r="FH92">
        <v>0</v>
      </c>
      <c r="FI92">
        <v>1.027</v>
      </c>
      <c r="FJ92">
        <v>0.031</v>
      </c>
      <c r="FK92">
        <v>0.02</v>
      </c>
      <c r="FL92">
        <v>0.05</v>
      </c>
      <c r="FM92">
        <v>420</v>
      </c>
      <c r="FN92">
        <v>16</v>
      </c>
      <c r="FO92">
        <v>0.01</v>
      </c>
      <c r="FP92">
        <v>0.1</v>
      </c>
      <c r="FQ92">
        <v>0.861052024390244</v>
      </c>
      <c r="FR92">
        <v>0.04052096864111618</v>
      </c>
      <c r="FS92">
        <v>0.06346944752936118</v>
      </c>
      <c r="FT92">
        <v>1</v>
      </c>
      <c r="FU92">
        <v>295.3588235294118</v>
      </c>
      <c r="FV92">
        <v>-5.799846995516671</v>
      </c>
      <c r="FW92">
        <v>6.144874365587805</v>
      </c>
      <c r="FX92">
        <v>-1</v>
      </c>
      <c r="FY92">
        <v>0.6012976829268294</v>
      </c>
      <c r="FZ92">
        <v>0.06858190243902459</v>
      </c>
      <c r="GA92">
        <v>0.0076985811471954</v>
      </c>
      <c r="GB92">
        <v>1</v>
      </c>
      <c r="GC92">
        <v>2</v>
      </c>
      <c r="GD92">
        <v>2</v>
      </c>
      <c r="GE92" t="s">
        <v>448</v>
      </c>
      <c r="GF92">
        <v>3.13675</v>
      </c>
      <c r="GG92">
        <v>2.71684</v>
      </c>
      <c r="GH92">
        <v>0.0932185</v>
      </c>
      <c r="GI92">
        <v>0.0924058</v>
      </c>
      <c r="GJ92">
        <v>0.110047</v>
      </c>
      <c r="GK92">
        <v>0.106959</v>
      </c>
      <c r="GL92">
        <v>28768.9</v>
      </c>
      <c r="GM92">
        <v>28858.5</v>
      </c>
      <c r="GN92">
        <v>29498.8</v>
      </c>
      <c r="GO92">
        <v>29388.3</v>
      </c>
      <c r="GP92">
        <v>34685.7</v>
      </c>
      <c r="GQ92">
        <v>34754.4</v>
      </c>
      <c r="GR92">
        <v>41511.8</v>
      </c>
      <c r="GS92">
        <v>41748</v>
      </c>
      <c r="GT92">
        <v>1.9134</v>
      </c>
      <c r="GU92">
        <v>1.866</v>
      </c>
      <c r="GV92">
        <v>0.0768527</v>
      </c>
      <c r="GW92">
        <v>0</v>
      </c>
      <c r="GX92">
        <v>29.4849</v>
      </c>
      <c r="GY92">
        <v>999.9</v>
      </c>
      <c r="GZ92">
        <v>59.3</v>
      </c>
      <c r="HA92">
        <v>30.9</v>
      </c>
      <c r="HB92">
        <v>29.5669</v>
      </c>
      <c r="HC92">
        <v>62.5423</v>
      </c>
      <c r="HD92">
        <v>25.2564</v>
      </c>
      <c r="HE92">
        <v>1</v>
      </c>
      <c r="HF92">
        <v>0.159317</v>
      </c>
      <c r="HG92">
        <v>-2.34274</v>
      </c>
      <c r="HH92">
        <v>20.3406</v>
      </c>
      <c r="HI92">
        <v>5.22358</v>
      </c>
      <c r="HJ92">
        <v>12.0159</v>
      </c>
      <c r="HK92">
        <v>4.9916</v>
      </c>
      <c r="HL92">
        <v>3.28935</v>
      </c>
      <c r="HM92">
        <v>9999</v>
      </c>
      <c r="HN92">
        <v>9999</v>
      </c>
      <c r="HO92">
        <v>9999</v>
      </c>
      <c r="HP92">
        <v>999.9</v>
      </c>
      <c r="HQ92">
        <v>1.86756</v>
      </c>
      <c r="HR92">
        <v>1.86664</v>
      </c>
      <c r="HS92">
        <v>1.86601</v>
      </c>
      <c r="HT92">
        <v>1.866</v>
      </c>
      <c r="HU92">
        <v>1.86783</v>
      </c>
      <c r="HV92">
        <v>1.87027</v>
      </c>
      <c r="HW92">
        <v>1.8689</v>
      </c>
      <c r="HX92">
        <v>1.87042</v>
      </c>
      <c r="HY92">
        <v>0</v>
      </c>
      <c r="HZ92">
        <v>0</v>
      </c>
      <c r="IA92">
        <v>0</v>
      </c>
      <c r="IB92">
        <v>0</v>
      </c>
      <c r="IC92" t="s">
        <v>426</v>
      </c>
      <c r="ID92" t="s">
        <v>427</v>
      </c>
      <c r="IE92" t="s">
        <v>428</v>
      </c>
      <c r="IF92" t="s">
        <v>428</v>
      </c>
      <c r="IG92" t="s">
        <v>428</v>
      </c>
      <c r="IH92" t="s">
        <v>428</v>
      </c>
      <c r="II92">
        <v>0</v>
      </c>
      <c r="IJ92">
        <v>100</v>
      </c>
      <c r="IK92">
        <v>100</v>
      </c>
      <c r="IL92">
        <v>1.238</v>
      </c>
      <c r="IM92">
        <v>0.212</v>
      </c>
      <c r="IN92">
        <v>0.6902030508192664</v>
      </c>
      <c r="IO92">
        <v>0.001474763808417899</v>
      </c>
      <c r="IP92">
        <v>-3.85604142745729E-07</v>
      </c>
      <c r="IQ92">
        <v>-4.042155114862324E-11</v>
      </c>
      <c r="IR92">
        <v>-0.0599630414126953</v>
      </c>
      <c r="IS92">
        <v>-0.0008759303265835833</v>
      </c>
      <c r="IT92">
        <v>0.0007542316531097033</v>
      </c>
      <c r="IU92">
        <v>-1.168394518909615E-05</v>
      </c>
      <c r="IV92">
        <v>4</v>
      </c>
      <c r="IW92">
        <v>2283</v>
      </c>
      <c r="IX92">
        <v>1</v>
      </c>
      <c r="IY92">
        <v>28</v>
      </c>
      <c r="IZ92">
        <v>187606.9</v>
      </c>
      <c r="JA92">
        <v>187607</v>
      </c>
      <c r="JB92">
        <v>1.03027</v>
      </c>
      <c r="JC92">
        <v>2.27051</v>
      </c>
      <c r="JD92">
        <v>1.39648</v>
      </c>
      <c r="JE92">
        <v>2.36084</v>
      </c>
      <c r="JF92">
        <v>1.49536</v>
      </c>
      <c r="JG92">
        <v>2.74902</v>
      </c>
      <c r="JH92">
        <v>36.3871</v>
      </c>
      <c r="JI92">
        <v>24.1138</v>
      </c>
      <c r="JJ92">
        <v>18</v>
      </c>
      <c r="JK92">
        <v>490.497</v>
      </c>
      <c r="JL92">
        <v>450.301</v>
      </c>
      <c r="JM92">
        <v>32.662</v>
      </c>
      <c r="JN92">
        <v>29.6183</v>
      </c>
      <c r="JO92">
        <v>30.0001</v>
      </c>
      <c r="JP92">
        <v>29.4579</v>
      </c>
      <c r="JQ92">
        <v>29.3818</v>
      </c>
      <c r="JR92">
        <v>20.6368</v>
      </c>
      <c r="JS92">
        <v>24.3032</v>
      </c>
      <c r="JT92">
        <v>97.6872</v>
      </c>
      <c r="JU92">
        <v>32.6215</v>
      </c>
      <c r="JV92">
        <v>420</v>
      </c>
      <c r="JW92">
        <v>24.9158</v>
      </c>
      <c r="JX92">
        <v>100.82</v>
      </c>
      <c r="JY92">
        <v>100.394</v>
      </c>
    </row>
    <row r="93" spans="1:285">
      <c r="A93">
        <v>77</v>
      </c>
      <c r="B93">
        <v>1758503839.6</v>
      </c>
      <c r="C93">
        <v>951.0999999046326</v>
      </c>
      <c r="D93" t="s">
        <v>583</v>
      </c>
      <c r="E93" t="s">
        <v>584</v>
      </c>
      <c r="F93">
        <v>5</v>
      </c>
      <c r="G93" t="s">
        <v>552</v>
      </c>
      <c r="H93" t="s">
        <v>420</v>
      </c>
      <c r="I93" t="s">
        <v>421</v>
      </c>
      <c r="J93">
        <v>1758503836.6</v>
      </c>
      <c r="K93">
        <f>(L93)/1000</f>
        <v>0</v>
      </c>
      <c r="L93">
        <f>1000*DL93*AJ93*(DH93-DI93)/(100*DA93*(1000-AJ93*DH93))</f>
        <v>0</v>
      </c>
      <c r="M93">
        <f>DL93*AJ93*(DG93-DF93*(1000-AJ93*DI93)/(1000-AJ93*DH93))/(100*DA93)</f>
        <v>0</v>
      </c>
      <c r="N93">
        <f>DF93 - IF(AJ93&gt;1, M93*DA93*100.0/(AL93), 0)</f>
        <v>0</v>
      </c>
      <c r="O93">
        <f>((U93-K93/2)*N93-M93)/(U93+K93/2)</f>
        <v>0</v>
      </c>
      <c r="P93">
        <f>O93*(DM93+DN93)/1000.0</f>
        <v>0</v>
      </c>
      <c r="Q93">
        <f>(DF93 - IF(AJ93&gt;1, M93*DA93*100.0/(AL93), 0))*(DM93+DN93)/1000.0</f>
        <v>0</v>
      </c>
      <c r="R93">
        <f>2.0/((1/T93-1/S93)+SIGN(T93)*SQRT((1/T93-1/S93)*(1/T93-1/S93) + 4*DB93/((DB93+1)*(DB93+1))*(2*1/T93*1/S93-1/S93*1/S93)))</f>
        <v>0</v>
      </c>
      <c r="S93">
        <f>IF(LEFT(DC93,1)&lt;&gt;"0",IF(LEFT(DC93,1)="1",3.0,DD93),$D$5+$E$5*(DT93*DM93/($K$5*1000))+$F$5*(DT93*DM93/($K$5*1000))*MAX(MIN(DA93,$J$5),$I$5)*MAX(MIN(DA93,$J$5),$I$5)+$G$5*MAX(MIN(DA93,$J$5),$I$5)*(DT93*DM93/($K$5*1000))+$H$5*(DT93*DM93/($K$5*1000))*(DT93*DM93/($K$5*1000)))</f>
        <v>0</v>
      </c>
      <c r="T93">
        <f>K93*(1000-(1000*0.61365*exp(17.502*X93/(240.97+X93))/(DM93+DN93)+DH93)/2)/(1000*0.61365*exp(17.502*X93/(240.97+X93))/(DM93+DN93)-DH93)</f>
        <v>0</v>
      </c>
      <c r="U93">
        <f>1/((DB93+1)/(R93/1.6)+1/(S93/1.37)) + DB93/((DB93+1)/(R93/1.6) + DB93/(S93/1.37))</f>
        <v>0</v>
      </c>
      <c r="V93">
        <f>(CW93*CZ93)</f>
        <v>0</v>
      </c>
      <c r="W93">
        <f>(DO93+(V93+2*0.95*5.67E-8*(((DO93+$B$7)+273)^4-(DO93+273)^4)-44100*K93)/(1.84*29.3*S93+8*0.95*5.67E-8*(DO93+273)^3))</f>
        <v>0</v>
      </c>
      <c r="X93">
        <f>($C$7*DP93+$D$7*DQ93+$E$7*W93)</f>
        <v>0</v>
      </c>
      <c r="Y93">
        <f>0.61365*exp(17.502*X93/(240.97+X93))</f>
        <v>0</v>
      </c>
      <c r="Z93">
        <f>(AA93/AB93*100)</f>
        <v>0</v>
      </c>
      <c r="AA93">
        <f>DH93*(DM93+DN93)/1000</f>
        <v>0</v>
      </c>
      <c r="AB93">
        <f>0.61365*exp(17.502*DO93/(240.97+DO93))</f>
        <v>0</v>
      </c>
      <c r="AC93">
        <f>(Y93-DH93*(DM93+DN93)/1000)</f>
        <v>0</v>
      </c>
      <c r="AD93">
        <f>(-K93*44100)</f>
        <v>0</v>
      </c>
      <c r="AE93">
        <f>2*29.3*S93*0.92*(DO93-X93)</f>
        <v>0</v>
      </c>
      <c r="AF93">
        <f>2*0.95*5.67E-8*(((DO93+$B$7)+273)^4-(X93+273)^4)</f>
        <v>0</v>
      </c>
      <c r="AG93">
        <f>V93+AF93+AD93+AE93</f>
        <v>0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MAX(0,($B$13+$C$13*DT93)/(1+$D$13*DT93)*DM93/(DO93+273)*$E$13)</f>
        <v>0</v>
      </c>
      <c r="AM93" t="s">
        <v>422</v>
      </c>
      <c r="AN93" t="s">
        <v>422</v>
      </c>
      <c r="AO93">
        <v>0</v>
      </c>
      <c r="AP93">
        <v>0</v>
      </c>
      <c r="AQ93">
        <f>1-AO93/AP93</f>
        <v>0</v>
      </c>
      <c r="AR93">
        <v>0</v>
      </c>
      <c r="AS93" t="s">
        <v>422</v>
      </c>
      <c r="AT93" t="s">
        <v>422</v>
      </c>
      <c r="AU93">
        <v>0</v>
      </c>
      <c r="AV93">
        <v>0</v>
      </c>
      <c r="AW93">
        <f>1-AU93/AV93</f>
        <v>0</v>
      </c>
      <c r="AX93">
        <v>0.5</v>
      </c>
      <c r="AY93">
        <f>CX93</f>
        <v>0</v>
      </c>
      <c r="AZ93">
        <f>M93</f>
        <v>0</v>
      </c>
      <c r="BA93">
        <f>AW93*AX93*AY93</f>
        <v>0</v>
      </c>
      <c r="BB93">
        <f>(AZ93-AR93)/AY93</f>
        <v>0</v>
      </c>
      <c r="BC93">
        <f>(AP93-AV93)/AV93</f>
        <v>0</v>
      </c>
      <c r="BD93">
        <f>AO93/(AQ93+AO93/AV93)</f>
        <v>0</v>
      </c>
      <c r="BE93" t="s">
        <v>422</v>
      </c>
      <c r="BF93">
        <v>0</v>
      </c>
      <c r="BG93">
        <f>IF(BF93&lt;&gt;0, BF93, BD93)</f>
        <v>0</v>
      </c>
      <c r="BH93">
        <f>1-BG93/AV93</f>
        <v>0</v>
      </c>
      <c r="BI93">
        <f>(AV93-AU93)/(AV93-BG93)</f>
        <v>0</v>
      </c>
      <c r="BJ93">
        <f>(AP93-AV93)/(AP93-BG93)</f>
        <v>0</v>
      </c>
      <c r="BK93">
        <f>(AV93-AU93)/(AV93-AO93)</f>
        <v>0</v>
      </c>
      <c r="BL93">
        <f>(AP93-AV93)/(AP93-AO93)</f>
        <v>0</v>
      </c>
      <c r="BM93">
        <f>(BI93*BG93/AU93)</f>
        <v>0</v>
      </c>
      <c r="BN93">
        <f>(1-BM93)</f>
        <v>0</v>
      </c>
      <c r="CW93">
        <f>$B$11*DU93+$C$11*DV93+$F$11*EG93*(1-EJ93)</f>
        <v>0</v>
      </c>
      <c r="CX93">
        <f>CW93*CY93</f>
        <v>0</v>
      </c>
      <c r="CY93">
        <f>($B$11*$D$9+$C$11*$D$9+$F$11*((ET93+EL93)/MAX(ET93+EL93+EU93, 0.1)*$I$9+EU93/MAX(ET93+EL93+EU93, 0.1)*$J$9))/($B$11+$C$11+$F$11)</f>
        <v>0</v>
      </c>
      <c r="CZ93">
        <f>($B$11*$K$9+$C$11*$K$9+$F$11*((ET93+EL93)/MAX(ET93+EL93+EU93, 0.1)*$P$9+EU93/MAX(ET93+EL93+EU93, 0.1)*$Q$9))/($B$11+$C$11+$F$11)</f>
        <v>0</v>
      </c>
      <c r="DA93">
        <v>3.46</v>
      </c>
      <c r="DB93">
        <v>0.5</v>
      </c>
      <c r="DC93" t="s">
        <v>423</v>
      </c>
      <c r="DD93">
        <v>2</v>
      </c>
      <c r="DE93">
        <v>1758503836.6</v>
      </c>
      <c r="DF93">
        <v>420.8505555555555</v>
      </c>
      <c r="DG93">
        <v>419.9661111111111</v>
      </c>
      <c r="DH93">
        <v>25.54473333333333</v>
      </c>
      <c r="DI93">
        <v>24.92618888888889</v>
      </c>
      <c r="DJ93">
        <v>419.6123333333333</v>
      </c>
      <c r="DK93">
        <v>25.3328</v>
      </c>
      <c r="DL93">
        <v>500.0091111111112</v>
      </c>
      <c r="DM93">
        <v>89.96382222222222</v>
      </c>
      <c r="DN93">
        <v>0.05658577777777778</v>
      </c>
      <c r="DO93">
        <v>31.33457777777778</v>
      </c>
      <c r="DP93">
        <v>30.73388888888889</v>
      </c>
      <c r="DQ93">
        <v>999.9000000000001</v>
      </c>
      <c r="DR93">
        <v>0</v>
      </c>
      <c r="DS93">
        <v>0</v>
      </c>
      <c r="DT93">
        <v>10006.03555555555</v>
      </c>
      <c r="DU93">
        <v>0</v>
      </c>
      <c r="DV93">
        <v>0.843113</v>
      </c>
      <c r="DW93">
        <v>0.8845893333333333</v>
      </c>
      <c r="DX93">
        <v>431.8827777777778</v>
      </c>
      <c r="DY93">
        <v>430.7018888888888</v>
      </c>
      <c r="DZ93">
        <v>0.6185424444444444</v>
      </c>
      <c r="EA93">
        <v>419.9661111111111</v>
      </c>
      <c r="EB93">
        <v>24.92618888888889</v>
      </c>
      <c r="EC93">
        <v>2.298101111111111</v>
      </c>
      <c r="ED93">
        <v>2.242455555555555</v>
      </c>
      <c r="EE93">
        <v>19.66308888888889</v>
      </c>
      <c r="EF93">
        <v>19.26888888888889</v>
      </c>
      <c r="EG93">
        <v>0.00500097</v>
      </c>
      <c r="EH93">
        <v>0</v>
      </c>
      <c r="EI93">
        <v>0</v>
      </c>
      <c r="EJ93">
        <v>0</v>
      </c>
      <c r="EK93">
        <v>292.1888888888889</v>
      </c>
      <c r="EL93">
        <v>0.00500097</v>
      </c>
      <c r="EM93">
        <v>-5.222222222222222</v>
      </c>
      <c r="EN93">
        <v>-1.922222222222222</v>
      </c>
      <c r="EO93">
        <v>35.062</v>
      </c>
      <c r="EP93">
        <v>38.25</v>
      </c>
      <c r="EQ93">
        <v>36.687</v>
      </c>
      <c r="ER93">
        <v>38.10400000000001</v>
      </c>
      <c r="ES93">
        <v>37</v>
      </c>
      <c r="ET93">
        <v>0</v>
      </c>
      <c r="EU93">
        <v>0</v>
      </c>
      <c r="EV93">
        <v>0</v>
      </c>
      <c r="EW93">
        <v>1758503840.5</v>
      </c>
      <c r="EX93">
        <v>0</v>
      </c>
      <c r="EY93">
        <v>294.332</v>
      </c>
      <c r="EZ93">
        <v>-28.92307675091913</v>
      </c>
      <c r="FA93">
        <v>-5.830769103518596</v>
      </c>
      <c r="FB93">
        <v>-6.712000000000001</v>
      </c>
      <c r="FC93">
        <v>15</v>
      </c>
      <c r="FD93">
        <v>0</v>
      </c>
      <c r="FE93" t="s">
        <v>424</v>
      </c>
      <c r="FF93">
        <v>1747247426.5</v>
      </c>
      <c r="FG93">
        <v>1747247420.5</v>
      </c>
      <c r="FH93">
        <v>0</v>
      </c>
      <c r="FI93">
        <v>1.027</v>
      </c>
      <c r="FJ93">
        <v>0.031</v>
      </c>
      <c r="FK93">
        <v>0.02</v>
      </c>
      <c r="FL93">
        <v>0.05</v>
      </c>
      <c r="FM93">
        <v>420</v>
      </c>
      <c r="FN93">
        <v>16</v>
      </c>
      <c r="FO93">
        <v>0.01</v>
      </c>
      <c r="FP93">
        <v>0.1</v>
      </c>
      <c r="FQ93">
        <v>0.8585915249999999</v>
      </c>
      <c r="FR93">
        <v>0.05347081801125593</v>
      </c>
      <c r="FS93">
        <v>0.06355314365119459</v>
      </c>
      <c r="FT93">
        <v>1</v>
      </c>
      <c r="FU93">
        <v>294.05</v>
      </c>
      <c r="FV93">
        <v>-7.992360428340586</v>
      </c>
      <c r="FW93">
        <v>5.632064191646214</v>
      </c>
      <c r="FX93">
        <v>-1</v>
      </c>
      <c r="FY93">
        <v>0.6048071</v>
      </c>
      <c r="FZ93">
        <v>0.08894535084427664</v>
      </c>
      <c r="GA93">
        <v>0.009310963684818018</v>
      </c>
      <c r="GB93">
        <v>1</v>
      </c>
      <c r="GC93">
        <v>2</v>
      </c>
      <c r="GD93">
        <v>2</v>
      </c>
      <c r="GE93" t="s">
        <v>448</v>
      </c>
      <c r="GF93">
        <v>3.13677</v>
      </c>
      <c r="GG93">
        <v>2.71688</v>
      </c>
      <c r="GH93">
        <v>0.0932195</v>
      </c>
      <c r="GI93">
        <v>0.0924039</v>
      </c>
      <c r="GJ93">
        <v>0.110047</v>
      </c>
      <c r="GK93">
        <v>0.106958</v>
      </c>
      <c r="GL93">
        <v>28768.6</v>
      </c>
      <c r="GM93">
        <v>28858.7</v>
      </c>
      <c r="GN93">
        <v>29498.6</v>
      </c>
      <c r="GO93">
        <v>29388.5</v>
      </c>
      <c r="GP93">
        <v>34685.4</v>
      </c>
      <c r="GQ93">
        <v>34754.7</v>
      </c>
      <c r="GR93">
        <v>41511.5</v>
      </c>
      <c r="GS93">
        <v>41748.2</v>
      </c>
      <c r="GT93">
        <v>1.9133</v>
      </c>
      <c r="GU93">
        <v>1.86625</v>
      </c>
      <c r="GV93">
        <v>0.0772215</v>
      </c>
      <c r="GW93">
        <v>0</v>
      </c>
      <c r="GX93">
        <v>29.4849</v>
      </c>
      <c r="GY93">
        <v>999.9</v>
      </c>
      <c r="GZ93">
        <v>59.3</v>
      </c>
      <c r="HA93">
        <v>30.9</v>
      </c>
      <c r="HB93">
        <v>29.5665</v>
      </c>
      <c r="HC93">
        <v>62.6423</v>
      </c>
      <c r="HD93">
        <v>25.2324</v>
      </c>
      <c r="HE93">
        <v>1</v>
      </c>
      <c r="HF93">
        <v>0.159184</v>
      </c>
      <c r="HG93">
        <v>-2.23552</v>
      </c>
      <c r="HH93">
        <v>20.3414</v>
      </c>
      <c r="HI93">
        <v>5.22358</v>
      </c>
      <c r="HJ93">
        <v>12.0159</v>
      </c>
      <c r="HK93">
        <v>4.99155</v>
      </c>
      <c r="HL93">
        <v>3.28928</v>
      </c>
      <c r="HM93">
        <v>9999</v>
      </c>
      <c r="HN93">
        <v>9999</v>
      </c>
      <c r="HO93">
        <v>9999</v>
      </c>
      <c r="HP93">
        <v>999.9</v>
      </c>
      <c r="HQ93">
        <v>1.86756</v>
      </c>
      <c r="HR93">
        <v>1.86667</v>
      </c>
      <c r="HS93">
        <v>1.86602</v>
      </c>
      <c r="HT93">
        <v>1.866</v>
      </c>
      <c r="HU93">
        <v>1.86783</v>
      </c>
      <c r="HV93">
        <v>1.87027</v>
      </c>
      <c r="HW93">
        <v>1.8689</v>
      </c>
      <c r="HX93">
        <v>1.87042</v>
      </c>
      <c r="HY93">
        <v>0</v>
      </c>
      <c r="HZ93">
        <v>0</v>
      </c>
      <c r="IA93">
        <v>0</v>
      </c>
      <c r="IB93">
        <v>0</v>
      </c>
      <c r="IC93" t="s">
        <v>426</v>
      </c>
      <c r="ID93" t="s">
        <v>427</v>
      </c>
      <c r="IE93" t="s">
        <v>428</v>
      </c>
      <c r="IF93" t="s">
        <v>428</v>
      </c>
      <c r="IG93" t="s">
        <v>428</v>
      </c>
      <c r="IH93" t="s">
        <v>428</v>
      </c>
      <c r="II93">
        <v>0</v>
      </c>
      <c r="IJ93">
        <v>100</v>
      </c>
      <c r="IK93">
        <v>100</v>
      </c>
      <c r="IL93">
        <v>1.238</v>
      </c>
      <c r="IM93">
        <v>0.212</v>
      </c>
      <c r="IN93">
        <v>0.6902030508192664</v>
      </c>
      <c r="IO93">
        <v>0.001474763808417899</v>
      </c>
      <c r="IP93">
        <v>-3.85604142745729E-07</v>
      </c>
      <c r="IQ93">
        <v>-4.042155114862324E-11</v>
      </c>
      <c r="IR93">
        <v>-0.0599630414126953</v>
      </c>
      <c r="IS93">
        <v>-0.0008759303265835833</v>
      </c>
      <c r="IT93">
        <v>0.0007542316531097033</v>
      </c>
      <c r="IU93">
        <v>-1.168394518909615E-05</v>
      </c>
      <c r="IV93">
        <v>4</v>
      </c>
      <c r="IW93">
        <v>2283</v>
      </c>
      <c r="IX93">
        <v>1</v>
      </c>
      <c r="IY93">
        <v>28</v>
      </c>
      <c r="IZ93">
        <v>187606.9</v>
      </c>
      <c r="JA93">
        <v>187607</v>
      </c>
      <c r="JB93">
        <v>1.03027</v>
      </c>
      <c r="JC93">
        <v>2.29126</v>
      </c>
      <c r="JD93">
        <v>1.39771</v>
      </c>
      <c r="JE93">
        <v>2.35229</v>
      </c>
      <c r="JF93">
        <v>1.49536</v>
      </c>
      <c r="JG93">
        <v>2.62817</v>
      </c>
      <c r="JH93">
        <v>36.4107</v>
      </c>
      <c r="JI93">
        <v>24.105</v>
      </c>
      <c r="JJ93">
        <v>18</v>
      </c>
      <c r="JK93">
        <v>490.433</v>
      </c>
      <c r="JL93">
        <v>450.458</v>
      </c>
      <c r="JM93">
        <v>32.676</v>
      </c>
      <c r="JN93">
        <v>29.6183</v>
      </c>
      <c r="JO93">
        <v>29.9999</v>
      </c>
      <c r="JP93">
        <v>29.4579</v>
      </c>
      <c r="JQ93">
        <v>29.3818</v>
      </c>
      <c r="JR93">
        <v>20.6366</v>
      </c>
      <c r="JS93">
        <v>24.3032</v>
      </c>
      <c r="JT93">
        <v>97.6872</v>
      </c>
      <c r="JU93">
        <v>32.6215</v>
      </c>
      <c r="JV93">
        <v>420</v>
      </c>
      <c r="JW93">
        <v>24.9158</v>
      </c>
      <c r="JX93">
        <v>100.819</v>
      </c>
      <c r="JY93">
        <v>100.395</v>
      </c>
    </row>
    <row r="94" spans="1:285">
      <c r="A94">
        <v>78</v>
      </c>
      <c r="B94">
        <v>1758503841.6</v>
      </c>
      <c r="C94">
        <v>953.0999999046326</v>
      </c>
      <c r="D94" t="s">
        <v>585</v>
      </c>
      <c r="E94" t="s">
        <v>586</v>
      </c>
      <c r="F94">
        <v>5</v>
      </c>
      <c r="G94" t="s">
        <v>552</v>
      </c>
      <c r="H94" t="s">
        <v>420</v>
      </c>
      <c r="I94" t="s">
        <v>421</v>
      </c>
      <c r="J94">
        <v>1758503838.6</v>
      </c>
      <c r="K94">
        <f>(L94)/1000</f>
        <v>0</v>
      </c>
      <c r="L94">
        <f>1000*DL94*AJ94*(DH94-DI94)/(100*DA94*(1000-AJ94*DH94))</f>
        <v>0</v>
      </c>
      <c r="M94">
        <f>DL94*AJ94*(DG94-DF94*(1000-AJ94*DI94)/(1000-AJ94*DH94))/(100*DA94)</f>
        <v>0</v>
      </c>
      <c r="N94">
        <f>DF94 - IF(AJ94&gt;1, M94*DA94*100.0/(AL94), 0)</f>
        <v>0</v>
      </c>
      <c r="O94">
        <f>((U94-K94/2)*N94-M94)/(U94+K94/2)</f>
        <v>0</v>
      </c>
      <c r="P94">
        <f>O94*(DM94+DN94)/1000.0</f>
        <v>0</v>
      </c>
      <c r="Q94">
        <f>(DF94 - IF(AJ94&gt;1, M94*DA94*100.0/(AL94), 0))*(DM94+DN94)/1000.0</f>
        <v>0</v>
      </c>
      <c r="R94">
        <f>2.0/((1/T94-1/S94)+SIGN(T94)*SQRT((1/T94-1/S94)*(1/T94-1/S94) + 4*DB94/((DB94+1)*(DB94+1))*(2*1/T94*1/S94-1/S94*1/S94)))</f>
        <v>0</v>
      </c>
      <c r="S94">
        <f>IF(LEFT(DC94,1)&lt;&gt;"0",IF(LEFT(DC94,1)="1",3.0,DD94),$D$5+$E$5*(DT94*DM94/($K$5*1000))+$F$5*(DT94*DM94/($K$5*1000))*MAX(MIN(DA94,$J$5),$I$5)*MAX(MIN(DA94,$J$5),$I$5)+$G$5*MAX(MIN(DA94,$J$5),$I$5)*(DT94*DM94/($K$5*1000))+$H$5*(DT94*DM94/($K$5*1000))*(DT94*DM94/($K$5*1000)))</f>
        <v>0</v>
      </c>
      <c r="T94">
        <f>K94*(1000-(1000*0.61365*exp(17.502*X94/(240.97+X94))/(DM94+DN94)+DH94)/2)/(1000*0.61365*exp(17.502*X94/(240.97+X94))/(DM94+DN94)-DH94)</f>
        <v>0</v>
      </c>
      <c r="U94">
        <f>1/((DB94+1)/(R94/1.6)+1/(S94/1.37)) + DB94/((DB94+1)/(R94/1.6) + DB94/(S94/1.37))</f>
        <v>0</v>
      </c>
      <c r="V94">
        <f>(CW94*CZ94)</f>
        <v>0</v>
      </c>
      <c r="W94">
        <f>(DO94+(V94+2*0.95*5.67E-8*(((DO94+$B$7)+273)^4-(DO94+273)^4)-44100*K94)/(1.84*29.3*S94+8*0.95*5.67E-8*(DO94+273)^3))</f>
        <v>0</v>
      </c>
      <c r="X94">
        <f>($C$7*DP94+$D$7*DQ94+$E$7*W94)</f>
        <v>0</v>
      </c>
      <c r="Y94">
        <f>0.61365*exp(17.502*X94/(240.97+X94))</f>
        <v>0</v>
      </c>
      <c r="Z94">
        <f>(AA94/AB94*100)</f>
        <v>0</v>
      </c>
      <c r="AA94">
        <f>DH94*(DM94+DN94)/1000</f>
        <v>0</v>
      </c>
      <c r="AB94">
        <f>0.61365*exp(17.502*DO94/(240.97+DO94))</f>
        <v>0</v>
      </c>
      <c r="AC94">
        <f>(Y94-DH94*(DM94+DN94)/1000)</f>
        <v>0</v>
      </c>
      <c r="AD94">
        <f>(-K94*44100)</f>
        <v>0</v>
      </c>
      <c r="AE94">
        <f>2*29.3*S94*0.92*(DO94-X94)</f>
        <v>0</v>
      </c>
      <c r="AF94">
        <f>2*0.95*5.67E-8*(((DO94+$B$7)+273)^4-(X94+273)^4)</f>
        <v>0</v>
      </c>
      <c r="AG94">
        <f>V94+AF94+AD94+AE94</f>
        <v>0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MAX(0,($B$13+$C$13*DT94)/(1+$D$13*DT94)*DM94/(DO94+273)*$E$13)</f>
        <v>0</v>
      </c>
      <c r="AM94" t="s">
        <v>422</v>
      </c>
      <c r="AN94" t="s">
        <v>422</v>
      </c>
      <c r="AO94">
        <v>0</v>
      </c>
      <c r="AP94">
        <v>0</v>
      </c>
      <c r="AQ94">
        <f>1-AO94/AP94</f>
        <v>0</v>
      </c>
      <c r="AR94">
        <v>0</v>
      </c>
      <c r="AS94" t="s">
        <v>422</v>
      </c>
      <c r="AT94" t="s">
        <v>422</v>
      </c>
      <c r="AU94">
        <v>0</v>
      </c>
      <c r="AV94">
        <v>0</v>
      </c>
      <c r="AW94">
        <f>1-AU94/AV94</f>
        <v>0</v>
      </c>
      <c r="AX94">
        <v>0.5</v>
      </c>
      <c r="AY94">
        <f>CX94</f>
        <v>0</v>
      </c>
      <c r="AZ94">
        <f>M94</f>
        <v>0</v>
      </c>
      <c r="BA94">
        <f>AW94*AX94*AY94</f>
        <v>0</v>
      </c>
      <c r="BB94">
        <f>(AZ94-AR94)/AY94</f>
        <v>0</v>
      </c>
      <c r="BC94">
        <f>(AP94-AV94)/AV94</f>
        <v>0</v>
      </c>
      <c r="BD94">
        <f>AO94/(AQ94+AO94/AV94)</f>
        <v>0</v>
      </c>
      <c r="BE94" t="s">
        <v>422</v>
      </c>
      <c r="BF94">
        <v>0</v>
      </c>
      <c r="BG94">
        <f>IF(BF94&lt;&gt;0, BF94, BD94)</f>
        <v>0</v>
      </c>
      <c r="BH94">
        <f>1-BG94/AV94</f>
        <v>0</v>
      </c>
      <c r="BI94">
        <f>(AV94-AU94)/(AV94-BG94)</f>
        <v>0</v>
      </c>
      <c r="BJ94">
        <f>(AP94-AV94)/(AP94-BG94)</f>
        <v>0</v>
      </c>
      <c r="BK94">
        <f>(AV94-AU94)/(AV94-AO94)</f>
        <v>0</v>
      </c>
      <c r="BL94">
        <f>(AP94-AV94)/(AP94-AO94)</f>
        <v>0</v>
      </c>
      <c r="BM94">
        <f>(BI94*BG94/AU94)</f>
        <v>0</v>
      </c>
      <c r="BN94">
        <f>(1-BM94)</f>
        <v>0</v>
      </c>
      <c r="CW94">
        <f>$B$11*DU94+$C$11*DV94+$F$11*EG94*(1-EJ94)</f>
        <v>0</v>
      </c>
      <c r="CX94">
        <f>CW94*CY94</f>
        <v>0</v>
      </c>
      <c r="CY94">
        <f>($B$11*$D$9+$C$11*$D$9+$F$11*((ET94+EL94)/MAX(ET94+EL94+EU94, 0.1)*$I$9+EU94/MAX(ET94+EL94+EU94, 0.1)*$J$9))/($B$11+$C$11+$F$11)</f>
        <v>0</v>
      </c>
      <c r="CZ94">
        <f>($B$11*$K$9+$C$11*$K$9+$F$11*((ET94+EL94)/MAX(ET94+EL94+EU94, 0.1)*$P$9+EU94/MAX(ET94+EL94+EU94, 0.1)*$Q$9))/($B$11+$C$11+$F$11)</f>
        <v>0</v>
      </c>
      <c r="DA94">
        <v>3.46</v>
      </c>
      <c r="DB94">
        <v>0.5</v>
      </c>
      <c r="DC94" t="s">
        <v>423</v>
      </c>
      <c r="DD94">
        <v>2</v>
      </c>
      <c r="DE94">
        <v>1758503838.6</v>
      </c>
      <c r="DF94">
        <v>420.8386666666667</v>
      </c>
      <c r="DG94">
        <v>419.9794444444444</v>
      </c>
      <c r="DH94">
        <v>25.54582222222222</v>
      </c>
      <c r="DI94">
        <v>24.92508888888889</v>
      </c>
      <c r="DJ94">
        <v>419.6004444444445</v>
      </c>
      <c r="DK94">
        <v>25.33386666666667</v>
      </c>
      <c r="DL94">
        <v>499.9846666666667</v>
      </c>
      <c r="DM94">
        <v>89.96432222222221</v>
      </c>
      <c r="DN94">
        <v>0.05661048888888889</v>
      </c>
      <c r="DO94">
        <v>31.34208888888889</v>
      </c>
      <c r="DP94">
        <v>30.73991111111111</v>
      </c>
      <c r="DQ94">
        <v>999.9000000000001</v>
      </c>
      <c r="DR94">
        <v>0</v>
      </c>
      <c r="DS94">
        <v>0</v>
      </c>
      <c r="DT94">
        <v>10000.48444444445</v>
      </c>
      <c r="DU94">
        <v>0</v>
      </c>
      <c r="DV94">
        <v>0.843113</v>
      </c>
      <c r="DW94">
        <v>0.8592563333333333</v>
      </c>
      <c r="DX94">
        <v>431.871</v>
      </c>
      <c r="DY94">
        <v>430.715</v>
      </c>
      <c r="DZ94">
        <v>0.6207309999999999</v>
      </c>
      <c r="EA94">
        <v>419.9794444444444</v>
      </c>
      <c r="EB94">
        <v>24.92508888888889</v>
      </c>
      <c r="EC94">
        <v>2.29821</v>
      </c>
      <c r="ED94">
        <v>2.242367777777778</v>
      </c>
      <c r="EE94">
        <v>19.66386666666667</v>
      </c>
      <c r="EF94">
        <v>19.26825555555556</v>
      </c>
      <c r="EG94">
        <v>0.00500097</v>
      </c>
      <c r="EH94">
        <v>0</v>
      </c>
      <c r="EI94">
        <v>0</v>
      </c>
      <c r="EJ94">
        <v>0</v>
      </c>
      <c r="EK94">
        <v>290.8333333333333</v>
      </c>
      <c r="EL94">
        <v>0.00500097</v>
      </c>
      <c r="EM94">
        <v>-6.522222222222222</v>
      </c>
      <c r="EN94">
        <v>-2.088888888888889</v>
      </c>
      <c r="EO94">
        <v>35.062</v>
      </c>
      <c r="EP94">
        <v>38.25</v>
      </c>
      <c r="EQ94">
        <v>36.687</v>
      </c>
      <c r="ER94">
        <v>38.083</v>
      </c>
      <c r="ES94">
        <v>37</v>
      </c>
      <c r="ET94">
        <v>0</v>
      </c>
      <c r="EU94">
        <v>0</v>
      </c>
      <c r="EV94">
        <v>0</v>
      </c>
      <c r="EW94">
        <v>1758503842.3</v>
      </c>
      <c r="EX94">
        <v>0</v>
      </c>
      <c r="EY94">
        <v>294.8192307692308</v>
      </c>
      <c r="EZ94">
        <v>-18.45128207244034</v>
      </c>
      <c r="FA94">
        <v>7.244444465593117</v>
      </c>
      <c r="FB94">
        <v>-7.119230769230769</v>
      </c>
      <c r="FC94">
        <v>15</v>
      </c>
      <c r="FD94">
        <v>0</v>
      </c>
      <c r="FE94" t="s">
        <v>424</v>
      </c>
      <c r="FF94">
        <v>1747247426.5</v>
      </c>
      <c r="FG94">
        <v>1747247420.5</v>
      </c>
      <c r="FH94">
        <v>0</v>
      </c>
      <c r="FI94">
        <v>1.027</v>
      </c>
      <c r="FJ94">
        <v>0.031</v>
      </c>
      <c r="FK94">
        <v>0.02</v>
      </c>
      <c r="FL94">
        <v>0.05</v>
      </c>
      <c r="FM94">
        <v>420</v>
      </c>
      <c r="FN94">
        <v>16</v>
      </c>
      <c r="FO94">
        <v>0.01</v>
      </c>
      <c r="FP94">
        <v>0.1</v>
      </c>
      <c r="FQ94">
        <v>0.8527587073170734</v>
      </c>
      <c r="FR94">
        <v>0.09955538675958416</v>
      </c>
      <c r="FS94">
        <v>0.05989010241785911</v>
      </c>
      <c r="FT94">
        <v>1</v>
      </c>
      <c r="FU94">
        <v>294.2882352941176</v>
      </c>
      <c r="FV94">
        <v>-12.96867830716823</v>
      </c>
      <c r="FW94">
        <v>5.519738096188895</v>
      </c>
      <c r="FX94">
        <v>-1</v>
      </c>
      <c r="FY94">
        <v>0.6064208048780488</v>
      </c>
      <c r="FZ94">
        <v>0.09356556794425128</v>
      </c>
      <c r="GA94">
        <v>0.009836819581253004</v>
      </c>
      <c r="GB94">
        <v>1</v>
      </c>
      <c r="GC94">
        <v>2</v>
      </c>
      <c r="GD94">
        <v>2</v>
      </c>
      <c r="GE94" t="s">
        <v>448</v>
      </c>
      <c r="GF94">
        <v>3.13667</v>
      </c>
      <c r="GG94">
        <v>2.71685</v>
      </c>
      <c r="GH94">
        <v>0.0932243</v>
      </c>
      <c r="GI94">
        <v>0.09240810000000001</v>
      </c>
      <c r="GJ94">
        <v>0.110051</v>
      </c>
      <c r="GK94">
        <v>0.106956</v>
      </c>
      <c r="GL94">
        <v>28768.9</v>
      </c>
      <c r="GM94">
        <v>28858.8</v>
      </c>
      <c r="GN94">
        <v>29499</v>
      </c>
      <c r="GO94">
        <v>29388.7</v>
      </c>
      <c r="GP94">
        <v>34685.8</v>
      </c>
      <c r="GQ94">
        <v>34754.8</v>
      </c>
      <c r="GR94">
        <v>41512.1</v>
      </c>
      <c r="GS94">
        <v>41748.3</v>
      </c>
      <c r="GT94">
        <v>1.9131</v>
      </c>
      <c r="GU94">
        <v>1.8663</v>
      </c>
      <c r="GV94">
        <v>0.07795539999999999</v>
      </c>
      <c r="GW94">
        <v>0</v>
      </c>
      <c r="GX94">
        <v>29.4849</v>
      </c>
      <c r="GY94">
        <v>999.9</v>
      </c>
      <c r="GZ94">
        <v>59.3</v>
      </c>
      <c r="HA94">
        <v>30.9</v>
      </c>
      <c r="HB94">
        <v>29.566</v>
      </c>
      <c r="HC94">
        <v>62.5623</v>
      </c>
      <c r="HD94">
        <v>25.2804</v>
      </c>
      <c r="HE94">
        <v>1</v>
      </c>
      <c r="HF94">
        <v>0.158938</v>
      </c>
      <c r="HG94">
        <v>-2.08426</v>
      </c>
      <c r="HH94">
        <v>20.3434</v>
      </c>
      <c r="HI94">
        <v>5.22388</v>
      </c>
      <c r="HJ94">
        <v>12.0159</v>
      </c>
      <c r="HK94">
        <v>4.9914</v>
      </c>
      <c r="HL94">
        <v>3.2893</v>
      </c>
      <c r="HM94">
        <v>9999</v>
      </c>
      <c r="HN94">
        <v>9999</v>
      </c>
      <c r="HO94">
        <v>9999</v>
      </c>
      <c r="HP94">
        <v>999.9</v>
      </c>
      <c r="HQ94">
        <v>1.86758</v>
      </c>
      <c r="HR94">
        <v>1.86667</v>
      </c>
      <c r="HS94">
        <v>1.86602</v>
      </c>
      <c r="HT94">
        <v>1.866</v>
      </c>
      <c r="HU94">
        <v>1.86783</v>
      </c>
      <c r="HV94">
        <v>1.87027</v>
      </c>
      <c r="HW94">
        <v>1.8689</v>
      </c>
      <c r="HX94">
        <v>1.87042</v>
      </c>
      <c r="HY94">
        <v>0</v>
      </c>
      <c r="HZ94">
        <v>0</v>
      </c>
      <c r="IA94">
        <v>0</v>
      </c>
      <c r="IB94">
        <v>0</v>
      </c>
      <c r="IC94" t="s">
        <v>426</v>
      </c>
      <c r="ID94" t="s">
        <v>427</v>
      </c>
      <c r="IE94" t="s">
        <v>428</v>
      </c>
      <c r="IF94" t="s">
        <v>428</v>
      </c>
      <c r="IG94" t="s">
        <v>428</v>
      </c>
      <c r="IH94" t="s">
        <v>428</v>
      </c>
      <c r="II94">
        <v>0</v>
      </c>
      <c r="IJ94">
        <v>100</v>
      </c>
      <c r="IK94">
        <v>100</v>
      </c>
      <c r="IL94">
        <v>1.238</v>
      </c>
      <c r="IM94">
        <v>0.2119</v>
      </c>
      <c r="IN94">
        <v>0.6902030508192664</v>
      </c>
      <c r="IO94">
        <v>0.001474763808417899</v>
      </c>
      <c r="IP94">
        <v>-3.85604142745729E-07</v>
      </c>
      <c r="IQ94">
        <v>-4.042155114862324E-11</v>
      </c>
      <c r="IR94">
        <v>-0.0599630414126953</v>
      </c>
      <c r="IS94">
        <v>-0.0008759303265835833</v>
      </c>
      <c r="IT94">
        <v>0.0007542316531097033</v>
      </c>
      <c r="IU94">
        <v>-1.168394518909615E-05</v>
      </c>
      <c r="IV94">
        <v>4</v>
      </c>
      <c r="IW94">
        <v>2283</v>
      </c>
      <c r="IX94">
        <v>1</v>
      </c>
      <c r="IY94">
        <v>28</v>
      </c>
      <c r="IZ94">
        <v>187606.9</v>
      </c>
      <c r="JA94">
        <v>187607</v>
      </c>
      <c r="JB94">
        <v>1.03149</v>
      </c>
      <c r="JC94">
        <v>2.28394</v>
      </c>
      <c r="JD94">
        <v>1.39648</v>
      </c>
      <c r="JE94">
        <v>2.3584</v>
      </c>
      <c r="JF94">
        <v>1.49536</v>
      </c>
      <c r="JG94">
        <v>2.73438</v>
      </c>
      <c r="JH94">
        <v>36.3871</v>
      </c>
      <c r="JI94">
        <v>24.105</v>
      </c>
      <c r="JJ94">
        <v>18</v>
      </c>
      <c r="JK94">
        <v>490.306</v>
      </c>
      <c r="JL94">
        <v>450.489</v>
      </c>
      <c r="JM94">
        <v>32.6847</v>
      </c>
      <c r="JN94">
        <v>29.6183</v>
      </c>
      <c r="JO94">
        <v>29.9998</v>
      </c>
      <c r="JP94">
        <v>29.4579</v>
      </c>
      <c r="JQ94">
        <v>29.3818</v>
      </c>
      <c r="JR94">
        <v>20.6384</v>
      </c>
      <c r="JS94">
        <v>24.3032</v>
      </c>
      <c r="JT94">
        <v>97.6872</v>
      </c>
      <c r="JU94">
        <v>32.5813</v>
      </c>
      <c r="JV94">
        <v>420</v>
      </c>
      <c r="JW94">
        <v>24.9158</v>
      </c>
      <c r="JX94">
        <v>100.821</v>
      </c>
      <c r="JY94">
        <v>100.395</v>
      </c>
    </row>
    <row r="95" spans="1:285">
      <c r="A95">
        <v>79</v>
      </c>
      <c r="B95">
        <v>1758503843.6</v>
      </c>
      <c r="C95">
        <v>955.0999999046326</v>
      </c>
      <c r="D95" t="s">
        <v>587</v>
      </c>
      <c r="E95" t="s">
        <v>588</v>
      </c>
      <c r="F95">
        <v>5</v>
      </c>
      <c r="G95" t="s">
        <v>552</v>
      </c>
      <c r="H95" t="s">
        <v>420</v>
      </c>
      <c r="I95" t="s">
        <v>421</v>
      </c>
      <c r="J95">
        <v>1758503840.6</v>
      </c>
      <c r="K95">
        <f>(L95)/1000</f>
        <v>0</v>
      </c>
      <c r="L95">
        <f>1000*DL95*AJ95*(DH95-DI95)/(100*DA95*(1000-AJ95*DH95))</f>
        <v>0</v>
      </c>
      <c r="M95">
        <f>DL95*AJ95*(DG95-DF95*(1000-AJ95*DI95)/(1000-AJ95*DH95))/(100*DA95)</f>
        <v>0</v>
      </c>
      <c r="N95">
        <f>DF95 - IF(AJ95&gt;1, M95*DA95*100.0/(AL95), 0)</f>
        <v>0</v>
      </c>
      <c r="O95">
        <f>((U95-K95/2)*N95-M95)/(U95+K95/2)</f>
        <v>0</v>
      </c>
      <c r="P95">
        <f>O95*(DM95+DN95)/1000.0</f>
        <v>0</v>
      </c>
      <c r="Q95">
        <f>(DF95 - IF(AJ95&gt;1, M95*DA95*100.0/(AL95), 0))*(DM95+DN95)/1000.0</f>
        <v>0</v>
      </c>
      <c r="R95">
        <f>2.0/((1/T95-1/S95)+SIGN(T95)*SQRT((1/T95-1/S95)*(1/T95-1/S95) + 4*DB95/((DB95+1)*(DB95+1))*(2*1/T95*1/S95-1/S95*1/S95)))</f>
        <v>0</v>
      </c>
      <c r="S95">
        <f>IF(LEFT(DC95,1)&lt;&gt;"0",IF(LEFT(DC95,1)="1",3.0,DD95),$D$5+$E$5*(DT95*DM95/($K$5*1000))+$F$5*(DT95*DM95/($K$5*1000))*MAX(MIN(DA95,$J$5),$I$5)*MAX(MIN(DA95,$J$5),$I$5)+$G$5*MAX(MIN(DA95,$J$5),$I$5)*(DT95*DM95/($K$5*1000))+$H$5*(DT95*DM95/($K$5*1000))*(DT95*DM95/($K$5*1000)))</f>
        <v>0</v>
      </c>
      <c r="T95">
        <f>K95*(1000-(1000*0.61365*exp(17.502*X95/(240.97+X95))/(DM95+DN95)+DH95)/2)/(1000*0.61365*exp(17.502*X95/(240.97+X95))/(DM95+DN95)-DH95)</f>
        <v>0</v>
      </c>
      <c r="U95">
        <f>1/((DB95+1)/(R95/1.6)+1/(S95/1.37)) + DB95/((DB95+1)/(R95/1.6) + DB95/(S95/1.37))</f>
        <v>0</v>
      </c>
      <c r="V95">
        <f>(CW95*CZ95)</f>
        <v>0</v>
      </c>
      <c r="W95">
        <f>(DO95+(V95+2*0.95*5.67E-8*(((DO95+$B$7)+273)^4-(DO95+273)^4)-44100*K95)/(1.84*29.3*S95+8*0.95*5.67E-8*(DO95+273)^3))</f>
        <v>0</v>
      </c>
      <c r="X95">
        <f>($C$7*DP95+$D$7*DQ95+$E$7*W95)</f>
        <v>0</v>
      </c>
      <c r="Y95">
        <f>0.61365*exp(17.502*X95/(240.97+X95))</f>
        <v>0</v>
      </c>
      <c r="Z95">
        <f>(AA95/AB95*100)</f>
        <v>0</v>
      </c>
      <c r="AA95">
        <f>DH95*(DM95+DN95)/1000</f>
        <v>0</v>
      </c>
      <c r="AB95">
        <f>0.61365*exp(17.502*DO95/(240.97+DO95))</f>
        <v>0</v>
      </c>
      <c r="AC95">
        <f>(Y95-DH95*(DM95+DN95)/1000)</f>
        <v>0</v>
      </c>
      <c r="AD95">
        <f>(-K95*44100)</f>
        <v>0</v>
      </c>
      <c r="AE95">
        <f>2*29.3*S95*0.92*(DO95-X95)</f>
        <v>0</v>
      </c>
      <c r="AF95">
        <f>2*0.95*5.67E-8*(((DO95+$B$7)+273)^4-(X95+273)^4)</f>
        <v>0</v>
      </c>
      <c r="AG95">
        <f>V95+AF95+AD95+AE95</f>
        <v>0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MAX(0,($B$13+$C$13*DT95)/(1+$D$13*DT95)*DM95/(DO95+273)*$E$13)</f>
        <v>0</v>
      </c>
      <c r="AM95" t="s">
        <v>422</v>
      </c>
      <c r="AN95" t="s">
        <v>422</v>
      </c>
      <c r="AO95">
        <v>0</v>
      </c>
      <c r="AP95">
        <v>0</v>
      </c>
      <c r="AQ95">
        <f>1-AO95/AP95</f>
        <v>0</v>
      </c>
      <c r="AR95">
        <v>0</v>
      </c>
      <c r="AS95" t="s">
        <v>422</v>
      </c>
      <c r="AT95" t="s">
        <v>422</v>
      </c>
      <c r="AU95">
        <v>0</v>
      </c>
      <c r="AV95">
        <v>0</v>
      </c>
      <c r="AW95">
        <f>1-AU95/AV95</f>
        <v>0</v>
      </c>
      <c r="AX95">
        <v>0.5</v>
      </c>
      <c r="AY95">
        <f>CX95</f>
        <v>0</v>
      </c>
      <c r="AZ95">
        <f>M95</f>
        <v>0</v>
      </c>
      <c r="BA95">
        <f>AW95*AX95*AY95</f>
        <v>0</v>
      </c>
      <c r="BB95">
        <f>(AZ95-AR95)/AY95</f>
        <v>0</v>
      </c>
      <c r="BC95">
        <f>(AP95-AV95)/AV95</f>
        <v>0</v>
      </c>
      <c r="BD95">
        <f>AO95/(AQ95+AO95/AV95)</f>
        <v>0</v>
      </c>
      <c r="BE95" t="s">
        <v>422</v>
      </c>
      <c r="BF95">
        <v>0</v>
      </c>
      <c r="BG95">
        <f>IF(BF95&lt;&gt;0, BF95, BD95)</f>
        <v>0</v>
      </c>
      <c r="BH95">
        <f>1-BG95/AV95</f>
        <v>0</v>
      </c>
      <c r="BI95">
        <f>(AV95-AU95)/(AV95-BG95)</f>
        <v>0</v>
      </c>
      <c r="BJ95">
        <f>(AP95-AV95)/(AP95-BG95)</f>
        <v>0</v>
      </c>
      <c r="BK95">
        <f>(AV95-AU95)/(AV95-AO95)</f>
        <v>0</v>
      </c>
      <c r="BL95">
        <f>(AP95-AV95)/(AP95-AO95)</f>
        <v>0</v>
      </c>
      <c r="BM95">
        <f>(BI95*BG95/AU95)</f>
        <v>0</v>
      </c>
      <c r="BN95">
        <f>(1-BM95)</f>
        <v>0</v>
      </c>
      <c r="CW95">
        <f>$B$11*DU95+$C$11*DV95+$F$11*EG95*(1-EJ95)</f>
        <v>0</v>
      </c>
      <c r="CX95">
        <f>CW95*CY95</f>
        <v>0</v>
      </c>
      <c r="CY95">
        <f>($B$11*$D$9+$C$11*$D$9+$F$11*((ET95+EL95)/MAX(ET95+EL95+EU95, 0.1)*$I$9+EU95/MAX(ET95+EL95+EU95, 0.1)*$J$9))/($B$11+$C$11+$F$11)</f>
        <v>0</v>
      </c>
      <c r="CZ95">
        <f>($B$11*$K$9+$C$11*$K$9+$F$11*((ET95+EL95)/MAX(ET95+EL95+EU95, 0.1)*$P$9+EU95/MAX(ET95+EL95+EU95, 0.1)*$Q$9))/($B$11+$C$11+$F$11)</f>
        <v>0</v>
      </c>
      <c r="DA95">
        <v>3.46</v>
      </c>
      <c r="DB95">
        <v>0.5</v>
      </c>
      <c r="DC95" t="s">
        <v>423</v>
      </c>
      <c r="DD95">
        <v>2</v>
      </c>
      <c r="DE95">
        <v>1758503840.6</v>
      </c>
      <c r="DF95">
        <v>420.8427777777778</v>
      </c>
      <c r="DG95">
        <v>419.9954444444444</v>
      </c>
      <c r="DH95">
        <v>25.54572222222222</v>
      </c>
      <c r="DI95">
        <v>24.9244</v>
      </c>
      <c r="DJ95">
        <v>419.6045555555556</v>
      </c>
      <c r="DK95">
        <v>25.33377777777778</v>
      </c>
      <c r="DL95">
        <v>499.9714444444445</v>
      </c>
      <c r="DM95">
        <v>89.96535555555555</v>
      </c>
      <c r="DN95">
        <v>0.0566481888888889</v>
      </c>
      <c r="DO95">
        <v>31.34817777777778</v>
      </c>
      <c r="DP95">
        <v>30.74544444444444</v>
      </c>
      <c r="DQ95">
        <v>999.9000000000001</v>
      </c>
      <c r="DR95">
        <v>0</v>
      </c>
      <c r="DS95">
        <v>0</v>
      </c>
      <c r="DT95">
        <v>9992.84888888889</v>
      </c>
      <c r="DU95">
        <v>0</v>
      </c>
      <c r="DV95">
        <v>0.843113</v>
      </c>
      <c r="DW95">
        <v>0.8472663333333333</v>
      </c>
      <c r="DX95">
        <v>431.8753333333333</v>
      </c>
      <c r="DY95">
        <v>430.7312222222222</v>
      </c>
      <c r="DZ95">
        <v>0.6213264444444444</v>
      </c>
      <c r="EA95">
        <v>419.9954444444444</v>
      </c>
      <c r="EB95">
        <v>24.9244</v>
      </c>
      <c r="EC95">
        <v>2.298228888888889</v>
      </c>
      <c r="ED95">
        <v>2.242332222222222</v>
      </c>
      <c r="EE95">
        <v>19.664</v>
      </c>
      <c r="EF95">
        <v>19.268</v>
      </c>
      <c r="EG95">
        <v>0.00500097</v>
      </c>
      <c r="EH95">
        <v>0</v>
      </c>
      <c r="EI95">
        <v>0</v>
      </c>
      <c r="EJ95">
        <v>0</v>
      </c>
      <c r="EK95">
        <v>291.9555555555555</v>
      </c>
      <c r="EL95">
        <v>0.00500097</v>
      </c>
      <c r="EM95">
        <v>-7.055555555555555</v>
      </c>
      <c r="EN95">
        <v>-2.633333333333333</v>
      </c>
      <c r="EO95">
        <v>35.062</v>
      </c>
      <c r="EP95">
        <v>38.25</v>
      </c>
      <c r="EQ95">
        <v>36.68011111111111</v>
      </c>
      <c r="ER95">
        <v>38.062</v>
      </c>
      <c r="ES95">
        <v>37</v>
      </c>
      <c r="ET95">
        <v>0</v>
      </c>
      <c r="EU95">
        <v>0</v>
      </c>
      <c r="EV95">
        <v>0</v>
      </c>
      <c r="EW95">
        <v>1758503844.7</v>
      </c>
      <c r="EX95">
        <v>0</v>
      </c>
      <c r="EY95">
        <v>294.7807692307692</v>
      </c>
      <c r="EZ95">
        <v>2.341880290825309</v>
      </c>
      <c r="FA95">
        <v>-15.77777765489644</v>
      </c>
      <c r="FB95">
        <v>-6.157692307692307</v>
      </c>
      <c r="FC95">
        <v>15</v>
      </c>
      <c r="FD95">
        <v>0</v>
      </c>
      <c r="FE95" t="s">
        <v>424</v>
      </c>
      <c r="FF95">
        <v>1747247426.5</v>
      </c>
      <c r="FG95">
        <v>1747247420.5</v>
      </c>
      <c r="FH95">
        <v>0</v>
      </c>
      <c r="FI95">
        <v>1.027</v>
      </c>
      <c r="FJ95">
        <v>0.031</v>
      </c>
      <c r="FK95">
        <v>0.02</v>
      </c>
      <c r="FL95">
        <v>0.05</v>
      </c>
      <c r="FM95">
        <v>420</v>
      </c>
      <c r="FN95">
        <v>16</v>
      </c>
      <c r="FO95">
        <v>0.01</v>
      </c>
      <c r="FP95">
        <v>0.1</v>
      </c>
      <c r="FQ95">
        <v>0.8488602249999999</v>
      </c>
      <c r="FR95">
        <v>0.2007193058161343</v>
      </c>
      <c r="FS95">
        <v>0.05662135817140362</v>
      </c>
      <c r="FT95">
        <v>0</v>
      </c>
      <c r="FU95">
        <v>294.6764705882353</v>
      </c>
      <c r="FV95">
        <v>-1.949579762491351</v>
      </c>
      <c r="FW95">
        <v>5.959523215410551</v>
      </c>
      <c r="FX95">
        <v>-1</v>
      </c>
      <c r="FY95">
        <v>0.609786325</v>
      </c>
      <c r="FZ95">
        <v>0.1000314258911828</v>
      </c>
      <c r="GA95">
        <v>0.01011024069047691</v>
      </c>
      <c r="GB95">
        <v>0</v>
      </c>
      <c r="GC95">
        <v>0</v>
      </c>
      <c r="GD95">
        <v>2</v>
      </c>
      <c r="GE95" t="s">
        <v>433</v>
      </c>
      <c r="GF95">
        <v>3.13665</v>
      </c>
      <c r="GG95">
        <v>2.71678</v>
      </c>
      <c r="GH95">
        <v>0.0932259</v>
      </c>
      <c r="GI95">
        <v>0.09241149999999999</v>
      </c>
      <c r="GJ95">
        <v>0.110048</v>
      </c>
      <c r="GK95">
        <v>0.106955</v>
      </c>
      <c r="GL95">
        <v>28769.2</v>
      </c>
      <c r="GM95">
        <v>28858.8</v>
      </c>
      <c r="GN95">
        <v>29499.3</v>
      </c>
      <c r="GO95">
        <v>29388.8</v>
      </c>
      <c r="GP95">
        <v>34686.2</v>
      </c>
      <c r="GQ95">
        <v>34754.9</v>
      </c>
      <c r="GR95">
        <v>41512.5</v>
      </c>
      <c r="GS95">
        <v>41748.4</v>
      </c>
      <c r="GT95">
        <v>1.91293</v>
      </c>
      <c r="GU95">
        <v>1.86628</v>
      </c>
      <c r="GV95">
        <v>0.077907</v>
      </c>
      <c r="GW95">
        <v>0</v>
      </c>
      <c r="GX95">
        <v>29.4852</v>
      </c>
      <c r="GY95">
        <v>999.9</v>
      </c>
      <c r="GZ95">
        <v>59.3</v>
      </c>
      <c r="HA95">
        <v>30.9</v>
      </c>
      <c r="HB95">
        <v>29.565</v>
      </c>
      <c r="HC95">
        <v>62.5723</v>
      </c>
      <c r="HD95">
        <v>25.1763</v>
      </c>
      <c r="HE95">
        <v>1</v>
      </c>
      <c r="HF95">
        <v>0.158305</v>
      </c>
      <c r="HG95">
        <v>-1.89563</v>
      </c>
      <c r="HH95">
        <v>20.3463</v>
      </c>
      <c r="HI95">
        <v>5.22403</v>
      </c>
      <c r="HJ95">
        <v>12.0159</v>
      </c>
      <c r="HK95">
        <v>4.9915</v>
      </c>
      <c r="HL95">
        <v>3.28928</v>
      </c>
      <c r="HM95">
        <v>9999</v>
      </c>
      <c r="HN95">
        <v>9999</v>
      </c>
      <c r="HO95">
        <v>9999</v>
      </c>
      <c r="HP95">
        <v>999.9</v>
      </c>
      <c r="HQ95">
        <v>1.86759</v>
      </c>
      <c r="HR95">
        <v>1.86665</v>
      </c>
      <c r="HS95">
        <v>1.86601</v>
      </c>
      <c r="HT95">
        <v>1.866</v>
      </c>
      <c r="HU95">
        <v>1.86783</v>
      </c>
      <c r="HV95">
        <v>1.87027</v>
      </c>
      <c r="HW95">
        <v>1.8689</v>
      </c>
      <c r="HX95">
        <v>1.87042</v>
      </c>
      <c r="HY95">
        <v>0</v>
      </c>
      <c r="HZ95">
        <v>0</v>
      </c>
      <c r="IA95">
        <v>0</v>
      </c>
      <c r="IB95">
        <v>0</v>
      </c>
      <c r="IC95" t="s">
        <v>426</v>
      </c>
      <c r="ID95" t="s">
        <v>427</v>
      </c>
      <c r="IE95" t="s">
        <v>428</v>
      </c>
      <c r="IF95" t="s">
        <v>428</v>
      </c>
      <c r="IG95" t="s">
        <v>428</v>
      </c>
      <c r="IH95" t="s">
        <v>428</v>
      </c>
      <c r="II95">
        <v>0</v>
      </c>
      <c r="IJ95">
        <v>100</v>
      </c>
      <c r="IK95">
        <v>100</v>
      </c>
      <c r="IL95">
        <v>1.238</v>
      </c>
      <c r="IM95">
        <v>0.2119</v>
      </c>
      <c r="IN95">
        <v>0.6902030508192664</v>
      </c>
      <c r="IO95">
        <v>0.001474763808417899</v>
      </c>
      <c r="IP95">
        <v>-3.85604142745729E-07</v>
      </c>
      <c r="IQ95">
        <v>-4.042155114862324E-11</v>
      </c>
      <c r="IR95">
        <v>-0.0599630414126953</v>
      </c>
      <c r="IS95">
        <v>-0.0008759303265835833</v>
      </c>
      <c r="IT95">
        <v>0.0007542316531097033</v>
      </c>
      <c r="IU95">
        <v>-1.168394518909615E-05</v>
      </c>
      <c r="IV95">
        <v>4</v>
      </c>
      <c r="IW95">
        <v>2283</v>
      </c>
      <c r="IX95">
        <v>1</v>
      </c>
      <c r="IY95">
        <v>28</v>
      </c>
      <c r="IZ95">
        <v>187607</v>
      </c>
      <c r="JA95">
        <v>187607.1</v>
      </c>
      <c r="JB95">
        <v>1.03027</v>
      </c>
      <c r="JC95">
        <v>2.27783</v>
      </c>
      <c r="JD95">
        <v>1.39771</v>
      </c>
      <c r="JE95">
        <v>2.35352</v>
      </c>
      <c r="JF95">
        <v>1.49536</v>
      </c>
      <c r="JG95">
        <v>2.69165</v>
      </c>
      <c r="JH95">
        <v>36.4107</v>
      </c>
      <c r="JI95">
        <v>24.1138</v>
      </c>
      <c r="JJ95">
        <v>18</v>
      </c>
      <c r="JK95">
        <v>490.195</v>
      </c>
      <c r="JL95">
        <v>450.467</v>
      </c>
      <c r="JM95">
        <v>32.6772</v>
      </c>
      <c r="JN95">
        <v>29.6183</v>
      </c>
      <c r="JO95">
        <v>29.9994</v>
      </c>
      <c r="JP95">
        <v>29.4579</v>
      </c>
      <c r="JQ95">
        <v>29.3808</v>
      </c>
      <c r="JR95">
        <v>20.6347</v>
      </c>
      <c r="JS95">
        <v>24.3032</v>
      </c>
      <c r="JT95">
        <v>97.6872</v>
      </c>
      <c r="JU95">
        <v>32.5813</v>
      </c>
      <c r="JV95">
        <v>420</v>
      </c>
      <c r="JW95">
        <v>24.9158</v>
      </c>
      <c r="JX95">
        <v>100.822</v>
      </c>
      <c r="JY95">
        <v>100.395</v>
      </c>
    </row>
    <row r="96" spans="1:285">
      <c r="A96">
        <v>80</v>
      </c>
      <c r="B96">
        <v>1758503845.6</v>
      </c>
      <c r="C96">
        <v>957.0999999046326</v>
      </c>
      <c r="D96" t="s">
        <v>589</v>
      </c>
      <c r="E96" t="s">
        <v>590</v>
      </c>
      <c r="F96">
        <v>5</v>
      </c>
      <c r="G96" t="s">
        <v>552</v>
      </c>
      <c r="H96" t="s">
        <v>420</v>
      </c>
      <c r="I96" t="s">
        <v>421</v>
      </c>
      <c r="J96">
        <v>1758503842.6</v>
      </c>
      <c r="K96">
        <f>(L96)/1000</f>
        <v>0</v>
      </c>
      <c r="L96">
        <f>1000*DL96*AJ96*(DH96-DI96)/(100*DA96*(1000-AJ96*DH96))</f>
        <v>0</v>
      </c>
      <c r="M96">
        <f>DL96*AJ96*(DG96-DF96*(1000-AJ96*DI96)/(1000-AJ96*DH96))/(100*DA96)</f>
        <v>0</v>
      </c>
      <c r="N96">
        <f>DF96 - IF(AJ96&gt;1, M96*DA96*100.0/(AL96), 0)</f>
        <v>0</v>
      </c>
      <c r="O96">
        <f>((U96-K96/2)*N96-M96)/(U96+K96/2)</f>
        <v>0</v>
      </c>
      <c r="P96">
        <f>O96*(DM96+DN96)/1000.0</f>
        <v>0</v>
      </c>
      <c r="Q96">
        <f>(DF96 - IF(AJ96&gt;1, M96*DA96*100.0/(AL96), 0))*(DM96+DN96)/1000.0</f>
        <v>0</v>
      </c>
      <c r="R96">
        <f>2.0/((1/T96-1/S96)+SIGN(T96)*SQRT((1/T96-1/S96)*(1/T96-1/S96) + 4*DB96/((DB96+1)*(DB96+1))*(2*1/T96*1/S96-1/S96*1/S96)))</f>
        <v>0</v>
      </c>
      <c r="S96">
        <f>IF(LEFT(DC96,1)&lt;&gt;"0",IF(LEFT(DC96,1)="1",3.0,DD96),$D$5+$E$5*(DT96*DM96/($K$5*1000))+$F$5*(DT96*DM96/($K$5*1000))*MAX(MIN(DA96,$J$5),$I$5)*MAX(MIN(DA96,$J$5),$I$5)+$G$5*MAX(MIN(DA96,$J$5),$I$5)*(DT96*DM96/($K$5*1000))+$H$5*(DT96*DM96/($K$5*1000))*(DT96*DM96/($K$5*1000)))</f>
        <v>0</v>
      </c>
      <c r="T96">
        <f>K96*(1000-(1000*0.61365*exp(17.502*X96/(240.97+X96))/(DM96+DN96)+DH96)/2)/(1000*0.61365*exp(17.502*X96/(240.97+X96))/(DM96+DN96)-DH96)</f>
        <v>0</v>
      </c>
      <c r="U96">
        <f>1/((DB96+1)/(R96/1.6)+1/(S96/1.37)) + DB96/((DB96+1)/(R96/1.6) + DB96/(S96/1.37))</f>
        <v>0</v>
      </c>
      <c r="V96">
        <f>(CW96*CZ96)</f>
        <v>0</v>
      </c>
      <c r="W96">
        <f>(DO96+(V96+2*0.95*5.67E-8*(((DO96+$B$7)+273)^4-(DO96+273)^4)-44100*K96)/(1.84*29.3*S96+8*0.95*5.67E-8*(DO96+273)^3))</f>
        <v>0</v>
      </c>
      <c r="X96">
        <f>($C$7*DP96+$D$7*DQ96+$E$7*W96)</f>
        <v>0</v>
      </c>
      <c r="Y96">
        <f>0.61365*exp(17.502*X96/(240.97+X96))</f>
        <v>0</v>
      </c>
      <c r="Z96">
        <f>(AA96/AB96*100)</f>
        <v>0</v>
      </c>
      <c r="AA96">
        <f>DH96*(DM96+DN96)/1000</f>
        <v>0</v>
      </c>
      <c r="AB96">
        <f>0.61365*exp(17.502*DO96/(240.97+DO96))</f>
        <v>0</v>
      </c>
      <c r="AC96">
        <f>(Y96-DH96*(DM96+DN96)/1000)</f>
        <v>0</v>
      </c>
      <c r="AD96">
        <f>(-K96*44100)</f>
        <v>0</v>
      </c>
      <c r="AE96">
        <f>2*29.3*S96*0.92*(DO96-X96)</f>
        <v>0</v>
      </c>
      <c r="AF96">
        <f>2*0.95*5.67E-8*(((DO96+$B$7)+273)^4-(X96+273)^4)</f>
        <v>0</v>
      </c>
      <c r="AG96">
        <f>V96+AF96+AD96+AE96</f>
        <v>0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MAX(0,($B$13+$C$13*DT96)/(1+$D$13*DT96)*DM96/(DO96+273)*$E$13)</f>
        <v>0</v>
      </c>
      <c r="AM96" t="s">
        <v>422</v>
      </c>
      <c r="AN96" t="s">
        <v>422</v>
      </c>
      <c r="AO96">
        <v>0</v>
      </c>
      <c r="AP96">
        <v>0</v>
      </c>
      <c r="AQ96">
        <f>1-AO96/AP96</f>
        <v>0</v>
      </c>
      <c r="AR96">
        <v>0</v>
      </c>
      <c r="AS96" t="s">
        <v>422</v>
      </c>
      <c r="AT96" t="s">
        <v>422</v>
      </c>
      <c r="AU96">
        <v>0</v>
      </c>
      <c r="AV96">
        <v>0</v>
      </c>
      <c r="AW96">
        <f>1-AU96/AV96</f>
        <v>0</v>
      </c>
      <c r="AX96">
        <v>0.5</v>
      </c>
      <c r="AY96">
        <f>CX96</f>
        <v>0</v>
      </c>
      <c r="AZ96">
        <f>M96</f>
        <v>0</v>
      </c>
      <c r="BA96">
        <f>AW96*AX96*AY96</f>
        <v>0</v>
      </c>
      <c r="BB96">
        <f>(AZ96-AR96)/AY96</f>
        <v>0</v>
      </c>
      <c r="BC96">
        <f>(AP96-AV96)/AV96</f>
        <v>0</v>
      </c>
      <c r="BD96">
        <f>AO96/(AQ96+AO96/AV96)</f>
        <v>0</v>
      </c>
      <c r="BE96" t="s">
        <v>422</v>
      </c>
      <c r="BF96">
        <v>0</v>
      </c>
      <c r="BG96">
        <f>IF(BF96&lt;&gt;0, BF96, BD96)</f>
        <v>0</v>
      </c>
      <c r="BH96">
        <f>1-BG96/AV96</f>
        <v>0</v>
      </c>
      <c r="BI96">
        <f>(AV96-AU96)/(AV96-BG96)</f>
        <v>0</v>
      </c>
      <c r="BJ96">
        <f>(AP96-AV96)/(AP96-BG96)</f>
        <v>0</v>
      </c>
      <c r="BK96">
        <f>(AV96-AU96)/(AV96-AO96)</f>
        <v>0</v>
      </c>
      <c r="BL96">
        <f>(AP96-AV96)/(AP96-AO96)</f>
        <v>0</v>
      </c>
      <c r="BM96">
        <f>(BI96*BG96/AU96)</f>
        <v>0</v>
      </c>
      <c r="BN96">
        <f>(1-BM96)</f>
        <v>0</v>
      </c>
      <c r="CW96">
        <f>$B$11*DU96+$C$11*DV96+$F$11*EG96*(1-EJ96)</f>
        <v>0</v>
      </c>
      <c r="CX96">
        <f>CW96*CY96</f>
        <v>0</v>
      </c>
      <c r="CY96">
        <f>($B$11*$D$9+$C$11*$D$9+$F$11*((ET96+EL96)/MAX(ET96+EL96+EU96, 0.1)*$I$9+EU96/MAX(ET96+EL96+EU96, 0.1)*$J$9))/($B$11+$C$11+$F$11)</f>
        <v>0</v>
      </c>
      <c r="CZ96">
        <f>($B$11*$K$9+$C$11*$K$9+$F$11*((ET96+EL96)/MAX(ET96+EL96+EU96, 0.1)*$P$9+EU96/MAX(ET96+EL96+EU96, 0.1)*$Q$9))/($B$11+$C$11+$F$11)</f>
        <v>0</v>
      </c>
      <c r="DA96">
        <v>3.46</v>
      </c>
      <c r="DB96">
        <v>0.5</v>
      </c>
      <c r="DC96" t="s">
        <v>423</v>
      </c>
      <c r="DD96">
        <v>2</v>
      </c>
      <c r="DE96">
        <v>1758503842.6</v>
      </c>
      <c r="DF96">
        <v>420.8586666666667</v>
      </c>
      <c r="DG96">
        <v>420.0065555555556</v>
      </c>
      <c r="DH96">
        <v>25.54532222222223</v>
      </c>
      <c r="DI96">
        <v>24.92436666666667</v>
      </c>
      <c r="DJ96">
        <v>419.6204444444445</v>
      </c>
      <c r="DK96">
        <v>25.33338888888889</v>
      </c>
      <c r="DL96">
        <v>499.9857777777777</v>
      </c>
      <c r="DM96">
        <v>89.96571111111112</v>
      </c>
      <c r="DN96">
        <v>0.05663056666666666</v>
      </c>
      <c r="DO96">
        <v>31.35372222222222</v>
      </c>
      <c r="DP96">
        <v>30.75134444444444</v>
      </c>
      <c r="DQ96">
        <v>999.9000000000001</v>
      </c>
      <c r="DR96">
        <v>0</v>
      </c>
      <c r="DS96">
        <v>0</v>
      </c>
      <c r="DT96">
        <v>9993.26</v>
      </c>
      <c r="DU96">
        <v>0</v>
      </c>
      <c r="DV96">
        <v>0.843113</v>
      </c>
      <c r="DW96">
        <v>0.851982888888889</v>
      </c>
      <c r="DX96">
        <v>431.8914444444445</v>
      </c>
      <c r="DY96">
        <v>430.7426666666667</v>
      </c>
      <c r="DZ96">
        <v>0.6209624444444445</v>
      </c>
      <c r="EA96">
        <v>420.0065555555556</v>
      </c>
      <c r="EB96">
        <v>24.92436666666667</v>
      </c>
      <c r="EC96">
        <v>2.298201111111112</v>
      </c>
      <c r="ED96">
        <v>2.242337777777778</v>
      </c>
      <c r="EE96">
        <v>19.66382222222222</v>
      </c>
      <c r="EF96">
        <v>19.26804444444444</v>
      </c>
      <c r="EG96">
        <v>0.00500097</v>
      </c>
      <c r="EH96">
        <v>0</v>
      </c>
      <c r="EI96">
        <v>0</v>
      </c>
      <c r="EJ96">
        <v>0</v>
      </c>
      <c r="EK96">
        <v>292.6888888888889</v>
      </c>
      <c r="EL96">
        <v>0.00500097</v>
      </c>
      <c r="EM96">
        <v>-4.800000000000001</v>
      </c>
      <c r="EN96">
        <v>-2.366666666666666</v>
      </c>
      <c r="EO96">
        <v>35.062</v>
      </c>
      <c r="EP96">
        <v>38.22900000000001</v>
      </c>
      <c r="EQ96">
        <v>36.65944444444445</v>
      </c>
      <c r="ER96">
        <v>38.062</v>
      </c>
      <c r="ES96">
        <v>37</v>
      </c>
      <c r="ET96">
        <v>0</v>
      </c>
      <c r="EU96">
        <v>0</v>
      </c>
      <c r="EV96">
        <v>0</v>
      </c>
      <c r="EW96">
        <v>1758503846.5</v>
      </c>
      <c r="EX96">
        <v>0</v>
      </c>
      <c r="EY96">
        <v>293.124</v>
      </c>
      <c r="EZ96">
        <v>4.176922775607729</v>
      </c>
      <c r="FA96">
        <v>14.81538488065473</v>
      </c>
      <c r="FB96">
        <v>-6.5</v>
      </c>
      <c r="FC96">
        <v>15</v>
      </c>
      <c r="FD96">
        <v>0</v>
      </c>
      <c r="FE96" t="s">
        <v>424</v>
      </c>
      <c r="FF96">
        <v>1747247426.5</v>
      </c>
      <c r="FG96">
        <v>1747247420.5</v>
      </c>
      <c r="FH96">
        <v>0</v>
      </c>
      <c r="FI96">
        <v>1.027</v>
      </c>
      <c r="FJ96">
        <v>0.031</v>
      </c>
      <c r="FK96">
        <v>0.02</v>
      </c>
      <c r="FL96">
        <v>0.05</v>
      </c>
      <c r="FM96">
        <v>420</v>
      </c>
      <c r="FN96">
        <v>16</v>
      </c>
      <c r="FO96">
        <v>0.01</v>
      </c>
      <c r="FP96">
        <v>0.1</v>
      </c>
      <c r="FQ96">
        <v>0.8559377560975611</v>
      </c>
      <c r="FR96">
        <v>0.1073415261324043</v>
      </c>
      <c r="FS96">
        <v>0.04975662719667896</v>
      </c>
      <c r="FT96">
        <v>0</v>
      </c>
      <c r="FU96">
        <v>294.8029411764705</v>
      </c>
      <c r="FV96">
        <v>-3.585943407812404</v>
      </c>
      <c r="FW96">
        <v>5.937739978759877</v>
      </c>
      <c r="FX96">
        <v>-1</v>
      </c>
      <c r="FY96">
        <v>0.6111794146341464</v>
      </c>
      <c r="FZ96">
        <v>0.09481298257839668</v>
      </c>
      <c r="GA96">
        <v>0.00995961866733914</v>
      </c>
      <c r="GB96">
        <v>1</v>
      </c>
      <c r="GC96">
        <v>1</v>
      </c>
      <c r="GD96">
        <v>2</v>
      </c>
      <c r="GE96" t="s">
        <v>425</v>
      </c>
      <c r="GF96">
        <v>3.13675</v>
      </c>
      <c r="GG96">
        <v>2.71682</v>
      </c>
      <c r="GH96">
        <v>0.0932244</v>
      </c>
      <c r="GI96">
        <v>0.09241439999999999</v>
      </c>
      <c r="GJ96">
        <v>0.110043</v>
      </c>
      <c r="GK96">
        <v>0.106955</v>
      </c>
      <c r="GL96">
        <v>28769.1</v>
      </c>
      <c r="GM96">
        <v>28858.6</v>
      </c>
      <c r="GN96">
        <v>29499.2</v>
      </c>
      <c r="GO96">
        <v>29388.7</v>
      </c>
      <c r="GP96">
        <v>34686.3</v>
      </c>
      <c r="GQ96">
        <v>34755</v>
      </c>
      <c r="GR96">
        <v>41512.4</v>
      </c>
      <c r="GS96">
        <v>41748.5</v>
      </c>
      <c r="GT96">
        <v>1.91297</v>
      </c>
      <c r="GU96">
        <v>1.86613</v>
      </c>
      <c r="GV96">
        <v>0.07791439999999999</v>
      </c>
      <c r="GW96">
        <v>0</v>
      </c>
      <c r="GX96">
        <v>29.4865</v>
      </c>
      <c r="GY96">
        <v>999.9</v>
      </c>
      <c r="GZ96">
        <v>59.3</v>
      </c>
      <c r="HA96">
        <v>30.9</v>
      </c>
      <c r="HB96">
        <v>29.5669</v>
      </c>
      <c r="HC96">
        <v>62.6423</v>
      </c>
      <c r="HD96">
        <v>25.1883</v>
      </c>
      <c r="HE96">
        <v>1</v>
      </c>
      <c r="HF96">
        <v>0.157724</v>
      </c>
      <c r="HG96">
        <v>-1.79858</v>
      </c>
      <c r="HH96">
        <v>20.3475</v>
      </c>
      <c r="HI96">
        <v>5.22463</v>
      </c>
      <c r="HJ96">
        <v>12.0159</v>
      </c>
      <c r="HK96">
        <v>4.9916</v>
      </c>
      <c r="HL96">
        <v>3.28918</v>
      </c>
      <c r="HM96">
        <v>9999</v>
      </c>
      <c r="HN96">
        <v>9999</v>
      </c>
      <c r="HO96">
        <v>9999</v>
      </c>
      <c r="HP96">
        <v>999.9</v>
      </c>
      <c r="HQ96">
        <v>1.86759</v>
      </c>
      <c r="HR96">
        <v>1.86665</v>
      </c>
      <c r="HS96">
        <v>1.86601</v>
      </c>
      <c r="HT96">
        <v>1.866</v>
      </c>
      <c r="HU96">
        <v>1.86783</v>
      </c>
      <c r="HV96">
        <v>1.87028</v>
      </c>
      <c r="HW96">
        <v>1.86891</v>
      </c>
      <c r="HX96">
        <v>1.87041</v>
      </c>
      <c r="HY96">
        <v>0</v>
      </c>
      <c r="HZ96">
        <v>0</v>
      </c>
      <c r="IA96">
        <v>0</v>
      </c>
      <c r="IB96">
        <v>0</v>
      </c>
      <c r="IC96" t="s">
        <v>426</v>
      </c>
      <c r="ID96" t="s">
        <v>427</v>
      </c>
      <c r="IE96" t="s">
        <v>428</v>
      </c>
      <c r="IF96" t="s">
        <v>428</v>
      </c>
      <c r="IG96" t="s">
        <v>428</v>
      </c>
      <c r="IH96" t="s">
        <v>428</v>
      </c>
      <c r="II96">
        <v>0</v>
      </c>
      <c r="IJ96">
        <v>100</v>
      </c>
      <c r="IK96">
        <v>100</v>
      </c>
      <c r="IL96">
        <v>1.238</v>
      </c>
      <c r="IM96">
        <v>0.212</v>
      </c>
      <c r="IN96">
        <v>0.6902030508192664</v>
      </c>
      <c r="IO96">
        <v>0.001474763808417899</v>
      </c>
      <c r="IP96">
        <v>-3.85604142745729E-07</v>
      </c>
      <c r="IQ96">
        <v>-4.042155114862324E-11</v>
      </c>
      <c r="IR96">
        <v>-0.0599630414126953</v>
      </c>
      <c r="IS96">
        <v>-0.0008759303265835833</v>
      </c>
      <c r="IT96">
        <v>0.0007542316531097033</v>
      </c>
      <c r="IU96">
        <v>-1.168394518909615E-05</v>
      </c>
      <c r="IV96">
        <v>4</v>
      </c>
      <c r="IW96">
        <v>2283</v>
      </c>
      <c r="IX96">
        <v>1</v>
      </c>
      <c r="IY96">
        <v>28</v>
      </c>
      <c r="IZ96">
        <v>187607</v>
      </c>
      <c r="JA96">
        <v>187607.1</v>
      </c>
      <c r="JB96">
        <v>1.03027</v>
      </c>
      <c r="JC96">
        <v>2.27905</v>
      </c>
      <c r="JD96">
        <v>1.39648</v>
      </c>
      <c r="JE96">
        <v>2.36084</v>
      </c>
      <c r="JF96">
        <v>1.49536</v>
      </c>
      <c r="JG96">
        <v>2.72339</v>
      </c>
      <c r="JH96">
        <v>36.4107</v>
      </c>
      <c r="JI96">
        <v>24.1138</v>
      </c>
      <c r="JJ96">
        <v>18</v>
      </c>
      <c r="JK96">
        <v>490.219</v>
      </c>
      <c r="JL96">
        <v>450.364</v>
      </c>
      <c r="JM96">
        <v>32.6527</v>
      </c>
      <c r="JN96">
        <v>29.6179</v>
      </c>
      <c r="JO96">
        <v>29.9992</v>
      </c>
      <c r="JP96">
        <v>29.4568</v>
      </c>
      <c r="JQ96">
        <v>29.3796</v>
      </c>
      <c r="JR96">
        <v>20.6355</v>
      </c>
      <c r="JS96">
        <v>24.3032</v>
      </c>
      <c r="JT96">
        <v>97.6872</v>
      </c>
      <c r="JU96">
        <v>32.5813</v>
      </c>
      <c r="JV96">
        <v>420</v>
      </c>
      <c r="JW96">
        <v>24.9158</v>
      </c>
      <c r="JX96">
        <v>100.822</v>
      </c>
      <c r="JY96">
        <v>100.395</v>
      </c>
    </row>
    <row r="97" spans="1:285">
      <c r="A97">
        <v>81</v>
      </c>
      <c r="B97">
        <v>1758503847.6</v>
      </c>
      <c r="C97">
        <v>959.0999999046326</v>
      </c>
      <c r="D97" t="s">
        <v>591</v>
      </c>
      <c r="E97" t="s">
        <v>592</v>
      </c>
      <c r="F97">
        <v>5</v>
      </c>
      <c r="G97" t="s">
        <v>552</v>
      </c>
      <c r="H97" t="s">
        <v>420</v>
      </c>
      <c r="I97" t="s">
        <v>421</v>
      </c>
      <c r="J97">
        <v>1758503844.6</v>
      </c>
      <c r="K97">
        <f>(L97)/1000</f>
        <v>0</v>
      </c>
      <c r="L97">
        <f>1000*DL97*AJ97*(DH97-DI97)/(100*DA97*(1000-AJ97*DH97))</f>
        <v>0</v>
      </c>
      <c r="M97">
        <f>DL97*AJ97*(DG97-DF97*(1000-AJ97*DI97)/(1000-AJ97*DH97))/(100*DA97)</f>
        <v>0</v>
      </c>
      <c r="N97">
        <f>DF97 - IF(AJ97&gt;1, M97*DA97*100.0/(AL97), 0)</f>
        <v>0</v>
      </c>
      <c r="O97">
        <f>((U97-K97/2)*N97-M97)/(U97+K97/2)</f>
        <v>0</v>
      </c>
      <c r="P97">
        <f>O97*(DM97+DN97)/1000.0</f>
        <v>0</v>
      </c>
      <c r="Q97">
        <f>(DF97 - IF(AJ97&gt;1, M97*DA97*100.0/(AL97), 0))*(DM97+DN97)/1000.0</f>
        <v>0</v>
      </c>
      <c r="R97">
        <f>2.0/((1/T97-1/S97)+SIGN(T97)*SQRT((1/T97-1/S97)*(1/T97-1/S97) + 4*DB97/((DB97+1)*(DB97+1))*(2*1/T97*1/S97-1/S97*1/S97)))</f>
        <v>0</v>
      </c>
      <c r="S97">
        <f>IF(LEFT(DC97,1)&lt;&gt;"0",IF(LEFT(DC97,1)="1",3.0,DD97),$D$5+$E$5*(DT97*DM97/($K$5*1000))+$F$5*(DT97*DM97/($K$5*1000))*MAX(MIN(DA97,$J$5),$I$5)*MAX(MIN(DA97,$J$5),$I$5)+$G$5*MAX(MIN(DA97,$J$5),$I$5)*(DT97*DM97/($K$5*1000))+$H$5*(DT97*DM97/($K$5*1000))*(DT97*DM97/($K$5*1000)))</f>
        <v>0</v>
      </c>
      <c r="T97">
        <f>K97*(1000-(1000*0.61365*exp(17.502*X97/(240.97+X97))/(DM97+DN97)+DH97)/2)/(1000*0.61365*exp(17.502*X97/(240.97+X97))/(DM97+DN97)-DH97)</f>
        <v>0</v>
      </c>
      <c r="U97">
        <f>1/((DB97+1)/(R97/1.6)+1/(S97/1.37)) + DB97/((DB97+1)/(R97/1.6) + DB97/(S97/1.37))</f>
        <v>0</v>
      </c>
      <c r="V97">
        <f>(CW97*CZ97)</f>
        <v>0</v>
      </c>
      <c r="W97">
        <f>(DO97+(V97+2*0.95*5.67E-8*(((DO97+$B$7)+273)^4-(DO97+273)^4)-44100*K97)/(1.84*29.3*S97+8*0.95*5.67E-8*(DO97+273)^3))</f>
        <v>0</v>
      </c>
      <c r="X97">
        <f>($C$7*DP97+$D$7*DQ97+$E$7*W97)</f>
        <v>0</v>
      </c>
      <c r="Y97">
        <f>0.61365*exp(17.502*X97/(240.97+X97))</f>
        <v>0</v>
      </c>
      <c r="Z97">
        <f>(AA97/AB97*100)</f>
        <v>0</v>
      </c>
      <c r="AA97">
        <f>DH97*(DM97+DN97)/1000</f>
        <v>0</v>
      </c>
      <c r="AB97">
        <f>0.61365*exp(17.502*DO97/(240.97+DO97))</f>
        <v>0</v>
      </c>
      <c r="AC97">
        <f>(Y97-DH97*(DM97+DN97)/1000)</f>
        <v>0</v>
      </c>
      <c r="AD97">
        <f>(-K97*44100)</f>
        <v>0</v>
      </c>
      <c r="AE97">
        <f>2*29.3*S97*0.92*(DO97-X97)</f>
        <v>0</v>
      </c>
      <c r="AF97">
        <f>2*0.95*5.67E-8*(((DO97+$B$7)+273)^4-(X97+273)^4)</f>
        <v>0</v>
      </c>
      <c r="AG97">
        <f>V97+AF97+AD97+AE97</f>
        <v>0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MAX(0,($B$13+$C$13*DT97)/(1+$D$13*DT97)*DM97/(DO97+273)*$E$13)</f>
        <v>0</v>
      </c>
      <c r="AM97" t="s">
        <v>422</v>
      </c>
      <c r="AN97" t="s">
        <v>422</v>
      </c>
      <c r="AO97">
        <v>0</v>
      </c>
      <c r="AP97">
        <v>0</v>
      </c>
      <c r="AQ97">
        <f>1-AO97/AP97</f>
        <v>0</v>
      </c>
      <c r="AR97">
        <v>0</v>
      </c>
      <c r="AS97" t="s">
        <v>422</v>
      </c>
      <c r="AT97" t="s">
        <v>422</v>
      </c>
      <c r="AU97">
        <v>0</v>
      </c>
      <c r="AV97">
        <v>0</v>
      </c>
      <c r="AW97">
        <f>1-AU97/AV97</f>
        <v>0</v>
      </c>
      <c r="AX97">
        <v>0.5</v>
      </c>
      <c r="AY97">
        <f>CX97</f>
        <v>0</v>
      </c>
      <c r="AZ97">
        <f>M97</f>
        <v>0</v>
      </c>
      <c r="BA97">
        <f>AW97*AX97*AY97</f>
        <v>0</v>
      </c>
      <c r="BB97">
        <f>(AZ97-AR97)/AY97</f>
        <v>0</v>
      </c>
      <c r="BC97">
        <f>(AP97-AV97)/AV97</f>
        <v>0</v>
      </c>
      <c r="BD97">
        <f>AO97/(AQ97+AO97/AV97)</f>
        <v>0</v>
      </c>
      <c r="BE97" t="s">
        <v>422</v>
      </c>
      <c r="BF97">
        <v>0</v>
      </c>
      <c r="BG97">
        <f>IF(BF97&lt;&gt;0, BF97, BD97)</f>
        <v>0</v>
      </c>
      <c r="BH97">
        <f>1-BG97/AV97</f>
        <v>0</v>
      </c>
      <c r="BI97">
        <f>(AV97-AU97)/(AV97-BG97)</f>
        <v>0</v>
      </c>
      <c r="BJ97">
        <f>(AP97-AV97)/(AP97-BG97)</f>
        <v>0</v>
      </c>
      <c r="BK97">
        <f>(AV97-AU97)/(AV97-AO97)</f>
        <v>0</v>
      </c>
      <c r="BL97">
        <f>(AP97-AV97)/(AP97-AO97)</f>
        <v>0</v>
      </c>
      <c r="BM97">
        <f>(BI97*BG97/AU97)</f>
        <v>0</v>
      </c>
      <c r="BN97">
        <f>(1-BM97)</f>
        <v>0</v>
      </c>
      <c r="CW97">
        <f>$B$11*DU97+$C$11*DV97+$F$11*EG97*(1-EJ97)</f>
        <v>0</v>
      </c>
      <c r="CX97">
        <f>CW97*CY97</f>
        <v>0</v>
      </c>
      <c r="CY97">
        <f>($B$11*$D$9+$C$11*$D$9+$F$11*((ET97+EL97)/MAX(ET97+EL97+EU97, 0.1)*$I$9+EU97/MAX(ET97+EL97+EU97, 0.1)*$J$9))/($B$11+$C$11+$F$11)</f>
        <v>0</v>
      </c>
      <c r="CZ97">
        <f>($B$11*$K$9+$C$11*$K$9+$F$11*((ET97+EL97)/MAX(ET97+EL97+EU97, 0.1)*$P$9+EU97/MAX(ET97+EL97+EU97, 0.1)*$Q$9))/($B$11+$C$11+$F$11)</f>
        <v>0</v>
      </c>
      <c r="DA97">
        <v>3.46</v>
      </c>
      <c r="DB97">
        <v>0.5</v>
      </c>
      <c r="DC97" t="s">
        <v>423</v>
      </c>
      <c r="DD97">
        <v>2</v>
      </c>
      <c r="DE97">
        <v>1758503844.6</v>
      </c>
      <c r="DF97">
        <v>420.8696666666667</v>
      </c>
      <c r="DG97">
        <v>420.0181111111111</v>
      </c>
      <c r="DH97">
        <v>25.54461111111111</v>
      </c>
      <c r="DI97">
        <v>24.92437777777778</v>
      </c>
      <c r="DJ97">
        <v>419.6315555555555</v>
      </c>
      <c r="DK97">
        <v>25.33267777777778</v>
      </c>
      <c r="DL97">
        <v>500.0184444444445</v>
      </c>
      <c r="DM97">
        <v>89.96534444444445</v>
      </c>
      <c r="DN97">
        <v>0.05653191111111111</v>
      </c>
      <c r="DO97">
        <v>31.35824444444444</v>
      </c>
      <c r="DP97">
        <v>30.75566666666667</v>
      </c>
      <c r="DQ97">
        <v>999.9000000000001</v>
      </c>
      <c r="DR97">
        <v>0</v>
      </c>
      <c r="DS97">
        <v>0</v>
      </c>
      <c r="DT97">
        <v>9999.722222222223</v>
      </c>
      <c r="DU97">
        <v>0</v>
      </c>
      <c r="DV97">
        <v>0.843113</v>
      </c>
      <c r="DW97">
        <v>0.8516302222222223</v>
      </c>
      <c r="DX97">
        <v>431.9025555555555</v>
      </c>
      <c r="DY97">
        <v>430.7544444444445</v>
      </c>
      <c r="DZ97">
        <v>0.6202274444444443</v>
      </c>
      <c r="EA97">
        <v>420.0181111111111</v>
      </c>
      <c r="EB97">
        <v>24.92437777777778</v>
      </c>
      <c r="EC97">
        <v>2.298127777777778</v>
      </c>
      <c r="ED97">
        <v>2.242328888888889</v>
      </c>
      <c r="EE97">
        <v>19.66328888888889</v>
      </c>
      <c r="EF97">
        <v>19.26797777777777</v>
      </c>
      <c r="EG97">
        <v>0.00500097</v>
      </c>
      <c r="EH97">
        <v>0</v>
      </c>
      <c r="EI97">
        <v>0</v>
      </c>
      <c r="EJ97">
        <v>0</v>
      </c>
      <c r="EK97">
        <v>293.9</v>
      </c>
      <c r="EL97">
        <v>0.00500097</v>
      </c>
      <c r="EM97">
        <v>-8</v>
      </c>
      <c r="EN97">
        <v>-2.344444444444444</v>
      </c>
      <c r="EO97">
        <v>35.062</v>
      </c>
      <c r="EP97">
        <v>38.208</v>
      </c>
      <c r="EQ97">
        <v>36.63877777777778</v>
      </c>
      <c r="ER97">
        <v>38.062</v>
      </c>
      <c r="ES97">
        <v>37</v>
      </c>
      <c r="ET97">
        <v>0</v>
      </c>
      <c r="EU97">
        <v>0</v>
      </c>
      <c r="EV97">
        <v>0</v>
      </c>
      <c r="EW97">
        <v>1758503848.3</v>
      </c>
      <c r="EX97">
        <v>0</v>
      </c>
      <c r="EY97">
        <v>293.1538461538462</v>
      </c>
      <c r="EZ97">
        <v>-6.078632799599862</v>
      </c>
      <c r="FA97">
        <v>0.5777778343870463</v>
      </c>
      <c r="FB97">
        <v>-5.926923076923076</v>
      </c>
      <c r="FC97">
        <v>15</v>
      </c>
      <c r="FD97">
        <v>0</v>
      </c>
      <c r="FE97" t="s">
        <v>424</v>
      </c>
      <c r="FF97">
        <v>1747247426.5</v>
      </c>
      <c r="FG97">
        <v>1747247420.5</v>
      </c>
      <c r="FH97">
        <v>0</v>
      </c>
      <c r="FI97">
        <v>1.027</v>
      </c>
      <c r="FJ97">
        <v>0.031</v>
      </c>
      <c r="FK97">
        <v>0.02</v>
      </c>
      <c r="FL97">
        <v>0.05</v>
      </c>
      <c r="FM97">
        <v>420</v>
      </c>
      <c r="FN97">
        <v>16</v>
      </c>
      <c r="FO97">
        <v>0.01</v>
      </c>
      <c r="FP97">
        <v>0.1</v>
      </c>
      <c r="FQ97">
        <v>0.8643746</v>
      </c>
      <c r="FR97">
        <v>-0.1684682476547852</v>
      </c>
      <c r="FS97">
        <v>0.0378123026796835</v>
      </c>
      <c r="FT97">
        <v>0</v>
      </c>
      <c r="FU97">
        <v>294.6617647058824</v>
      </c>
      <c r="FV97">
        <v>-12.95187170145547</v>
      </c>
      <c r="FW97">
        <v>6.589386060212213</v>
      </c>
      <c r="FX97">
        <v>-1</v>
      </c>
      <c r="FY97">
        <v>0.614182825</v>
      </c>
      <c r="FZ97">
        <v>0.07821425515947442</v>
      </c>
      <c r="GA97">
        <v>0.008725133861114969</v>
      </c>
      <c r="GB97">
        <v>1</v>
      </c>
      <c r="GC97">
        <v>1</v>
      </c>
      <c r="GD97">
        <v>2</v>
      </c>
      <c r="GE97" t="s">
        <v>425</v>
      </c>
      <c r="GF97">
        <v>3.13677</v>
      </c>
      <c r="GG97">
        <v>2.7168</v>
      </c>
      <c r="GH97">
        <v>0.09322510000000001</v>
      </c>
      <c r="GI97">
        <v>0.0924055</v>
      </c>
      <c r="GJ97">
        <v>0.110038</v>
      </c>
      <c r="GK97">
        <v>0.106955</v>
      </c>
      <c r="GL97">
        <v>28769.4</v>
      </c>
      <c r="GM97">
        <v>28858.8</v>
      </c>
      <c r="GN97">
        <v>29499.5</v>
      </c>
      <c r="GO97">
        <v>29388.6</v>
      </c>
      <c r="GP97">
        <v>34686.8</v>
      </c>
      <c r="GQ97">
        <v>34755.1</v>
      </c>
      <c r="GR97">
        <v>41512.8</v>
      </c>
      <c r="GS97">
        <v>41748.6</v>
      </c>
      <c r="GT97">
        <v>1.91317</v>
      </c>
      <c r="GU97">
        <v>1.866</v>
      </c>
      <c r="GV97">
        <v>0.078544</v>
      </c>
      <c r="GW97">
        <v>0</v>
      </c>
      <c r="GX97">
        <v>29.4874</v>
      </c>
      <c r="GY97">
        <v>999.9</v>
      </c>
      <c r="GZ97">
        <v>59.3</v>
      </c>
      <c r="HA97">
        <v>30.9</v>
      </c>
      <c r="HB97">
        <v>29.5699</v>
      </c>
      <c r="HC97">
        <v>62.5023</v>
      </c>
      <c r="HD97">
        <v>25.2003</v>
      </c>
      <c r="HE97">
        <v>1</v>
      </c>
      <c r="HF97">
        <v>0.157492</v>
      </c>
      <c r="HG97">
        <v>-1.71324</v>
      </c>
      <c r="HH97">
        <v>20.3483</v>
      </c>
      <c r="HI97">
        <v>5.22568</v>
      </c>
      <c r="HJ97">
        <v>12.0159</v>
      </c>
      <c r="HK97">
        <v>4.99145</v>
      </c>
      <c r="HL97">
        <v>3.28915</v>
      </c>
      <c r="HM97">
        <v>9999</v>
      </c>
      <c r="HN97">
        <v>9999</v>
      </c>
      <c r="HO97">
        <v>9999</v>
      </c>
      <c r="HP97">
        <v>999.9</v>
      </c>
      <c r="HQ97">
        <v>1.86758</v>
      </c>
      <c r="HR97">
        <v>1.86665</v>
      </c>
      <c r="HS97">
        <v>1.86601</v>
      </c>
      <c r="HT97">
        <v>1.866</v>
      </c>
      <c r="HU97">
        <v>1.86783</v>
      </c>
      <c r="HV97">
        <v>1.87027</v>
      </c>
      <c r="HW97">
        <v>1.86891</v>
      </c>
      <c r="HX97">
        <v>1.8704</v>
      </c>
      <c r="HY97">
        <v>0</v>
      </c>
      <c r="HZ97">
        <v>0</v>
      </c>
      <c r="IA97">
        <v>0</v>
      </c>
      <c r="IB97">
        <v>0</v>
      </c>
      <c r="IC97" t="s">
        <v>426</v>
      </c>
      <c r="ID97" t="s">
        <v>427</v>
      </c>
      <c r="IE97" t="s">
        <v>428</v>
      </c>
      <c r="IF97" t="s">
        <v>428</v>
      </c>
      <c r="IG97" t="s">
        <v>428</v>
      </c>
      <c r="IH97" t="s">
        <v>428</v>
      </c>
      <c r="II97">
        <v>0</v>
      </c>
      <c r="IJ97">
        <v>100</v>
      </c>
      <c r="IK97">
        <v>100</v>
      </c>
      <c r="IL97">
        <v>1.238</v>
      </c>
      <c r="IM97">
        <v>0.2118</v>
      </c>
      <c r="IN97">
        <v>0.6902030508192664</v>
      </c>
      <c r="IO97">
        <v>0.001474763808417899</v>
      </c>
      <c r="IP97">
        <v>-3.85604142745729E-07</v>
      </c>
      <c r="IQ97">
        <v>-4.042155114862324E-11</v>
      </c>
      <c r="IR97">
        <v>-0.0599630414126953</v>
      </c>
      <c r="IS97">
        <v>-0.0008759303265835833</v>
      </c>
      <c r="IT97">
        <v>0.0007542316531097033</v>
      </c>
      <c r="IU97">
        <v>-1.168394518909615E-05</v>
      </c>
      <c r="IV97">
        <v>4</v>
      </c>
      <c r="IW97">
        <v>2283</v>
      </c>
      <c r="IX97">
        <v>1</v>
      </c>
      <c r="IY97">
        <v>28</v>
      </c>
      <c r="IZ97">
        <v>187607</v>
      </c>
      <c r="JA97">
        <v>187607.1</v>
      </c>
      <c r="JB97">
        <v>1.03027</v>
      </c>
      <c r="JC97">
        <v>2.27661</v>
      </c>
      <c r="JD97">
        <v>1.39648</v>
      </c>
      <c r="JE97">
        <v>2.35229</v>
      </c>
      <c r="JF97">
        <v>1.49536</v>
      </c>
      <c r="JG97">
        <v>2.73315</v>
      </c>
      <c r="JH97">
        <v>36.4107</v>
      </c>
      <c r="JI97">
        <v>24.1225</v>
      </c>
      <c r="JJ97">
        <v>18</v>
      </c>
      <c r="JK97">
        <v>490.335</v>
      </c>
      <c r="JL97">
        <v>450.283</v>
      </c>
      <c r="JM97">
        <v>32.6263</v>
      </c>
      <c r="JN97">
        <v>29.6166</v>
      </c>
      <c r="JO97">
        <v>29.9993</v>
      </c>
      <c r="JP97">
        <v>29.4556</v>
      </c>
      <c r="JQ97">
        <v>29.3793</v>
      </c>
      <c r="JR97">
        <v>20.6356</v>
      </c>
      <c r="JS97">
        <v>24.3032</v>
      </c>
      <c r="JT97">
        <v>97.6872</v>
      </c>
      <c r="JU97">
        <v>32.5279</v>
      </c>
      <c r="JV97">
        <v>420</v>
      </c>
      <c r="JW97">
        <v>24.9158</v>
      </c>
      <c r="JX97">
        <v>100.822</v>
      </c>
      <c r="JY97">
        <v>100.396</v>
      </c>
    </row>
    <row r="98" spans="1:285">
      <c r="A98">
        <v>82</v>
      </c>
      <c r="B98">
        <v>1758503849.6</v>
      </c>
      <c r="C98">
        <v>961.0999999046326</v>
      </c>
      <c r="D98" t="s">
        <v>593</v>
      </c>
      <c r="E98" t="s">
        <v>594</v>
      </c>
      <c r="F98">
        <v>5</v>
      </c>
      <c r="G98" t="s">
        <v>552</v>
      </c>
      <c r="H98" t="s">
        <v>420</v>
      </c>
      <c r="I98" t="s">
        <v>421</v>
      </c>
      <c r="J98">
        <v>1758503846.6</v>
      </c>
      <c r="K98">
        <f>(L98)/1000</f>
        <v>0</v>
      </c>
      <c r="L98">
        <f>1000*DL98*AJ98*(DH98-DI98)/(100*DA98*(1000-AJ98*DH98))</f>
        <v>0</v>
      </c>
      <c r="M98">
        <f>DL98*AJ98*(DG98-DF98*(1000-AJ98*DI98)/(1000-AJ98*DH98))/(100*DA98)</f>
        <v>0</v>
      </c>
      <c r="N98">
        <f>DF98 - IF(AJ98&gt;1, M98*DA98*100.0/(AL98), 0)</f>
        <v>0</v>
      </c>
      <c r="O98">
        <f>((U98-K98/2)*N98-M98)/(U98+K98/2)</f>
        <v>0</v>
      </c>
      <c r="P98">
        <f>O98*(DM98+DN98)/1000.0</f>
        <v>0</v>
      </c>
      <c r="Q98">
        <f>(DF98 - IF(AJ98&gt;1, M98*DA98*100.0/(AL98), 0))*(DM98+DN98)/1000.0</f>
        <v>0</v>
      </c>
      <c r="R98">
        <f>2.0/((1/T98-1/S98)+SIGN(T98)*SQRT((1/T98-1/S98)*(1/T98-1/S98) + 4*DB98/((DB98+1)*(DB98+1))*(2*1/T98*1/S98-1/S98*1/S98)))</f>
        <v>0</v>
      </c>
      <c r="S98">
        <f>IF(LEFT(DC98,1)&lt;&gt;"0",IF(LEFT(DC98,1)="1",3.0,DD98),$D$5+$E$5*(DT98*DM98/($K$5*1000))+$F$5*(DT98*DM98/($K$5*1000))*MAX(MIN(DA98,$J$5),$I$5)*MAX(MIN(DA98,$J$5),$I$5)+$G$5*MAX(MIN(DA98,$J$5),$I$5)*(DT98*DM98/($K$5*1000))+$H$5*(DT98*DM98/($K$5*1000))*(DT98*DM98/($K$5*1000)))</f>
        <v>0</v>
      </c>
      <c r="T98">
        <f>K98*(1000-(1000*0.61365*exp(17.502*X98/(240.97+X98))/(DM98+DN98)+DH98)/2)/(1000*0.61365*exp(17.502*X98/(240.97+X98))/(DM98+DN98)-DH98)</f>
        <v>0</v>
      </c>
      <c r="U98">
        <f>1/((DB98+1)/(R98/1.6)+1/(S98/1.37)) + DB98/((DB98+1)/(R98/1.6) + DB98/(S98/1.37))</f>
        <v>0</v>
      </c>
      <c r="V98">
        <f>(CW98*CZ98)</f>
        <v>0</v>
      </c>
      <c r="W98">
        <f>(DO98+(V98+2*0.95*5.67E-8*(((DO98+$B$7)+273)^4-(DO98+273)^4)-44100*K98)/(1.84*29.3*S98+8*0.95*5.67E-8*(DO98+273)^3))</f>
        <v>0</v>
      </c>
      <c r="X98">
        <f>($C$7*DP98+$D$7*DQ98+$E$7*W98)</f>
        <v>0</v>
      </c>
      <c r="Y98">
        <f>0.61365*exp(17.502*X98/(240.97+X98))</f>
        <v>0</v>
      </c>
      <c r="Z98">
        <f>(AA98/AB98*100)</f>
        <v>0</v>
      </c>
      <c r="AA98">
        <f>DH98*(DM98+DN98)/1000</f>
        <v>0</v>
      </c>
      <c r="AB98">
        <f>0.61365*exp(17.502*DO98/(240.97+DO98))</f>
        <v>0</v>
      </c>
      <c r="AC98">
        <f>(Y98-DH98*(DM98+DN98)/1000)</f>
        <v>0</v>
      </c>
      <c r="AD98">
        <f>(-K98*44100)</f>
        <v>0</v>
      </c>
      <c r="AE98">
        <f>2*29.3*S98*0.92*(DO98-X98)</f>
        <v>0</v>
      </c>
      <c r="AF98">
        <f>2*0.95*5.67E-8*(((DO98+$B$7)+273)^4-(X98+273)^4)</f>
        <v>0</v>
      </c>
      <c r="AG98">
        <f>V98+AF98+AD98+AE98</f>
        <v>0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MAX(0,($B$13+$C$13*DT98)/(1+$D$13*DT98)*DM98/(DO98+273)*$E$13)</f>
        <v>0</v>
      </c>
      <c r="AM98" t="s">
        <v>422</v>
      </c>
      <c r="AN98" t="s">
        <v>422</v>
      </c>
      <c r="AO98">
        <v>0</v>
      </c>
      <c r="AP98">
        <v>0</v>
      </c>
      <c r="AQ98">
        <f>1-AO98/AP98</f>
        <v>0</v>
      </c>
      <c r="AR98">
        <v>0</v>
      </c>
      <c r="AS98" t="s">
        <v>422</v>
      </c>
      <c r="AT98" t="s">
        <v>422</v>
      </c>
      <c r="AU98">
        <v>0</v>
      </c>
      <c r="AV98">
        <v>0</v>
      </c>
      <c r="AW98">
        <f>1-AU98/AV98</f>
        <v>0</v>
      </c>
      <c r="AX98">
        <v>0.5</v>
      </c>
      <c r="AY98">
        <f>CX98</f>
        <v>0</v>
      </c>
      <c r="AZ98">
        <f>M98</f>
        <v>0</v>
      </c>
      <c r="BA98">
        <f>AW98*AX98*AY98</f>
        <v>0</v>
      </c>
      <c r="BB98">
        <f>(AZ98-AR98)/AY98</f>
        <v>0</v>
      </c>
      <c r="BC98">
        <f>(AP98-AV98)/AV98</f>
        <v>0</v>
      </c>
      <c r="BD98">
        <f>AO98/(AQ98+AO98/AV98)</f>
        <v>0</v>
      </c>
      <c r="BE98" t="s">
        <v>422</v>
      </c>
      <c r="BF98">
        <v>0</v>
      </c>
      <c r="BG98">
        <f>IF(BF98&lt;&gt;0, BF98, BD98)</f>
        <v>0</v>
      </c>
      <c r="BH98">
        <f>1-BG98/AV98</f>
        <v>0</v>
      </c>
      <c r="BI98">
        <f>(AV98-AU98)/(AV98-BG98)</f>
        <v>0</v>
      </c>
      <c r="BJ98">
        <f>(AP98-AV98)/(AP98-BG98)</f>
        <v>0</v>
      </c>
      <c r="BK98">
        <f>(AV98-AU98)/(AV98-AO98)</f>
        <v>0</v>
      </c>
      <c r="BL98">
        <f>(AP98-AV98)/(AP98-AO98)</f>
        <v>0</v>
      </c>
      <c r="BM98">
        <f>(BI98*BG98/AU98)</f>
        <v>0</v>
      </c>
      <c r="BN98">
        <f>(1-BM98)</f>
        <v>0</v>
      </c>
      <c r="CW98">
        <f>$B$11*DU98+$C$11*DV98+$F$11*EG98*(1-EJ98)</f>
        <v>0</v>
      </c>
      <c r="CX98">
        <f>CW98*CY98</f>
        <v>0</v>
      </c>
      <c r="CY98">
        <f>($B$11*$D$9+$C$11*$D$9+$F$11*((ET98+EL98)/MAX(ET98+EL98+EU98, 0.1)*$I$9+EU98/MAX(ET98+EL98+EU98, 0.1)*$J$9))/($B$11+$C$11+$F$11)</f>
        <v>0</v>
      </c>
      <c r="CZ98">
        <f>($B$11*$K$9+$C$11*$K$9+$F$11*((ET98+EL98)/MAX(ET98+EL98+EU98, 0.1)*$P$9+EU98/MAX(ET98+EL98+EU98, 0.1)*$Q$9))/($B$11+$C$11+$F$11)</f>
        <v>0</v>
      </c>
      <c r="DA98">
        <v>3.46</v>
      </c>
      <c r="DB98">
        <v>0.5</v>
      </c>
      <c r="DC98" t="s">
        <v>423</v>
      </c>
      <c r="DD98">
        <v>2</v>
      </c>
      <c r="DE98">
        <v>1758503846.6</v>
      </c>
      <c r="DF98">
        <v>420.8642222222222</v>
      </c>
      <c r="DG98">
        <v>419.9937777777778</v>
      </c>
      <c r="DH98">
        <v>25.54303333333333</v>
      </c>
      <c r="DI98">
        <v>24.924</v>
      </c>
      <c r="DJ98">
        <v>419.626</v>
      </c>
      <c r="DK98">
        <v>25.33112222222222</v>
      </c>
      <c r="DL98">
        <v>500.0354444444444</v>
      </c>
      <c r="DM98">
        <v>89.96475555555556</v>
      </c>
      <c r="DN98">
        <v>0.05647188888888889</v>
      </c>
      <c r="DO98">
        <v>31.3612</v>
      </c>
      <c r="DP98">
        <v>30.76037777777778</v>
      </c>
      <c r="DQ98">
        <v>999.9000000000001</v>
      </c>
      <c r="DR98">
        <v>0</v>
      </c>
      <c r="DS98">
        <v>0</v>
      </c>
      <c r="DT98">
        <v>10007.15777777778</v>
      </c>
      <c r="DU98">
        <v>0</v>
      </c>
      <c r="DV98">
        <v>0.843113</v>
      </c>
      <c r="DW98">
        <v>0.8704697777777777</v>
      </c>
      <c r="DX98">
        <v>431.8963333333334</v>
      </c>
      <c r="DY98">
        <v>430.7293333333333</v>
      </c>
      <c r="DZ98">
        <v>0.6190182222222222</v>
      </c>
      <c r="EA98">
        <v>419.9937777777778</v>
      </c>
      <c r="EB98">
        <v>24.924</v>
      </c>
      <c r="EC98">
        <v>2.29797</v>
      </c>
      <c r="ED98">
        <v>2.242281111111111</v>
      </c>
      <c r="EE98">
        <v>19.66217777777778</v>
      </c>
      <c r="EF98">
        <v>19.26763333333334</v>
      </c>
      <c r="EG98">
        <v>0.00500097</v>
      </c>
      <c r="EH98">
        <v>0</v>
      </c>
      <c r="EI98">
        <v>0</v>
      </c>
      <c r="EJ98">
        <v>0</v>
      </c>
      <c r="EK98">
        <v>291.4222222222222</v>
      </c>
      <c r="EL98">
        <v>0.00500097</v>
      </c>
      <c r="EM98">
        <v>-6.28888888888889</v>
      </c>
      <c r="EN98">
        <v>-1.666666666666667</v>
      </c>
      <c r="EO98">
        <v>35.04822222222222</v>
      </c>
      <c r="EP98">
        <v>38.187</v>
      </c>
      <c r="EQ98">
        <v>36.625</v>
      </c>
      <c r="ER98">
        <v>38.062</v>
      </c>
      <c r="ES98">
        <v>37</v>
      </c>
      <c r="ET98">
        <v>0</v>
      </c>
      <c r="EU98">
        <v>0</v>
      </c>
      <c r="EV98">
        <v>0</v>
      </c>
      <c r="EW98">
        <v>1758503850.7</v>
      </c>
      <c r="EX98">
        <v>0</v>
      </c>
      <c r="EY98">
        <v>292.1423076923077</v>
      </c>
      <c r="EZ98">
        <v>-21.20000034311827</v>
      </c>
      <c r="FA98">
        <v>13.89401741565199</v>
      </c>
      <c r="FB98">
        <v>-5.815384615384616</v>
      </c>
      <c r="FC98">
        <v>15</v>
      </c>
      <c r="FD98">
        <v>0</v>
      </c>
      <c r="FE98" t="s">
        <v>424</v>
      </c>
      <c r="FF98">
        <v>1747247426.5</v>
      </c>
      <c r="FG98">
        <v>1747247420.5</v>
      </c>
      <c r="FH98">
        <v>0</v>
      </c>
      <c r="FI98">
        <v>1.027</v>
      </c>
      <c r="FJ98">
        <v>0.031</v>
      </c>
      <c r="FK98">
        <v>0.02</v>
      </c>
      <c r="FL98">
        <v>0.05</v>
      </c>
      <c r="FM98">
        <v>420</v>
      </c>
      <c r="FN98">
        <v>16</v>
      </c>
      <c r="FO98">
        <v>0.01</v>
      </c>
      <c r="FP98">
        <v>0.1</v>
      </c>
      <c r="FQ98">
        <v>0.8641454878048781</v>
      </c>
      <c r="FR98">
        <v>-0.05808301045296241</v>
      </c>
      <c r="FS98">
        <v>0.03658192008130816</v>
      </c>
      <c r="FT98">
        <v>1</v>
      </c>
      <c r="FU98">
        <v>293.3676470588235</v>
      </c>
      <c r="FV98">
        <v>-18.48892295268907</v>
      </c>
      <c r="FW98">
        <v>6.669364578086324</v>
      </c>
      <c r="FX98">
        <v>-1</v>
      </c>
      <c r="FY98">
        <v>0.6152735121951219</v>
      </c>
      <c r="FZ98">
        <v>0.06245387456445983</v>
      </c>
      <c r="GA98">
        <v>0.007806367595132781</v>
      </c>
      <c r="GB98">
        <v>1</v>
      </c>
      <c r="GC98">
        <v>2</v>
      </c>
      <c r="GD98">
        <v>2</v>
      </c>
      <c r="GE98" t="s">
        <v>448</v>
      </c>
      <c r="GF98">
        <v>3.13676</v>
      </c>
      <c r="GG98">
        <v>2.71692</v>
      </c>
      <c r="GH98">
        <v>0.09322130000000001</v>
      </c>
      <c r="GI98">
        <v>0.09240080000000001</v>
      </c>
      <c r="GJ98">
        <v>0.110032</v>
      </c>
      <c r="GK98">
        <v>0.106951</v>
      </c>
      <c r="GL98">
        <v>28769.3</v>
      </c>
      <c r="GM98">
        <v>28859</v>
      </c>
      <c r="GN98">
        <v>29499.4</v>
      </c>
      <c r="GO98">
        <v>29388.6</v>
      </c>
      <c r="GP98">
        <v>34687</v>
      </c>
      <c r="GQ98">
        <v>34755.2</v>
      </c>
      <c r="GR98">
        <v>41512.7</v>
      </c>
      <c r="GS98">
        <v>41748.5</v>
      </c>
      <c r="GT98">
        <v>1.91332</v>
      </c>
      <c r="GU98">
        <v>1.86635</v>
      </c>
      <c r="GV98">
        <v>0.07880479999999999</v>
      </c>
      <c r="GW98">
        <v>0</v>
      </c>
      <c r="GX98">
        <v>29.4874</v>
      </c>
      <c r="GY98">
        <v>999.9</v>
      </c>
      <c r="GZ98">
        <v>59.3</v>
      </c>
      <c r="HA98">
        <v>30.9</v>
      </c>
      <c r="HB98">
        <v>29.5696</v>
      </c>
      <c r="HC98">
        <v>62.3023</v>
      </c>
      <c r="HD98">
        <v>25.1442</v>
      </c>
      <c r="HE98">
        <v>1</v>
      </c>
      <c r="HF98">
        <v>0.157185</v>
      </c>
      <c r="HG98">
        <v>-1.61727</v>
      </c>
      <c r="HH98">
        <v>20.3492</v>
      </c>
      <c r="HI98">
        <v>5.22583</v>
      </c>
      <c r="HJ98">
        <v>12.0159</v>
      </c>
      <c r="HK98">
        <v>4.99135</v>
      </c>
      <c r="HL98">
        <v>3.2892</v>
      </c>
      <c r="HM98">
        <v>9999</v>
      </c>
      <c r="HN98">
        <v>9999</v>
      </c>
      <c r="HO98">
        <v>9999</v>
      </c>
      <c r="HP98">
        <v>999.9</v>
      </c>
      <c r="HQ98">
        <v>1.86758</v>
      </c>
      <c r="HR98">
        <v>1.86664</v>
      </c>
      <c r="HS98">
        <v>1.866</v>
      </c>
      <c r="HT98">
        <v>1.866</v>
      </c>
      <c r="HU98">
        <v>1.86783</v>
      </c>
      <c r="HV98">
        <v>1.87027</v>
      </c>
      <c r="HW98">
        <v>1.8689</v>
      </c>
      <c r="HX98">
        <v>1.87041</v>
      </c>
      <c r="HY98">
        <v>0</v>
      </c>
      <c r="HZ98">
        <v>0</v>
      </c>
      <c r="IA98">
        <v>0</v>
      </c>
      <c r="IB98">
        <v>0</v>
      </c>
      <c r="IC98" t="s">
        <v>426</v>
      </c>
      <c r="ID98" t="s">
        <v>427</v>
      </c>
      <c r="IE98" t="s">
        <v>428</v>
      </c>
      <c r="IF98" t="s">
        <v>428</v>
      </c>
      <c r="IG98" t="s">
        <v>428</v>
      </c>
      <c r="IH98" t="s">
        <v>428</v>
      </c>
      <c r="II98">
        <v>0</v>
      </c>
      <c r="IJ98">
        <v>100</v>
      </c>
      <c r="IK98">
        <v>100</v>
      </c>
      <c r="IL98">
        <v>1.239</v>
      </c>
      <c r="IM98">
        <v>0.2118</v>
      </c>
      <c r="IN98">
        <v>0.6902030508192664</v>
      </c>
      <c r="IO98">
        <v>0.001474763808417899</v>
      </c>
      <c r="IP98">
        <v>-3.85604142745729E-07</v>
      </c>
      <c r="IQ98">
        <v>-4.042155114862324E-11</v>
      </c>
      <c r="IR98">
        <v>-0.0599630414126953</v>
      </c>
      <c r="IS98">
        <v>-0.0008759303265835833</v>
      </c>
      <c r="IT98">
        <v>0.0007542316531097033</v>
      </c>
      <c r="IU98">
        <v>-1.168394518909615E-05</v>
      </c>
      <c r="IV98">
        <v>4</v>
      </c>
      <c r="IW98">
        <v>2283</v>
      </c>
      <c r="IX98">
        <v>1</v>
      </c>
      <c r="IY98">
        <v>28</v>
      </c>
      <c r="IZ98">
        <v>187607.1</v>
      </c>
      <c r="JA98">
        <v>187607.2</v>
      </c>
      <c r="JB98">
        <v>1.03027</v>
      </c>
      <c r="JC98">
        <v>2.27905</v>
      </c>
      <c r="JD98">
        <v>1.39771</v>
      </c>
      <c r="JE98">
        <v>2.35962</v>
      </c>
      <c r="JF98">
        <v>1.49536</v>
      </c>
      <c r="JG98">
        <v>2.69165</v>
      </c>
      <c r="JH98">
        <v>36.4107</v>
      </c>
      <c r="JI98">
        <v>24.1138</v>
      </c>
      <c r="JJ98">
        <v>18</v>
      </c>
      <c r="JK98">
        <v>490.429</v>
      </c>
      <c r="JL98">
        <v>450.502</v>
      </c>
      <c r="JM98">
        <v>32.596</v>
      </c>
      <c r="JN98">
        <v>29.6158</v>
      </c>
      <c r="JO98">
        <v>29.9993</v>
      </c>
      <c r="JP98">
        <v>29.4554</v>
      </c>
      <c r="JQ98">
        <v>29.3793</v>
      </c>
      <c r="JR98">
        <v>20.6361</v>
      </c>
      <c r="JS98">
        <v>24.3032</v>
      </c>
      <c r="JT98">
        <v>97.6872</v>
      </c>
      <c r="JU98">
        <v>32.5279</v>
      </c>
      <c r="JV98">
        <v>420</v>
      </c>
      <c r="JW98">
        <v>24.9158</v>
      </c>
      <c r="JX98">
        <v>100.822</v>
      </c>
      <c r="JY98">
        <v>100.395</v>
      </c>
    </row>
    <row r="99" spans="1:285">
      <c r="A99">
        <v>83</v>
      </c>
      <c r="B99">
        <v>1758503851.6</v>
      </c>
      <c r="C99">
        <v>963.0999999046326</v>
      </c>
      <c r="D99" t="s">
        <v>595</v>
      </c>
      <c r="E99" t="s">
        <v>596</v>
      </c>
      <c r="F99">
        <v>5</v>
      </c>
      <c r="G99" t="s">
        <v>552</v>
      </c>
      <c r="H99" t="s">
        <v>420</v>
      </c>
      <c r="I99" t="s">
        <v>421</v>
      </c>
      <c r="J99">
        <v>1758503848.6</v>
      </c>
      <c r="K99">
        <f>(L99)/1000</f>
        <v>0</v>
      </c>
      <c r="L99">
        <f>1000*DL99*AJ99*(DH99-DI99)/(100*DA99*(1000-AJ99*DH99))</f>
        <v>0</v>
      </c>
      <c r="M99">
        <f>DL99*AJ99*(DG99-DF99*(1000-AJ99*DI99)/(1000-AJ99*DH99))/(100*DA99)</f>
        <v>0</v>
      </c>
      <c r="N99">
        <f>DF99 - IF(AJ99&gt;1, M99*DA99*100.0/(AL99), 0)</f>
        <v>0</v>
      </c>
      <c r="O99">
        <f>((U99-K99/2)*N99-M99)/(U99+K99/2)</f>
        <v>0</v>
      </c>
      <c r="P99">
        <f>O99*(DM99+DN99)/1000.0</f>
        <v>0</v>
      </c>
      <c r="Q99">
        <f>(DF99 - IF(AJ99&gt;1, M99*DA99*100.0/(AL99), 0))*(DM99+DN99)/1000.0</f>
        <v>0</v>
      </c>
      <c r="R99">
        <f>2.0/((1/T99-1/S99)+SIGN(T99)*SQRT((1/T99-1/S99)*(1/T99-1/S99) + 4*DB99/((DB99+1)*(DB99+1))*(2*1/T99*1/S99-1/S99*1/S99)))</f>
        <v>0</v>
      </c>
      <c r="S99">
        <f>IF(LEFT(DC99,1)&lt;&gt;"0",IF(LEFT(DC99,1)="1",3.0,DD99),$D$5+$E$5*(DT99*DM99/($K$5*1000))+$F$5*(DT99*DM99/($K$5*1000))*MAX(MIN(DA99,$J$5),$I$5)*MAX(MIN(DA99,$J$5),$I$5)+$G$5*MAX(MIN(DA99,$J$5),$I$5)*(DT99*DM99/($K$5*1000))+$H$5*(DT99*DM99/($K$5*1000))*(DT99*DM99/($K$5*1000)))</f>
        <v>0</v>
      </c>
      <c r="T99">
        <f>K99*(1000-(1000*0.61365*exp(17.502*X99/(240.97+X99))/(DM99+DN99)+DH99)/2)/(1000*0.61365*exp(17.502*X99/(240.97+X99))/(DM99+DN99)-DH99)</f>
        <v>0</v>
      </c>
      <c r="U99">
        <f>1/((DB99+1)/(R99/1.6)+1/(S99/1.37)) + DB99/((DB99+1)/(R99/1.6) + DB99/(S99/1.37))</f>
        <v>0</v>
      </c>
      <c r="V99">
        <f>(CW99*CZ99)</f>
        <v>0</v>
      </c>
      <c r="W99">
        <f>(DO99+(V99+2*0.95*5.67E-8*(((DO99+$B$7)+273)^4-(DO99+273)^4)-44100*K99)/(1.84*29.3*S99+8*0.95*5.67E-8*(DO99+273)^3))</f>
        <v>0</v>
      </c>
      <c r="X99">
        <f>($C$7*DP99+$D$7*DQ99+$E$7*W99)</f>
        <v>0</v>
      </c>
      <c r="Y99">
        <f>0.61365*exp(17.502*X99/(240.97+X99))</f>
        <v>0</v>
      </c>
      <c r="Z99">
        <f>(AA99/AB99*100)</f>
        <v>0</v>
      </c>
      <c r="AA99">
        <f>DH99*(DM99+DN99)/1000</f>
        <v>0</v>
      </c>
      <c r="AB99">
        <f>0.61365*exp(17.502*DO99/(240.97+DO99))</f>
        <v>0</v>
      </c>
      <c r="AC99">
        <f>(Y99-DH99*(DM99+DN99)/1000)</f>
        <v>0</v>
      </c>
      <c r="AD99">
        <f>(-K99*44100)</f>
        <v>0</v>
      </c>
      <c r="AE99">
        <f>2*29.3*S99*0.92*(DO99-X99)</f>
        <v>0</v>
      </c>
      <c r="AF99">
        <f>2*0.95*5.67E-8*(((DO99+$B$7)+273)^4-(X99+273)^4)</f>
        <v>0</v>
      </c>
      <c r="AG99">
        <f>V99+AF99+AD99+AE99</f>
        <v>0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MAX(0,($B$13+$C$13*DT99)/(1+$D$13*DT99)*DM99/(DO99+273)*$E$13)</f>
        <v>0</v>
      </c>
      <c r="AM99" t="s">
        <v>422</v>
      </c>
      <c r="AN99" t="s">
        <v>422</v>
      </c>
      <c r="AO99">
        <v>0</v>
      </c>
      <c r="AP99">
        <v>0</v>
      </c>
      <c r="AQ99">
        <f>1-AO99/AP99</f>
        <v>0</v>
      </c>
      <c r="AR99">
        <v>0</v>
      </c>
      <c r="AS99" t="s">
        <v>422</v>
      </c>
      <c r="AT99" t="s">
        <v>422</v>
      </c>
      <c r="AU99">
        <v>0</v>
      </c>
      <c r="AV99">
        <v>0</v>
      </c>
      <c r="AW99">
        <f>1-AU99/AV99</f>
        <v>0</v>
      </c>
      <c r="AX99">
        <v>0.5</v>
      </c>
      <c r="AY99">
        <f>CX99</f>
        <v>0</v>
      </c>
      <c r="AZ99">
        <f>M99</f>
        <v>0</v>
      </c>
      <c r="BA99">
        <f>AW99*AX99*AY99</f>
        <v>0</v>
      </c>
      <c r="BB99">
        <f>(AZ99-AR99)/AY99</f>
        <v>0</v>
      </c>
      <c r="BC99">
        <f>(AP99-AV99)/AV99</f>
        <v>0</v>
      </c>
      <c r="BD99">
        <f>AO99/(AQ99+AO99/AV99)</f>
        <v>0</v>
      </c>
      <c r="BE99" t="s">
        <v>422</v>
      </c>
      <c r="BF99">
        <v>0</v>
      </c>
      <c r="BG99">
        <f>IF(BF99&lt;&gt;0, BF99, BD99)</f>
        <v>0</v>
      </c>
      <c r="BH99">
        <f>1-BG99/AV99</f>
        <v>0</v>
      </c>
      <c r="BI99">
        <f>(AV99-AU99)/(AV99-BG99)</f>
        <v>0</v>
      </c>
      <c r="BJ99">
        <f>(AP99-AV99)/(AP99-BG99)</f>
        <v>0</v>
      </c>
      <c r="BK99">
        <f>(AV99-AU99)/(AV99-AO99)</f>
        <v>0</v>
      </c>
      <c r="BL99">
        <f>(AP99-AV99)/(AP99-AO99)</f>
        <v>0</v>
      </c>
      <c r="BM99">
        <f>(BI99*BG99/AU99)</f>
        <v>0</v>
      </c>
      <c r="BN99">
        <f>(1-BM99)</f>
        <v>0</v>
      </c>
      <c r="CW99">
        <f>$B$11*DU99+$C$11*DV99+$F$11*EG99*(1-EJ99)</f>
        <v>0</v>
      </c>
      <c r="CX99">
        <f>CW99*CY99</f>
        <v>0</v>
      </c>
      <c r="CY99">
        <f>($B$11*$D$9+$C$11*$D$9+$F$11*((ET99+EL99)/MAX(ET99+EL99+EU99, 0.1)*$I$9+EU99/MAX(ET99+EL99+EU99, 0.1)*$J$9))/($B$11+$C$11+$F$11)</f>
        <v>0</v>
      </c>
      <c r="CZ99">
        <f>($B$11*$K$9+$C$11*$K$9+$F$11*((ET99+EL99)/MAX(ET99+EL99+EU99, 0.1)*$P$9+EU99/MAX(ET99+EL99+EU99, 0.1)*$Q$9))/($B$11+$C$11+$F$11)</f>
        <v>0</v>
      </c>
      <c r="DA99">
        <v>3.46</v>
      </c>
      <c r="DB99">
        <v>0.5</v>
      </c>
      <c r="DC99" t="s">
        <v>423</v>
      </c>
      <c r="DD99">
        <v>2</v>
      </c>
      <c r="DE99">
        <v>1758503848.6</v>
      </c>
      <c r="DF99">
        <v>420.8387777777778</v>
      </c>
      <c r="DG99">
        <v>419.988</v>
      </c>
      <c r="DH99">
        <v>25.54122222222222</v>
      </c>
      <c r="DI99">
        <v>24.92328888888889</v>
      </c>
      <c r="DJ99">
        <v>419.6006666666667</v>
      </c>
      <c r="DK99">
        <v>25.32932222222222</v>
      </c>
      <c r="DL99">
        <v>500.0277777777778</v>
      </c>
      <c r="DM99">
        <v>89.96387777777778</v>
      </c>
      <c r="DN99">
        <v>0.05650406666666666</v>
      </c>
      <c r="DO99">
        <v>31.36278888888889</v>
      </c>
      <c r="DP99">
        <v>30.76531111111111</v>
      </c>
      <c r="DQ99">
        <v>999.9000000000001</v>
      </c>
      <c r="DR99">
        <v>0</v>
      </c>
      <c r="DS99">
        <v>0</v>
      </c>
      <c r="DT99">
        <v>10008.47777777778</v>
      </c>
      <c r="DU99">
        <v>0</v>
      </c>
      <c r="DV99">
        <v>0.843113</v>
      </c>
      <c r="DW99">
        <v>0.850915</v>
      </c>
      <c r="DX99">
        <v>431.8694444444444</v>
      </c>
      <c r="DY99">
        <v>430.723</v>
      </c>
      <c r="DZ99">
        <v>0.6179156666666666</v>
      </c>
      <c r="EA99">
        <v>419.988</v>
      </c>
      <c r="EB99">
        <v>24.92328888888889</v>
      </c>
      <c r="EC99">
        <v>2.297785555555556</v>
      </c>
      <c r="ED99">
        <v>2.242195555555556</v>
      </c>
      <c r="EE99">
        <v>19.66086666666667</v>
      </c>
      <c r="EF99">
        <v>19.26702222222222</v>
      </c>
      <c r="EG99">
        <v>0.00500097</v>
      </c>
      <c r="EH99">
        <v>0</v>
      </c>
      <c r="EI99">
        <v>0</v>
      </c>
      <c r="EJ99">
        <v>0</v>
      </c>
      <c r="EK99">
        <v>292.0888888888889</v>
      </c>
      <c r="EL99">
        <v>0.00500097</v>
      </c>
      <c r="EM99">
        <v>-9.399999999999999</v>
      </c>
      <c r="EN99">
        <v>-1.755555555555556</v>
      </c>
      <c r="EO99">
        <v>35.04822222222222</v>
      </c>
      <c r="EP99">
        <v>38.187</v>
      </c>
      <c r="EQ99">
        <v>36.625</v>
      </c>
      <c r="ER99">
        <v>38.062</v>
      </c>
      <c r="ES99">
        <v>36.97900000000001</v>
      </c>
      <c r="ET99">
        <v>0</v>
      </c>
      <c r="EU99">
        <v>0</v>
      </c>
      <c r="EV99">
        <v>0</v>
      </c>
      <c r="EW99">
        <v>1758503852.5</v>
      </c>
      <c r="EX99">
        <v>0</v>
      </c>
      <c r="EY99">
        <v>291.96</v>
      </c>
      <c r="EZ99">
        <v>-14.77692340344509</v>
      </c>
      <c r="FA99">
        <v>10.5384614237197</v>
      </c>
      <c r="FB99">
        <v>-5.32</v>
      </c>
      <c r="FC99">
        <v>15</v>
      </c>
      <c r="FD99">
        <v>0</v>
      </c>
      <c r="FE99" t="s">
        <v>424</v>
      </c>
      <c r="FF99">
        <v>1747247426.5</v>
      </c>
      <c r="FG99">
        <v>1747247420.5</v>
      </c>
      <c r="FH99">
        <v>0</v>
      </c>
      <c r="FI99">
        <v>1.027</v>
      </c>
      <c r="FJ99">
        <v>0.031</v>
      </c>
      <c r="FK99">
        <v>0.02</v>
      </c>
      <c r="FL99">
        <v>0.05</v>
      </c>
      <c r="FM99">
        <v>420</v>
      </c>
      <c r="FN99">
        <v>16</v>
      </c>
      <c r="FO99">
        <v>0.01</v>
      </c>
      <c r="FP99">
        <v>0.1</v>
      </c>
      <c r="FQ99">
        <v>0.857588275</v>
      </c>
      <c r="FR99">
        <v>-0.02773214634146303</v>
      </c>
      <c r="FS99">
        <v>0.03725358890159947</v>
      </c>
      <c r="FT99">
        <v>1</v>
      </c>
      <c r="FU99">
        <v>292.4764705882353</v>
      </c>
      <c r="FV99">
        <v>-6.87242185839181</v>
      </c>
      <c r="FW99">
        <v>6.102027571588734</v>
      </c>
      <c r="FX99">
        <v>-1</v>
      </c>
      <c r="FY99">
        <v>0.617810125</v>
      </c>
      <c r="FZ99">
        <v>0.02185991369605944</v>
      </c>
      <c r="GA99">
        <v>0.004452148504865379</v>
      </c>
      <c r="GB99">
        <v>1</v>
      </c>
      <c r="GC99">
        <v>2</v>
      </c>
      <c r="GD99">
        <v>2</v>
      </c>
      <c r="GE99" t="s">
        <v>448</v>
      </c>
      <c r="GF99">
        <v>3.13676</v>
      </c>
      <c r="GG99">
        <v>2.71688</v>
      </c>
      <c r="GH99">
        <v>0.0932115</v>
      </c>
      <c r="GI99">
        <v>0.0924111</v>
      </c>
      <c r="GJ99">
        <v>0.110028</v>
      </c>
      <c r="GK99">
        <v>0.106945</v>
      </c>
      <c r="GL99">
        <v>28769.5</v>
      </c>
      <c r="GM99">
        <v>28858.8</v>
      </c>
      <c r="GN99">
        <v>29499.2</v>
      </c>
      <c r="GO99">
        <v>29388.8</v>
      </c>
      <c r="GP99">
        <v>34687.1</v>
      </c>
      <c r="GQ99">
        <v>34755.5</v>
      </c>
      <c r="GR99">
        <v>41512.6</v>
      </c>
      <c r="GS99">
        <v>41748.7</v>
      </c>
      <c r="GT99">
        <v>1.91325</v>
      </c>
      <c r="GU99">
        <v>1.8662</v>
      </c>
      <c r="GV99">
        <v>0.07870050000000001</v>
      </c>
      <c r="GW99">
        <v>0</v>
      </c>
      <c r="GX99">
        <v>29.4884</v>
      </c>
      <c r="GY99">
        <v>999.9</v>
      </c>
      <c r="GZ99">
        <v>59.3</v>
      </c>
      <c r="HA99">
        <v>30.9</v>
      </c>
      <c r="HB99">
        <v>29.5691</v>
      </c>
      <c r="HC99">
        <v>62.5223</v>
      </c>
      <c r="HD99">
        <v>25.1242</v>
      </c>
      <c r="HE99">
        <v>1</v>
      </c>
      <c r="HF99">
        <v>0.156913</v>
      </c>
      <c r="HG99">
        <v>-1.61437</v>
      </c>
      <c r="HH99">
        <v>20.3493</v>
      </c>
      <c r="HI99">
        <v>5.22613</v>
      </c>
      <c r="HJ99">
        <v>12.0159</v>
      </c>
      <c r="HK99">
        <v>4.99135</v>
      </c>
      <c r="HL99">
        <v>3.28933</v>
      </c>
      <c r="HM99">
        <v>9999</v>
      </c>
      <c r="HN99">
        <v>9999</v>
      </c>
      <c r="HO99">
        <v>9999</v>
      </c>
      <c r="HP99">
        <v>999.9</v>
      </c>
      <c r="HQ99">
        <v>1.86761</v>
      </c>
      <c r="HR99">
        <v>1.86664</v>
      </c>
      <c r="HS99">
        <v>1.866</v>
      </c>
      <c r="HT99">
        <v>1.866</v>
      </c>
      <c r="HU99">
        <v>1.86783</v>
      </c>
      <c r="HV99">
        <v>1.87028</v>
      </c>
      <c r="HW99">
        <v>1.8689</v>
      </c>
      <c r="HX99">
        <v>1.87042</v>
      </c>
      <c r="HY99">
        <v>0</v>
      </c>
      <c r="HZ99">
        <v>0</v>
      </c>
      <c r="IA99">
        <v>0</v>
      </c>
      <c r="IB99">
        <v>0</v>
      </c>
      <c r="IC99" t="s">
        <v>426</v>
      </c>
      <c r="ID99" t="s">
        <v>427</v>
      </c>
      <c r="IE99" t="s">
        <v>428</v>
      </c>
      <c r="IF99" t="s">
        <v>428</v>
      </c>
      <c r="IG99" t="s">
        <v>428</v>
      </c>
      <c r="IH99" t="s">
        <v>428</v>
      </c>
      <c r="II99">
        <v>0</v>
      </c>
      <c r="IJ99">
        <v>100</v>
      </c>
      <c r="IK99">
        <v>100</v>
      </c>
      <c r="IL99">
        <v>1.238</v>
      </c>
      <c r="IM99">
        <v>0.2119</v>
      </c>
      <c r="IN99">
        <v>0.6902030508192664</v>
      </c>
      <c r="IO99">
        <v>0.001474763808417899</v>
      </c>
      <c r="IP99">
        <v>-3.85604142745729E-07</v>
      </c>
      <c r="IQ99">
        <v>-4.042155114862324E-11</v>
      </c>
      <c r="IR99">
        <v>-0.0599630414126953</v>
      </c>
      <c r="IS99">
        <v>-0.0008759303265835833</v>
      </c>
      <c r="IT99">
        <v>0.0007542316531097033</v>
      </c>
      <c r="IU99">
        <v>-1.168394518909615E-05</v>
      </c>
      <c r="IV99">
        <v>4</v>
      </c>
      <c r="IW99">
        <v>2283</v>
      </c>
      <c r="IX99">
        <v>1</v>
      </c>
      <c r="IY99">
        <v>28</v>
      </c>
      <c r="IZ99">
        <v>187607.1</v>
      </c>
      <c r="JA99">
        <v>187607.2</v>
      </c>
      <c r="JB99">
        <v>1.03027</v>
      </c>
      <c r="JC99">
        <v>2.29248</v>
      </c>
      <c r="JD99">
        <v>1.39648</v>
      </c>
      <c r="JE99">
        <v>2.3584</v>
      </c>
      <c r="JF99">
        <v>1.49536</v>
      </c>
      <c r="JG99">
        <v>2.60254</v>
      </c>
      <c r="JH99">
        <v>36.3871</v>
      </c>
      <c r="JI99">
        <v>24.1138</v>
      </c>
      <c r="JJ99">
        <v>18</v>
      </c>
      <c r="JK99">
        <v>490.381</v>
      </c>
      <c r="JL99">
        <v>450.408</v>
      </c>
      <c r="JM99">
        <v>32.5614</v>
      </c>
      <c r="JN99">
        <v>29.6158</v>
      </c>
      <c r="JO99">
        <v>29.9994</v>
      </c>
      <c r="JP99">
        <v>29.4554</v>
      </c>
      <c r="JQ99">
        <v>29.3793</v>
      </c>
      <c r="JR99">
        <v>20.6348</v>
      </c>
      <c r="JS99">
        <v>24.3032</v>
      </c>
      <c r="JT99">
        <v>97.6872</v>
      </c>
      <c r="JU99">
        <v>32.4613</v>
      </c>
      <c r="JV99">
        <v>420</v>
      </c>
      <c r="JW99">
        <v>24.9158</v>
      </c>
      <c r="JX99">
        <v>100.822</v>
      </c>
      <c r="JY99">
        <v>100.396</v>
      </c>
    </row>
    <row r="100" spans="1:285">
      <c r="A100">
        <v>84</v>
      </c>
      <c r="B100">
        <v>1758503853.6</v>
      </c>
      <c r="C100">
        <v>965.0999999046326</v>
      </c>
      <c r="D100" t="s">
        <v>597</v>
      </c>
      <c r="E100" t="s">
        <v>598</v>
      </c>
      <c r="F100">
        <v>5</v>
      </c>
      <c r="G100" t="s">
        <v>552</v>
      </c>
      <c r="H100" t="s">
        <v>420</v>
      </c>
      <c r="I100" t="s">
        <v>421</v>
      </c>
      <c r="J100">
        <v>1758503850.6</v>
      </c>
      <c r="K100">
        <f>(L100)/1000</f>
        <v>0</v>
      </c>
      <c r="L100">
        <f>1000*DL100*AJ100*(DH100-DI100)/(100*DA100*(1000-AJ100*DH100))</f>
        <v>0</v>
      </c>
      <c r="M100">
        <f>DL100*AJ100*(DG100-DF100*(1000-AJ100*DI100)/(1000-AJ100*DH100))/(100*DA100)</f>
        <v>0</v>
      </c>
      <c r="N100">
        <f>DF100 - IF(AJ100&gt;1, M100*DA100*100.0/(AL100), 0)</f>
        <v>0</v>
      </c>
      <c r="O100">
        <f>((U100-K100/2)*N100-M100)/(U100+K100/2)</f>
        <v>0</v>
      </c>
      <c r="P100">
        <f>O100*(DM100+DN100)/1000.0</f>
        <v>0</v>
      </c>
      <c r="Q100">
        <f>(DF100 - IF(AJ100&gt;1, M100*DA100*100.0/(AL100), 0))*(DM100+DN100)/1000.0</f>
        <v>0</v>
      </c>
      <c r="R100">
        <f>2.0/((1/T100-1/S100)+SIGN(T100)*SQRT((1/T100-1/S100)*(1/T100-1/S100) + 4*DB100/((DB100+1)*(DB100+1))*(2*1/T100*1/S100-1/S100*1/S100)))</f>
        <v>0</v>
      </c>
      <c r="S100">
        <f>IF(LEFT(DC100,1)&lt;&gt;"0",IF(LEFT(DC100,1)="1",3.0,DD100),$D$5+$E$5*(DT100*DM100/($K$5*1000))+$F$5*(DT100*DM100/($K$5*1000))*MAX(MIN(DA100,$J$5),$I$5)*MAX(MIN(DA100,$J$5),$I$5)+$G$5*MAX(MIN(DA100,$J$5),$I$5)*(DT100*DM100/($K$5*1000))+$H$5*(DT100*DM100/($K$5*1000))*(DT100*DM100/($K$5*1000)))</f>
        <v>0</v>
      </c>
      <c r="T100">
        <f>K100*(1000-(1000*0.61365*exp(17.502*X100/(240.97+X100))/(DM100+DN100)+DH100)/2)/(1000*0.61365*exp(17.502*X100/(240.97+X100))/(DM100+DN100)-DH100)</f>
        <v>0</v>
      </c>
      <c r="U100">
        <f>1/((DB100+1)/(R100/1.6)+1/(S100/1.37)) + DB100/((DB100+1)/(R100/1.6) + DB100/(S100/1.37))</f>
        <v>0</v>
      </c>
      <c r="V100">
        <f>(CW100*CZ100)</f>
        <v>0</v>
      </c>
      <c r="W100">
        <f>(DO100+(V100+2*0.95*5.67E-8*(((DO100+$B$7)+273)^4-(DO100+273)^4)-44100*K100)/(1.84*29.3*S100+8*0.95*5.67E-8*(DO100+273)^3))</f>
        <v>0</v>
      </c>
      <c r="X100">
        <f>($C$7*DP100+$D$7*DQ100+$E$7*W100)</f>
        <v>0</v>
      </c>
      <c r="Y100">
        <f>0.61365*exp(17.502*X100/(240.97+X100))</f>
        <v>0</v>
      </c>
      <c r="Z100">
        <f>(AA100/AB100*100)</f>
        <v>0</v>
      </c>
      <c r="AA100">
        <f>DH100*(DM100+DN100)/1000</f>
        <v>0</v>
      </c>
      <c r="AB100">
        <f>0.61365*exp(17.502*DO100/(240.97+DO100))</f>
        <v>0</v>
      </c>
      <c r="AC100">
        <f>(Y100-DH100*(DM100+DN100)/1000)</f>
        <v>0</v>
      </c>
      <c r="AD100">
        <f>(-K100*44100)</f>
        <v>0</v>
      </c>
      <c r="AE100">
        <f>2*29.3*S100*0.92*(DO100-X100)</f>
        <v>0</v>
      </c>
      <c r="AF100">
        <f>2*0.95*5.67E-8*(((DO100+$B$7)+273)^4-(X100+273)^4)</f>
        <v>0</v>
      </c>
      <c r="AG100">
        <f>V100+AF100+AD100+AE100</f>
        <v>0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MAX(0,($B$13+$C$13*DT100)/(1+$D$13*DT100)*DM100/(DO100+273)*$E$13)</f>
        <v>0</v>
      </c>
      <c r="AM100" t="s">
        <v>422</v>
      </c>
      <c r="AN100" t="s">
        <v>422</v>
      </c>
      <c r="AO100">
        <v>0</v>
      </c>
      <c r="AP100">
        <v>0</v>
      </c>
      <c r="AQ100">
        <f>1-AO100/AP100</f>
        <v>0</v>
      </c>
      <c r="AR100">
        <v>0</v>
      </c>
      <c r="AS100" t="s">
        <v>422</v>
      </c>
      <c r="AT100" t="s">
        <v>422</v>
      </c>
      <c r="AU100">
        <v>0</v>
      </c>
      <c r="AV100">
        <v>0</v>
      </c>
      <c r="AW100">
        <f>1-AU100/AV100</f>
        <v>0</v>
      </c>
      <c r="AX100">
        <v>0.5</v>
      </c>
      <c r="AY100">
        <f>CX100</f>
        <v>0</v>
      </c>
      <c r="AZ100">
        <f>M100</f>
        <v>0</v>
      </c>
      <c r="BA100">
        <f>AW100*AX100*AY100</f>
        <v>0</v>
      </c>
      <c r="BB100">
        <f>(AZ100-AR100)/AY100</f>
        <v>0</v>
      </c>
      <c r="BC100">
        <f>(AP100-AV100)/AV100</f>
        <v>0</v>
      </c>
      <c r="BD100">
        <f>AO100/(AQ100+AO100/AV100)</f>
        <v>0</v>
      </c>
      <c r="BE100" t="s">
        <v>422</v>
      </c>
      <c r="BF100">
        <v>0</v>
      </c>
      <c r="BG100">
        <f>IF(BF100&lt;&gt;0, BF100, BD100)</f>
        <v>0</v>
      </c>
      <c r="BH100">
        <f>1-BG100/AV100</f>
        <v>0</v>
      </c>
      <c r="BI100">
        <f>(AV100-AU100)/(AV100-BG100)</f>
        <v>0</v>
      </c>
      <c r="BJ100">
        <f>(AP100-AV100)/(AP100-BG100)</f>
        <v>0</v>
      </c>
      <c r="BK100">
        <f>(AV100-AU100)/(AV100-AO100)</f>
        <v>0</v>
      </c>
      <c r="BL100">
        <f>(AP100-AV100)/(AP100-AO100)</f>
        <v>0</v>
      </c>
      <c r="BM100">
        <f>(BI100*BG100/AU100)</f>
        <v>0</v>
      </c>
      <c r="BN100">
        <f>(1-BM100)</f>
        <v>0</v>
      </c>
      <c r="CW100">
        <f>$B$11*DU100+$C$11*DV100+$F$11*EG100*(1-EJ100)</f>
        <v>0</v>
      </c>
      <c r="CX100">
        <f>CW100*CY100</f>
        <v>0</v>
      </c>
      <c r="CY100">
        <f>($B$11*$D$9+$C$11*$D$9+$F$11*((ET100+EL100)/MAX(ET100+EL100+EU100, 0.1)*$I$9+EU100/MAX(ET100+EL100+EU100, 0.1)*$J$9))/($B$11+$C$11+$F$11)</f>
        <v>0</v>
      </c>
      <c r="CZ100">
        <f>($B$11*$K$9+$C$11*$K$9+$F$11*((ET100+EL100)/MAX(ET100+EL100+EU100, 0.1)*$P$9+EU100/MAX(ET100+EL100+EU100, 0.1)*$Q$9))/($B$11+$C$11+$F$11)</f>
        <v>0</v>
      </c>
      <c r="DA100">
        <v>3.46</v>
      </c>
      <c r="DB100">
        <v>0.5</v>
      </c>
      <c r="DC100" t="s">
        <v>423</v>
      </c>
      <c r="DD100">
        <v>2</v>
      </c>
      <c r="DE100">
        <v>1758503850.6</v>
      </c>
      <c r="DF100">
        <v>420.8226666666667</v>
      </c>
      <c r="DG100">
        <v>420.0033333333333</v>
      </c>
      <c r="DH100">
        <v>25.53981111111111</v>
      </c>
      <c r="DI100">
        <v>24.9223</v>
      </c>
      <c r="DJ100">
        <v>419.5843333333334</v>
      </c>
      <c r="DK100">
        <v>25.32792222222222</v>
      </c>
      <c r="DL100">
        <v>500.0096666666666</v>
      </c>
      <c r="DM100">
        <v>89.96301111111111</v>
      </c>
      <c r="DN100">
        <v>0.0565675888888889</v>
      </c>
      <c r="DO100">
        <v>31.36325555555555</v>
      </c>
      <c r="DP100">
        <v>30.76844444444444</v>
      </c>
      <c r="DQ100">
        <v>999.9000000000001</v>
      </c>
      <c r="DR100">
        <v>0</v>
      </c>
      <c r="DS100">
        <v>0</v>
      </c>
      <c r="DT100">
        <v>10003.05555555555</v>
      </c>
      <c r="DU100">
        <v>0</v>
      </c>
      <c r="DV100">
        <v>0.843113</v>
      </c>
      <c r="DW100">
        <v>0.8192514444444445</v>
      </c>
      <c r="DX100">
        <v>431.852</v>
      </c>
      <c r="DY100">
        <v>430.7383333333333</v>
      </c>
      <c r="DZ100">
        <v>0.6174968888888889</v>
      </c>
      <c r="EA100">
        <v>420.0033333333333</v>
      </c>
      <c r="EB100">
        <v>24.9223</v>
      </c>
      <c r="EC100">
        <v>2.297637777777778</v>
      </c>
      <c r="ED100">
        <v>2.242086666666667</v>
      </c>
      <c r="EE100">
        <v>19.65982222222222</v>
      </c>
      <c r="EF100">
        <v>19.26623333333333</v>
      </c>
      <c r="EG100">
        <v>0.00500097</v>
      </c>
      <c r="EH100">
        <v>0</v>
      </c>
      <c r="EI100">
        <v>0</v>
      </c>
      <c r="EJ100">
        <v>0</v>
      </c>
      <c r="EK100">
        <v>293.8555555555556</v>
      </c>
      <c r="EL100">
        <v>0.00500097</v>
      </c>
      <c r="EM100">
        <v>-4.377777777777777</v>
      </c>
      <c r="EN100">
        <v>-0.8444444444444447</v>
      </c>
      <c r="EO100">
        <v>35.02755555555555</v>
      </c>
      <c r="EP100">
        <v>38.187</v>
      </c>
      <c r="EQ100">
        <v>36.625</v>
      </c>
      <c r="ER100">
        <v>38.062</v>
      </c>
      <c r="ES100">
        <v>36.958</v>
      </c>
      <c r="ET100">
        <v>0</v>
      </c>
      <c r="EU100">
        <v>0</v>
      </c>
      <c r="EV100">
        <v>0</v>
      </c>
      <c r="EW100">
        <v>1758503854.3</v>
      </c>
      <c r="EX100">
        <v>0</v>
      </c>
      <c r="EY100">
        <v>293.2423076923077</v>
      </c>
      <c r="EZ100">
        <v>7.278632062177206</v>
      </c>
      <c r="FA100">
        <v>-4.010256277282616</v>
      </c>
      <c r="FB100">
        <v>-5.626923076923076</v>
      </c>
      <c r="FC100">
        <v>15</v>
      </c>
      <c r="FD100">
        <v>0</v>
      </c>
      <c r="FE100" t="s">
        <v>424</v>
      </c>
      <c r="FF100">
        <v>1747247426.5</v>
      </c>
      <c r="FG100">
        <v>1747247420.5</v>
      </c>
      <c r="FH100">
        <v>0</v>
      </c>
      <c r="FI100">
        <v>1.027</v>
      </c>
      <c r="FJ100">
        <v>0.031</v>
      </c>
      <c r="FK100">
        <v>0.02</v>
      </c>
      <c r="FL100">
        <v>0.05</v>
      </c>
      <c r="FM100">
        <v>420</v>
      </c>
      <c r="FN100">
        <v>16</v>
      </c>
      <c r="FO100">
        <v>0.01</v>
      </c>
      <c r="FP100">
        <v>0.1</v>
      </c>
      <c r="FQ100">
        <v>0.8521543170731708</v>
      </c>
      <c r="FR100">
        <v>-0.2270505783972118</v>
      </c>
      <c r="FS100">
        <v>0.04664400883361331</v>
      </c>
      <c r="FT100">
        <v>0</v>
      </c>
      <c r="FU100">
        <v>293.0382352941176</v>
      </c>
      <c r="FV100">
        <v>-3.757066697914366</v>
      </c>
      <c r="FW100">
        <v>6.463290670980061</v>
      </c>
      <c r="FX100">
        <v>-1</v>
      </c>
      <c r="FY100">
        <v>0.6184782439024391</v>
      </c>
      <c r="FZ100">
        <v>0.00893406271777069</v>
      </c>
      <c r="GA100">
        <v>0.003233182588074589</v>
      </c>
      <c r="GB100">
        <v>1</v>
      </c>
      <c r="GC100">
        <v>1</v>
      </c>
      <c r="GD100">
        <v>2</v>
      </c>
      <c r="GE100" t="s">
        <v>425</v>
      </c>
      <c r="GF100">
        <v>3.13668</v>
      </c>
      <c r="GG100">
        <v>2.71681</v>
      </c>
      <c r="GH100">
        <v>0.0932182</v>
      </c>
      <c r="GI100">
        <v>0.0924123</v>
      </c>
      <c r="GJ100">
        <v>0.110019</v>
      </c>
      <c r="GK100">
        <v>0.106941</v>
      </c>
      <c r="GL100">
        <v>28769.7</v>
      </c>
      <c r="GM100">
        <v>28859</v>
      </c>
      <c r="GN100">
        <v>29499.6</v>
      </c>
      <c r="GO100">
        <v>29389</v>
      </c>
      <c r="GP100">
        <v>34687.4</v>
      </c>
      <c r="GQ100">
        <v>34756</v>
      </c>
      <c r="GR100">
        <v>41512.6</v>
      </c>
      <c r="GS100">
        <v>41749</v>
      </c>
      <c r="GT100">
        <v>1.91302</v>
      </c>
      <c r="GU100">
        <v>1.86602</v>
      </c>
      <c r="GV100">
        <v>0.07875260000000001</v>
      </c>
      <c r="GW100">
        <v>0</v>
      </c>
      <c r="GX100">
        <v>29.4896</v>
      </c>
      <c r="GY100">
        <v>999.9</v>
      </c>
      <c r="GZ100">
        <v>59.3</v>
      </c>
      <c r="HA100">
        <v>30.9</v>
      </c>
      <c r="HB100">
        <v>29.5681</v>
      </c>
      <c r="HC100">
        <v>62.5923</v>
      </c>
      <c r="HD100">
        <v>25.1362</v>
      </c>
      <c r="HE100">
        <v>1</v>
      </c>
      <c r="HF100">
        <v>0.156875</v>
      </c>
      <c r="HG100">
        <v>-1.52477</v>
      </c>
      <c r="HH100">
        <v>20.3501</v>
      </c>
      <c r="HI100">
        <v>5.22687</v>
      </c>
      <c r="HJ100">
        <v>12.0159</v>
      </c>
      <c r="HK100">
        <v>4.9914</v>
      </c>
      <c r="HL100">
        <v>3.2893</v>
      </c>
      <c r="HM100">
        <v>9999</v>
      </c>
      <c r="HN100">
        <v>9999</v>
      </c>
      <c r="HO100">
        <v>9999</v>
      </c>
      <c r="HP100">
        <v>999.9</v>
      </c>
      <c r="HQ100">
        <v>1.86762</v>
      </c>
      <c r="HR100">
        <v>1.86666</v>
      </c>
      <c r="HS100">
        <v>1.86602</v>
      </c>
      <c r="HT100">
        <v>1.866</v>
      </c>
      <c r="HU100">
        <v>1.86784</v>
      </c>
      <c r="HV100">
        <v>1.87028</v>
      </c>
      <c r="HW100">
        <v>1.86891</v>
      </c>
      <c r="HX100">
        <v>1.87042</v>
      </c>
      <c r="HY100">
        <v>0</v>
      </c>
      <c r="HZ100">
        <v>0</v>
      </c>
      <c r="IA100">
        <v>0</v>
      </c>
      <c r="IB100">
        <v>0</v>
      </c>
      <c r="IC100" t="s">
        <v>426</v>
      </c>
      <c r="ID100" t="s">
        <v>427</v>
      </c>
      <c r="IE100" t="s">
        <v>428</v>
      </c>
      <c r="IF100" t="s">
        <v>428</v>
      </c>
      <c r="IG100" t="s">
        <v>428</v>
      </c>
      <c r="IH100" t="s">
        <v>428</v>
      </c>
      <c r="II100">
        <v>0</v>
      </c>
      <c r="IJ100">
        <v>100</v>
      </c>
      <c r="IK100">
        <v>100</v>
      </c>
      <c r="IL100">
        <v>1.239</v>
      </c>
      <c r="IM100">
        <v>0.2118</v>
      </c>
      <c r="IN100">
        <v>0.6902030508192664</v>
      </c>
      <c r="IO100">
        <v>0.001474763808417899</v>
      </c>
      <c r="IP100">
        <v>-3.85604142745729E-07</v>
      </c>
      <c r="IQ100">
        <v>-4.042155114862324E-11</v>
      </c>
      <c r="IR100">
        <v>-0.0599630414126953</v>
      </c>
      <c r="IS100">
        <v>-0.0008759303265835833</v>
      </c>
      <c r="IT100">
        <v>0.0007542316531097033</v>
      </c>
      <c r="IU100">
        <v>-1.168394518909615E-05</v>
      </c>
      <c r="IV100">
        <v>4</v>
      </c>
      <c r="IW100">
        <v>2283</v>
      </c>
      <c r="IX100">
        <v>1</v>
      </c>
      <c r="IY100">
        <v>28</v>
      </c>
      <c r="IZ100">
        <v>187607.1</v>
      </c>
      <c r="JA100">
        <v>187607.2</v>
      </c>
      <c r="JB100">
        <v>1.03027</v>
      </c>
      <c r="JC100">
        <v>2.28882</v>
      </c>
      <c r="JD100">
        <v>1.39648</v>
      </c>
      <c r="JE100">
        <v>2.36084</v>
      </c>
      <c r="JF100">
        <v>1.49536</v>
      </c>
      <c r="JG100">
        <v>2.61841</v>
      </c>
      <c r="JH100">
        <v>36.4107</v>
      </c>
      <c r="JI100">
        <v>24.1138</v>
      </c>
      <c r="JJ100">
        <v>18</v>
      </c>
      <c r="JK100">
        <v>490.238</v>
      </c>
      <c r="JL100">
        <v>450.298</v>
      </c>
      <c r="JM100">
        <v>32.5311</v>
      </c>
      <c r="JN100">
        <v>29.6158</v>
      </c>
      <c r="JO100">
        <v>29.9995</v>
      </c>
      <c r="JP100">
        <v>29.4554</v>
      </c>
      <c r="JQ100">
        <v>29.3793</v>
      </c>
      <c r="JR100">
        <v>20.6356</v>
      </c>
      <c r="JS100">
        <v>24.3032</v>
      </c>
      <c r="JT100">
        <v>97.6872</v>
      </c>
      <c r="JU100">
        <v>32.4613</v>
      </c>
      <c r="JV100">
        <v>420</v>
      </c>
      <c r="JW100">
        <v>24.9158</v>
      </c>
      <c r="JX100">
        <v>100.822</v>
      </c>
      <c r="JY100">
        <v>100.397</v>
      </c>
    </row>
    <row r="101" spans="1:285">
      <c r="A101">
        <v>85</v>
      </c>
      <c r="B101">
        <v>1758503855.6</v>
      </c>
      <c r="C101">
        <v>967.0999999046326</v>
      </c>
      <c r="D101" t="s">
        <v>599</v>
      </c>
      <c r="E101" t="s">
        <v>600</v>
      </c>
      <c r="F101">
        <v>5</v>
      </c>
      <c r="G101" t="s">
        <v>552</v>
      </c>
      <c r="H101" t="s">
        <v>420</v>
      </c>
      <c r="I101" t="s">
        <v>421</v>
      </c>
      <c r="J101">
        <v>1758503852.6</v>
      </c>
      <c r="K101">
        <f>(L101)/1000</f>
        <v>0</v>
      </c>
      <c r="L101">
        <f>1000*DL101*AJ101*(DH101-DI101)/(100*DA101*(1000-AJ101*DH101))</f>
        <v>0</v>
      </c>
      <c r="M101">
        <f>DL101*AJ101*(DG101-DF101*(1000-AJ101*DI101)/(1000-AJ101*DH101))/(100*DA101)</f>
        <v>0</v>
      </c>
      <c r="N101">
        <f>DF101 - IF(AJ101&gt;1, M101*DA101*100.0/(AL101), 0)</f>
        <v>0</v>
      </c>
      <c r="O101">
        <f>((U101-K101/2)*N101-M101)/(U101+K101/2)</f>
        <v>0</v>
      </c>
      <c r="P101">
        <f>O101*(DM101+DN101)/1000.0</f>
        <v>0</v>
      </c>
      <c r="Q101">
        <f>(DF101 - IF(AJ101&gt;1, M101*DA101*100.0/(AL101), 0))*(DM101+DN101)/1000.0</f>
        <v>0</v>
      </c>
      <c r="R101">
        <f>2.0/((1/T101-1/S101)+SIGN(T101)*SQRT((1/T101-1/S101)*(1/T101-1/S101) + 4*DB101/((DB101+1)*(DB101+1))*(2*1/T101*1/S101-1/S101*1/S101)))</f>
        <v>0</v>
      </c>
      <c r="S101">
        <f>IF(LEFT(DC101,1)&lt;&gt;"0",IF(LEFT(DC101,1)="1",3.0,DD101),$D$5+$E$5*(DT101*DM101/($K$5*1000))+$F$5*(DT101*DM101/($K$5*1000))*MAX(MIN(DA101,$J$5),$I$5)*MAX(MIN(DA101,$J$5),$I$5)+$G$5*MAX(MIN(DA101,$J$5),$I$5)*(DT101*DM101/($K$5*1000))+$H$5*(DT101*DM101/($K$5*1000))*(DT101*DM101/($K$5*1000)))</f>
        <v>0</v>
      </c>
      <c r="T101">
        <f>K101*(1000-(1000*0.61365*exp(17.502*X101/(240.97+X101))/(DM101+DN101)+DH101)/2)/(1000*0.61365*exp(17.502*X101/(240.97+X101))/(DM101+DN101)-DH101)</f>
        <v>0</v>
      </c>
      <c r="U101">
        <f>1/((DB101+1)/(R101/1.6)+1/(S101/1.37)) + DB101/((DB101+1)/(R101/1.6) + DB101/(S101/1.37))</f>
        <v>0</v>
      </c>
      <c r="V101">
        <f>(CW101*CZ101)</f>
        <v>0</v>
      </c>
      <c r="W101">
        <f>(DO101+(V101+2*0.95*5.67E-8*(((DO101+$B$7)+273)^4-(DO101+273)^4)-44100*K101)/(1.84*29.3*S101+8*0.95*5.67E-8*(DO101+273)^3))</f>
        <v>0</v>
      </c>
      <c r="X101">
        <f>($C$7*DP101+$D$7*DQ101+$E$7*W101)</f>
        <v>0</v>
      </c>
      <c r="Y101">
        <f>0.61365*exp(17.502*X101/(240.97+X101))</f>
        <v>0</v>
      </c>
      <c r="Z101">
        <f>(AA101/AB101*100)</f>
        <v>0</v>
      </c>
      <c r="AA101">
        <f>DH101*(DM101+DN101)/1000</f>
        <v>0</v>
      </c>
      <c r="AB101">
        <f>0.61365*exp(17.502*DO101/(240.97+DO101))</f>
        <v>0</v>
      </c>
      <c r="AC101">
        <f>(Y101-DH101*(DM101+DN101)/1000)</f>
        <v>0</v>
      </c>
      <c r="AD101">
        <f>(-K101*44100)</f>
        <v>0</v>
      </c>
      <c r="AE101">
        <f>2*29.3*S101*0.92*(DO101-X101)</f>
        <v>0</v>
      </c>
      <c r="AF101">
        <f>2*0.95*5.67E-8*(((DO101+$B$7)+273)^4-(X101+273)^4)</f>
        <v>0</v>
      </c>
      <c r="AG101">
        <f>V101+AF101+AD101+AE101</f>
        <v>0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MAX(0,($B$13+$C$13*DT101)/(1+$D$13*DT101)*DM101/(DO101+273)*$E$13)</f>
        <v>0</v>
      </c>
      <c r="AM101" t="s">
        <v>422</v>
      </c>
      <c r="AN101" t="s">
        <v>422</v>
      </c>
      <c r="AO101">
        <v>0</v>
      </c>
      <c r="AP101">
        <v>0</v>
      </c>
      <c r="AQ101">
        <f>1-AO101/AP101</f>
        <v>0</v>
      </c>
      <c r="AR101">
        <v>0</v>
      </c>
      <c r="AS101" t="s">
        <v>422</v>
      </c>
      <c r="AT101" t="s">
        <v>422</v>
      </c>
      <c r="AU101">
        <v>0</v>
      </c>
      <c r="AV101">
        <v>0</v>
      </c>
      <c r="AW101">
        <f>1-AU101/AV101</f>
        <v>0</v>
      </c>
      <c r="AX101">
        <v>0.5</v>
      </c>
      <c r="AY101">
        <f>CX101</f>
        <v>0</v>
      </c>
      <c r="AZ101">
        <f>M101</f>
        <v>0</v>
      </c>
      <c r="BA101">
        <f>AW101*AX101*AY101</f>
        <v>0</v>
      </c>
      <c r="BB101">
        <f>(AZ101-AR101)/AY101</f>
        <v>0</v>
      </c>
      <c r="BC101">
        <f>(AP101-AV101)/AV101</f>
        <v>0</v>
      </c>
      <c r="BD101">
        <f>AO101/(AQ101+AO101/AV101)</f>
        <v>0</v>
      </c>
      <c r="BE101" t="s">
        <v>422</v>
      </c>
      <c r="BF101">
        <v>0</v>
      </c>
      <c r="BG101">
        <f>IF(BF101&lt;&gt;0, BF101, BD101)</f>
        <v>0</v>
      </c>
      <c r="BH101">
        <f>1-BG101/AV101</f>
        <v>0</v>
      </c>
      <c r="BI101">
        <f>(AV101-AU101)/(AV101-BG101)</f>
        <v>0</v>
      </c>
      <c r="BJ101">
        <f>(AP101-AV101)/(AP101-BG101)</f>
        <v>0</v>
      </c>
      <c r="BK101">
        <f>(AV101-AU101)/(AV101-AO101)</f>
        <v>0</v>
      </c>
      <c r="BL101">
        <f>(AP101-AV101)/(AP101-AO101)</f>
        <v>0</v>
      </c>
      <c r="BM101">
        <f>(BI101*BG101/AU101)</f>
        <v>0</v>
      </c>
      <c r="BN101">
        <f>(1-BM101)</f>
        <v>0</v>
      </c>
      <c r="CW101">
        <f>$B$11*DU101+$C$11*DV101+$F$11*EG101*(1-EJ101)</f>
        <v>0</v>
      </c>
      <c r="CX101">
        <f>CW101*CY101</f>
        <v>0</v>
      </c>
      <c r="CY101">
        <f>($B$11*$D$9+$C$11*$D$9+$F$11*((ET101+EL101)/MAX(ET101+EL101+EU101, 0.1)*$I$9+EU101/MAX(ET101+EL101+EU101, 0.1)*$J$9))/($B$11+$C$11+$F$11)</f>
        <v>0</v>
      </c>
      <c r="CZ101">
        <f>($B$11*$K$9+$C$11*$K$9+$F$11*((ET101+EL101)/MAX(ET101+EL101+EU101, 0.1)*$P$9+EU101/MAX(ET101+EL101+EU101, 0.1)*$Q$9))/($B$11+$C$11+$F$11)</f>
        <v>0</v>
      </c>
      <c r="DA101">
        <v>3.46</v>
      </c>
      <c r="DB101">
        <v>0.5</v>
      </c>
      <c r="DC101" t="s">
        <v>423</v>
      </c>
      <c r="DD101">
        <v>2</v>
      </c>
      <c r="DE101">
        <v>1758503852.6</v>
      </c>
      <c r="DF101">
        <v>420.8255555555555</v>
      </c>
      <c r="DG101">
        <v>420.0187777777777</v>
      </c>
      <c r="DH101">
        <v>25.53814444444444</v>
      </c>
      <c r="DI101">
        <v>24.92134444444444</v>
      </c>
      <c r="DJ101">
        <v>419.5873333333333</v>
      </c>
      <c r="DK101">
        <v>25.32627777777778</v>
      </c>
      <c r="DL101">
        <v>500.002</v>
      </c>
      <c r="DM101">
        <v>89.96267777777778</v>
      </c>
      <c r="DN101">
        <v>0.05661238888888889</v>
      </c>
      <c r="DO101">
        <v>31.36255555555555</v>
      </c>
      <c r="DP101">
        <v>30.76942222222222</v>
      </c>
      <c r="DQ101">
        <v>999.9000000000001</v>
      </c>
      <c r="DR101">
        <v>0</v>
      </c>
      <c r="DS101">
        <v>0</v>
      </c>
      <c r="DT101">
        <v>9997.638888888889</v>
      </c>
      <c r="DU101">
        <v>0</v>
      </c>
      <c r="DV101">
        <v>0.843113</v>
      </c>
      <c r="DW101">
        <v>0.8068375555555556</v>
      </c>
      <c r="DX101">
        <v>431.8542222222222</v>
      </c>
      <c r="DY101">
        <v>430.7535555555555</v>
      </c>
      <c r="DZ101">
        <v>0.6167903333333333</v>
      </c>
      <c r="EA101">
        <v>420.0187777777777</v>
      </c>
      <c r="EB101">
        <v>24.92134444444444</v>
      </c>
      <c r="EC101">
        <v>2.297481111111111</v>
      </c>
      <c r="ED101">
        <v>2.241991111111111</v>
      </c>
      <c r="EE101">
        <v>19.65871111111111</v>
      </c>
      <c r="EF101">
        <v>19.26556666666666</v>
      </c>
      <c r="EG101">
        <v>0.00500097</v>
      </c>
      <c r="EH101">
        <v>0</v>
      </c>
      <c r="EI101">
        <v>0</v>
      </c>
      <c r="EJ101">
        <v>0</v>
      </c>
      <c r="EK101">
        <v>295.2888888888889</v>
      </c>
      <c r="EL101">
        <v>0.00500097</v>
      </c>
      <c r="EM101">
        <v>-4.777777777777778</v>
      </c>
      <c r="EN101">
        <v>-1.088888888888889</v>
      </c>
      <c r="EO101">
        <v>35.02066666666666</v>
      </c>
      <c r="EP101">
        <v>38.187</v>
      </c>
      <c r="EQ101">
        <v>36.625</v>
      </c>
      <c r="ER101">
        <v>38.04822222222222</v>
      </c>
      <c r="ES101">
        <v>36.937</v>
      </c>
      <c r="ET101">
        <v>0</v>
      </c>
      <c r="EU101">
        <v>0</v>
      </c>
      <c r="EV101">
        <v>0</v>
      </c>
      <c r="EW101">
        <v>1758503856.7</v>
      </c>
      <c r="EX101">
        <v>0</v>
      </c>
      <c r="EY101">
        <v>293.9384615384616</v>
      </c>
      <c r="EZ101">
        <v>5.613675236307199</v>
      </c>
      <c r="FA101">
        <v>8.023931726228613</v>
      </c>
      <c r="FB101">
        <v>-5.019230769230769</v>
      </c>
      <c r="FC101">
        <v>15</v>
      </c>
      <c r="FD101">
        <v>0</v>
      </c>
      <c r="FE101" t="s">
        <v>424</v>
      </c>
      <c r="FF101">
        <v>1747247426.5</v>
      </c>
      <c r="FG101">
        <v>1747247420.5</v>
      </c>
      <c r="FH101">
        <v>0</v>
      </c>
      <c r="FI101">
        <v>1.027</v>
      </c>
      <c r="FJ101">
        <v>0.031</v>
      </c>
      <c r="FK101">
        <v>0.02</v>
      </c>
      <c r="FL101">
        <v>0.05</v>
      </c>
      <c r="FM101">
        <v>420</v>
      </c>
      <c r="FN101">
        <v>16</v>
      </c>
      <c r="FO101">
        <v>0.01</v>
      </c>
      <c r="FP101">
        <v>0.1</v>
      </c>
      <c r="FQ101">
        <v>0.8453202000000001</v>
      </c>
      <c r="FR101">
        <v>-0.1781596097561004</v>
      </c>
      <c r="FS101">
        <v>0.04642662149036909</v>
      </c>
      <c r="FT101">
        <v>0</v>
      </c>
      <c r="FU101">
        <v>293.1323529411765</v>
      </c>
      <c r="FV101">
        <v>3.705118344043879</v>
      </c>
      <c r="FW101">
        <v>7.458462252337958</v>
      </c>
      <c r="FX101">
        <v>-1</v>
      </c>
      <c r="FY101">
        <v>0.619121125</v>
      </c>
      <c r="FZ101">
        <v>-0.01517834521576014</v>
      </c>
      <c r="GA101">
        <v>0.001933931606695288</v>
      </c>
      <c r="GB101">
        <v>1</v>
      </c>
      <c r="GC101">
        <v>1</v>
      </c>
      <c r="GD101">
        <v>2</v>
      </c>
      <c r="GE101" t="s">
        <v>425</v>
      </c>
      <c r="GF101">
        <v>3.13663</v>
      </c>
      <c r="GG101">
        <v>2.71698</v>
      </c>
      <c r="GH101">
        <v>0.0932253</v>
      </c>
      <c r="GI101">
        <v>0.09239790000000001</v>
      </c>
      <c r="GJ101">
        <v>0.110017</v>
      </c>
      <c r="GK101">
        <v>0.106944</v>
      </c>
      <c r="GL101">
        <v>28769.7</v>
      </c>
      <c r="GM101">
        <v>28859.6</v>
      </c>
      <c r="GN101">
        <v>29499.8</v>
      </c>
      <c r="GO101">
        <v>29389.1</v>
      </c>
      <c r="GP101">
        <v>34688</v>
      </c>
      <c r="GQ101">
        <v>34756</v>
      </c>
      <c r="GR101">
        <v>41513.2</v>
      </c>
      <c r="GS101">
        <v>41749.2</v>
      </c>
      <c r="GT101">
        <v>1.91297</v>
      </c>
      <c r="GU101">
        <v>1.86623</v>
      </c>
      <c r="GV101">
        <v>0.0785477</v>
      </c>
      <c r="GW101">
        <v>0</v>
      </c>
      <c r="GX101">
        <v>29.4909</v>
      </c>
      <c r="GY101">
        <v>999.9</v>
      </c>
      <c r="GZ101">
        <v>59.3</v>
      </c>
      <c r="HA101">
        <v>30.9</v>
      </c>
      <c r="HB101">
        <v>29.5674</v>
      </c>
      <c r="HC101">
        <v>62.5123</v>
      </c>
      <c r="HD101">
        <v>25.3205</v>
      </c>
      <c r="HE101">
        <v>1</v>
      </c>
      <c r="HF101">
        <v>0.156651</v>
      </c>
      <c r="HG101">
        <v>-1.50118</v>
      </c>
      <c r="HH101">
        <v>20.3502</v>
      </c>
      <c r="HI101">
        <v>5.22732</v>
      </c>
      <c r="HJ101">
        <v>12.0159</v>
      </c>
      <c r="HK101">
        <v>4.99135</v>
      </c>
      <c r="HL101">
        <v>3.28928</v>
      </c>
      <c r="HM101">
        <v>9999</v>
      </c>
      <c r="HN101">
        <v>9999</v>
      </c>
      <c r="HO101">
        <v>9999</v>
      </c>
      <c r="HP101">
        <v>999.9</v>
      </c>
      <c r="HQ101">
        <v>1.86759</v>
      </c>
      <c r="HR101">
        <v>1.86667</v>
      </c>
      <c r="HS101">
        <v>1.86602</v>
      </c>
      <c r="HT101">
        <v>1.866</v>
      </c>
      <c r="HU101">
        <v>1.86784</v>
      </c>
      <c r="HV101">
        <v>1.87028</v>
      </c>
      <c r="HW101">
        <v>1.86892</v>
      </c>
      <c r="HX101">
        <v>1.87042</v>
      </c>
      <c r="HY101">
        <v>0</v>
      </c>
      <c r="HZ101">
        <v>0</v>
      </c>
      <c r="IA101">
        <v>0</v>
      </c>
      <c r="IB101">
        <v>0</v>
      </c>
      <c r="IC101" t="s">
        <v>426</v>
      </c>
      <c r="ID101" t="s">
        <v>427</v>
      </c>
      <c r="IE101" t="s">
        <v>428</v>
      </c>
      <c r="IF101" t="s">
        <v>428</v>
      </c>
      <c r="IG101" t="s">
        <v>428</v>
      </c>
      <c r="IH101" t="s">
        <v>428</v>
      </c>
      <c r="II101">
        <v>0</v>
      </c>
      <c r="IJ101">
        <v>100</v>
      </c>
      <c r="IK101">
        <v>100</v>
      </c>
      <c r="IL101">
        <v>1.238</v>
      </c>
      <c r="IM101">
        <v>0.2118</v>
      </c>
      <c r="IN101">
        <v>0.6902030508192664</v>
      </c>
      <c r="IO101">
        <v>0.001474763808417899</v>
      </c>
      <c r="IP101">
        <v>-3.85604142745729E-07</v>
      </c>
      <c r="IQ101">
        <v>-4.042155114862324E-11</v>
      </c>
      <c r="IR101">
        <v>-0.0599630414126953</v>
      </c>
      <c r="IS101">
        <v>-0.0008759303265835833</v>
      </c>
      <c r="IT101">
        <v>0.0007542316531097033</v>
      </c>
      <c r="IU101">
        <v>-1.168394518909615E-05</v>
      </c>
      <c r="IV101">
        <v>4</v>
      </c>
      <c r="IW101">
        <v>2283</v>
      </c>
      <c r="IX101">
        <v>1</v>
      </c>
      <c r="IY101">
        <v>28</v>
      </c>
      <c r="IZ101">
        <v>187607.2</v>
      </c>
      <c r="JA101">
        <v>187607.3</v>
      </c>
      <c r="JB101">
        <v>1.03027</v>
      </c>
      <c r="JC101">
        <v>2.27783</v>
      </c>
      <c r="JD101">
        <v>1.39648</v>
      </c>
      <c r="JE101">
        <v>2.35596</v>
      </c>
      <c r="JF101">
        <v>1.49536</v>
      </c>
      <c r="JG101">
        <v>2.74902</v>
      </c>
      <c r="JH101">
        <v>36.4107</v>
      </c>
      <c r="JI101">
        <v>24.1138</v>
      </c>
      <c r="JJ101">
        <v>18</v>
      </c>
      <c r="JK101">
        <v>490.206</v>
      </c>
      <c r="JL101">
        <v>450.423</v>
      </c>
      <c r="JM101">
        <v>32.4944</v>
      </c>
      <c r="JN101">
        <v>29.6158</v>
      </c>
      <c r="JO101">
        <v>29.9996</v>
      </c>
      <c r="JP101">
        <v>29.4554</v>
      </c>
      <c r="JQ101">
        <v>29.3793</v>
      </c>
      <c r="JR101">
        <v>20.6373</v>
      </c>
      <c r="JS101">
        <v>24.3032</v>
      </c>
      <c r="JT101">
        <v>97.6872</v>
      </c>
      <c r="JU101">
        <v>32.4613</v>
      </c>
      <c r="JV101">
        <v>420</v>
      </c>
      <c r="JW101">
        <v>24.9158</v>
      </c>
      <c r="JX101">
        <v>100.823</v>
      </c>
      <c r="JY101">
        <v>100.397</v>
      </c>
    </row>
    <row r="102" spans="1:285">
      <c r="A102">
        <v>86</v>
      </c>
      <c r="B102">
        <v>1758503857.6</v>
      </c>
      <c r="C102">
        <v>969.0999999046326</v>
      </c>
      <c r="D102" t="s">
        <v>601</v>
      </c>
      <c r="E102" t="s">
        <v>602</v>
      </c>
      <c r="F102">
        <v>5</v>
      </c>
      <c r="G102" t="s">
        <v>552</v>
      </c>
      <c r="H102" t="s">
        <v>420</v>
      </c>
      <c r="I102" t="s">
        <v>421</v>
      </c>
      <c r="J102">
        <v>1758503854.6</v>
      </c>
      <c r="K102">
        <f>(L102)/1000</f>
        <v>0</v>
      </c>
      <c r="L102">
        <f>1000*DL102*AJ102*(DH102-DI102)/(100*DA102*(1000-AJ102*DH102))</f>
        <v>0</v>
      </c>
      <c r="M102">
        <f>DL102*AJ102*(DG102-DF102*(1000-AJ102*DI102)/(1000-AJ102*DH102))/(100*DA102)</f>
        <v>0</v>
      </c>
      <c r="N102">
        <f>DF102 - IF(AJ102&gt;1, M102*DA102*100.0/(AL102), 0)</f>
        <v>0</v>
      </c>
      <c r="O102">
        <f>((U102-K102/2)*N102-M102)/(U102+K102/2)</f>
        <v>0</v>
      </c>
      <c r="P102">
        <f>O102*(DM102+DN102)/1000.0</f>
        <v>0</v>
      </c>
      <c r="Q102">
        <f>(DF102 - IF(AJ102&gt;1, M102*DA102*100.0/(AL102), 0))*(DM102+DN102)/1000.0</f>
        <v>0</v>
      </c>
      <c r="R102">
        <f>2.0/((1/T102-1/S102)+SIGN(T102)*SQRT((1/T102-1/S102)*(1/T102-1/S102) + 4*DB102/((DB102+1)*(DB102+1))*(2*1/T102*1/S102-1/S102*1/S102)))</f>
        <v>0</v>
      </c>
      <c r="S102">
        <f>IF(LEFT(DC102,1)&lt;&gt;"0",IF(LEFT(DC102,1)="1",3.0,DD102),$D$5+$E$5*(DT102*DM102/($K$5*1000))+$F$5*(DT102*DM102/($K$5*1000))*MAX(MIN(DA102,$J$5),$I$5)*MAX(MIN(DA102,$J$5),$I$5)+$G$5*MAX(MIN(DA102,$J$5),$I$5)*(DT102*DM102/($K$5*1000))+$H$5*(DT102*DM102/($K$5*1000))*(DT102*DM102/($K$5*1000)))</f>
        <v>0</v>
      </c>
      <c r="T102">
        <f>K102*(1000-(1000*0.61365*exp(17.502*X102/(240.97+X102))/(DM102+DN102)+DH102)/2)/(1000*0.61365*exp(17.502*X102/(240.97+X102))/(DM102+DN102)-DH102)</f>
        <v>0</v>
      </c>
      <c r="U102">
        <f>1/((DB102+1)/(R102/1.6)+1/(S102/1.37)) + DB102/((DB102+1)/(R102/1.6) + DB102/(S102/1.37))</f>
        <v>0</v>
      </c>
      <c r="V102">
        <f>(CW102*CZ102)</f>
        <v>0</v>
      </c>
      <c r="W102">
        <f>(DO102+(V102+2*0.95*5.67E-8*(((DO102+$B$7)+273)^4-(DO102+273)^4)-44100*K102)/(1.84*29.3*S102+8*0.95*5.67E-8*(DO102+273)^3))</f>
        <v>0</v>
      </c>
      <c r="X102">
        <f>($C$7*DP102+$D$7*DQ102+$E$7*W102)</f>
        <v>0</v>
      </c>
      <c r="Y102">
        <f>0.61365*exp(17.502*X102/(240.97+X102))</f>
        <v>0</v>
      </c>
      <c r="Z102">
        <f>(AA102/AB102*100)</f>
        <v>0</v>
      </c>
      <c r="AA102">
        <f>DH102*(DM102+DN102)/1000</f>
        <v>0</v>
      </c>
      <c r="AB102">
        <f>0.61365*exp(17.502*DO102/(240.97+DO102))</f>
        <v>0</v>
      </c>
      <c r="AC102">
        <f>(Y102-DH102*(DM102+DN102)/1000)</f>
        <v>0</v>
      </c>
      <c r="AD102">
        <f>(-K102*44100)</f>
        <v>0</v>
      </c>
      <c r="AE102">
        <f>2*29.3*S102*0.92*(DO102-X102)</f>
        <v>0</v>
      </c>
      <c r="AF102">
        <f>2*0.95*5.67E-8*(((DO102+$B$7)+273)^4-(X102+273)^4)</f>
        <v>0</v>
      </c>
      <c r="AG102">
        <f>V102+AF102+AD102+AE102</f>
        <v>0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MAX(0,($B$13+$C$13*DT102)/(1+$D$13*DT102)*DM102/(DO102+273)*$E$13)</f>
        <v>0</v>
      </c>
      <c r="AM102" t="s">
        <v>422</v>
      </c>
      <c r="AN102" t="s">
        <v>422</v>
      </c>
      <c r="AO102">
        <v>0</v>
      </c>
      <c r="AP102">
        <v>0</v>
      </c>
      <c r="AQ102">
        <f>1-AO102/AP102</f>
        <v>0</v>
      </c>
      <c r="AR102">
        <v>0</v>
      </c>
      <c r="AS102" t="s">
        <v>422</v>
      </c>
      <c r="AT102" t="s">
        <v>422</v>
      </c>
      <c r="AU102">
        <v>0</v>
      </c>
      <c r="AV102">
        <v>0</v>
      </c>
      <c r="AW102">
        <f>1-AU102/AV102</f>
        <v>0</v>
      </c>
      <c r="AX102">
        <v>0.5</v>
      </c>
      <c r="AY102">
        <f>CX102</f>
        <v>0</v>
      </c>
      <c r="AZ102">
        <f>M102</f>
        <v>0</v>
      </c>
      <c r="BA102">
        <f>AW102*AX102*AY102</f>
        <v>0</v>
      </c>
      <c r="BB102">
        <f>(AZ102-AR102)/AY102</f>
        <v>0</v>
      </c>
      <c r="BC102">
        <f>(AP102-AV102)/AV102</f>
        <v>0</v>
      </c>
      <c r="BD102">
        <f>AO102/(AQ102+AO102/AV102)</f>
        <v>0</v>
      </c>
      <c r="BE102" t="s">
        <v>422</v>
      </c>
      <c r="BF102">
        <v>0</v>
      </c>
      <c r="BG102">
        <f>IF(BF102&lt;&gt;0, BF102, BD102)</f>
        <v>0</v>
      </c>
      <c r="BH102">
        <f>1-BG102/AV102</f>
        <v>0</v>
      </c>
      <c r="BI102">
        <f>(AV102-AU102)/(AV102-BG102)</f>
        <v>0</v>
      </c>
      <c r="BJ102">
        <f>(AP102-AV102)/(AP102-BG102)</f>
        <v>0</v>
      </c>
      <c r="BK102">
        <f>(AV102-AU102)/(AV102-AO102)</f>
        <v>0</v>
      </c>
      <c r="BL102">
        <f>(AP102-AV102)/(AP102-AO102)</f>
        <v>0</v>
      </c>
      <c r="BM102">
        <f>(BI102*BG102/AU102)</f>
        <v>0</v>
      </c>
      <c r="BN102">
        <f>(1-BM102)</f>
        <v>0</v>
      </c>
      <c r="CW102">
        <f>$B$11*DU102+$C$11*DV102+$F$11*EG102*(1-EJ102)</f>
        <v>0</v>
      </c>
      <c r="CX102">
        <f>CW102*CY102</f>
        <v>0</v>
      </c>
      <c r="CY102">
        <f>($B$11*$D$9+$C$11*$D$9+$F$11*((ET102+EL102)/MAX(ET102+EL102+EU102, 0.1)*$I$9+EU102/MAX(ET102+EL102+EU102, 0.1)*$J$9))/($B$11+$C$11+$F$11)</f>
        <v>0</v>
      </c>
      <c r="CZ102">
        <f>($B$11*$K$9+$C$11*$K$9+$F$11*((ET102+EL102)/MAX(ET102+EL102+EU102, 0.1)*$P$9+EU102/MAX(ET102+EL102+EU102, 0.1)*$Q$9))/($B$11+$C$11+$F$11)</f>
        <v>0</v>
      </c>
      <c r="DA102">
        <v>3.46</v>
      </c>
      <c r="DB102">
        <v>0.5</v>
      </c>
      <c r="DC102" t="s">
        <v>423</v>
      </c>
      <c r="DD102">
        <v>2</v>
      </c>
      <c r="DE102">
        <v>1758503854.6</v>
      </c>
      <c r="DF102">
        <v>420.8489999999999</v>
      </c>
      <c r="DG102">
        <v>419.9998888888889</v>
      </c>
      <c r="DH102">
        <v>25.53673333333333</v>
      </c>
      <c r="DI102">
        <v>24.92081111111111</v>
      </c>
      <c r="DJ102">
        <v>419.6107777777778</v>
      </c>
      <c r="DK102">
        <v>25.32491111111111</v>
      </c>
      <c r="DL102">
        <v>500.0241111111111</v>
      </c>
      <c r="DM102">
        <v>89.96295555555555</v>
      </c>
      <c r="DN102">
        <v>0.05665060000000001</v>
      </c>
      <c r="DO102">
        <v>31.36103333333334</v>
      </c>
      <c r="DP102">
        <v>30.76872222222222</v>
      </c>
      <c r="DQ102">
        <v>999.9000000000001</v>
      </c>
      <c r="DR102">
        <v>0</v>
      </c>
      <c r="DS102">
        <v>0</v>
      </c>
      <c r="DT102">
        <v>9996.46111111111</v>
      </c>
      <c r="DU102">
        <v>0</v>
      </c>
      <c r="DV102">
        <v>0.843113</v>
      </c>
      <c r="DW102">
        <v>0.8490805555555556</v>
      </c>
      <c r="DX102">
        <v>431.8777777777777</v>
      </c>
      <c r="DY102">
        <v>430.7341111111111</v>
      </c>
      <c r="DZ102">
        <v>0.6159266666666666</v>
      </c>
      <c r="EA102">
        <v>419.9998888888889</v>
      </c>
      <c r="EB102">
        <v>24.92081111111111</v>
      </c>
      <c r="EC102">
        <v>2.297362222222222</v>
      </c>
      <c r="ED102">
        <v>2.241948888888889</v>
      </c>
      <c r="EE102">
        <v>19.65788888888889</v>
      </c>
      <c r="EF102">
        <v>19.26526666666667</v>
      </c>
      <c r="EG102">
        <v>0.00500097</v>
      </c>
      <c r="EH102">
        <v>0</v>
      </c>
      <c r="EI102">
        <v>0</v>
      </c>
      <c r="EJ102">
        <v>0</v>
      </c>
      <c r="EK102">
        <v>296.2333333333333</v>
      </c>
      <c r="EL102">
        <v>0.00500097</v>
      </c>
      <c r="EM102">
        <v>-1.544444444444445</v>
      </c>
      <c r="EN102">
        <v>-0.6444444444444444</v>
      </c>
      <c r="EO102">
        <v>35</v>
      </c>
      <c r="EP102">
        <v>38.187</v>
      </c>
      <c r="EQ102">
        <v>36.625</v>
      </c>
      <c r="ER102">
        <v>38.04822222222222</v>
      </c>
      <c r="ES102">
        <v>36.937</v>
      </c>
      <c r="ET102">
        <v>0</v>
      </c>
      <c r="EU102">
        <v>0</v>
      </c>
      <c r="EV102">
        <v>0</v>
      </c>
      <c r="EW102">
        <v>1758503858.5</v>
      </c>
      <c r="EX102">
        <v>0</v>
      </c>
      <c r="EY102">
        <v>293.284</v>
      </c>
      <c r="EZ102">
        <v>26.0999998089579</v>
      </c>
      <c r="FA102">
        <v>8.576923215154173</v>
      </c>
      <c r="FB102">
        <v>-4.736</v>
      </c>
      <c r="FC102">
        <v>15</v>
      </c>
      <c r="FD102">
        <v>0</v>
      </c>
      <c r="FE102" t="s">
        <v>424</v>
      </c>
      <c r="FF102">
        <v>1747247426.5</v>
      </c>
      <c r="FG102">
        <v>1747247420.5</v>
      </c>
      <c r="FH102">
        <v>0</v>
      </c>
      <c r="FI102">
        <v>1.027</v>
      </c>
      <c r="FJ102">
        <v>0.031</v>
      </c>
      <c r="FK102">
        <v>0.02</v>
      </c>
      <c r="FL102">
        <v>0.05</v>
      </c>
      <c r="FM102">
        <v>420</v>
      </c>
      <c r="FN102">
        <v>16</v>
      </c>
      <c r="FO102">
        <v>0.01</v>
      </c>
      <c r="FP102">
        <v>0.1</v>
      </c>
      <c r="FQ102">
        <v>0.8495037317073171</v>
      </c>
      <c r="FR102">
        <v>-0.01142071777003305</v>
      </c>
      <c r="FS102">
        <v>0.0507610184953387</v>
      </c>
      <c r="FT102">
        <v>1</v>
      </c>
      <c r="FU102">
        <v>293.4058823529411</v>
      </c>
      <c r="FV102">
        <v>10.55156603802113</v>
      </c>
      <c r="FW102">
        <v>7.669379190171119</v>
      </c>
      <c r="FX102">
        <v>-1</v>
      </c>
      <c r="FY102">
        <v>0.6187972926829268</v>
      </c>
      <c r="FZ102">
        <v>-0.0199300975609756</v>
      </c>
      <c r="GA102">
        <v>0.002263558500474073</v>
      </c>
      <c r="GB102">
        <v>1</v>
      </c>
      <c r="GC102">
        <v>2</v>
      </c>
      <c r="GD102">
        <v>2</v>
      </c>
      <c r="GE102" t="s">
        <v>448</v>
      </c>
      <c r="GF102">
        <v>3.13674</v>
      </c>
      <c r="GG102">
        <v>2.71697</v>
      </c>
      <c r="GH102">
        <v>0.0932241</v>
      </c>
      <c r="GI102">
        <v>0.09239989999999999</v>
      </c>
      <c r="GJ102">
        <v>0.110014</v>
      </c>
      <c r="GK102">
        <v>0.106945</v>
      </c>
      <c r="GL102">
        <v>28769.8</v>
      </c>
      <c r="GM102">
        <v>28859.8</v>
      </c>
      <c r="GN102">
        <v>29500</v>
      </c>
      <c r="GO102">
        <v>29389.4</v>
      </c>
      <c r="GP102">
        <v>34688.4</v>
      </c>
      <c r="GQ102">
        <v>34756.2</v>
      </c>
      <c r="GR102">
        <v>41513.5</v>
      </c>
      <c r="GS102">
        <v>41749.5</v>
      </c>
      <c r="GT102">
        <v>1.91293</v>
      </c>
      <c r="GU102">
        <v>1.8666</v>
      </c>
      <c r="GV102">
        <v>0.07805230000000001</v>
      </c>
      <c r="GW102">
        <v>0</v>
      </c>
      <c r="GX102">
        <v>29.4925</v>
      </c>
      <c r="GY102">
        <v>999.9</v>
      </c>
      <c r="GZ102">
        <v>59.3</v>
      </c>
      <c r="HA102">
        <v>30.9</v>
      </c>
      <c r="HB102">
        <v>29.5677</v>
      </c>
      <c r="HC102">
        <v>62.6423</v>
      </c>
      <c r="HD102">
        <v>25.2324</v>
      </c>
      <c r="HE102">
        <v>1</v>
      </c>
      <c r="HF102">
        <v>0.156484</v>
      </c>
      <c r="HG102">
        <v>-1.48685</v>
      </c>
      <c r="HH102">
        <v>20.3502</v>
      </c>
      <c r="HI102">
        <v>5.22747</v>
      </c>
      <c r="HJ102">
        <v>12.0159</v>
      </c>
      <c r="HK102">
        <v>4.99115</v>
      </c>
      <c r="HL102">
        <v>3.28928</v>
      </c>
      <c r="HM102">
        <v>9999</v>
      </c>
      <c r="HN102">
        <v>9999</v>
      </c>
      <c r="HO102">
        <v>9999</v>
      </c>
      <c r="HP102">
        <v>999.9</v>
      </c>
      <c r="HQ102">
        <v>1.86759</v>
      </c>
      <c r="HR102">
        <v>1.86666</v>
      </c>
      <c r="HS102">
        <v>1.86602</v>
      </c>
      <c r="HT102">
        <v>1.866</v>
      </c>
      <c r="HU102">
        <v>1.86784</v>
      </c>
      <c r="HV102">
        <v>1.87029</v>
      </c>
      <c r="HW102">
        <v>1.86892</v>
      </c>
      <c r="HX102">
        <v>1.87042</v>
      </c>
      <c r="HY102">
        <v>0</v>
      </c>
      <c r="HZ102">
        <v>0</v>
      </c>
      <c r="IA102">
        <v>0</v>
      </c>
      <c r="IB102">
        <v>0</v>
      </c>
      <c r="IC102" t="s">
        <v>426</v>
      </c>
      <c r="ID102" t="s">
        <v>427</v>
      </c>
      <c r="IE102" t="s">
        <v>428</v>
      </c>
      <c r="IF102" t="s">
        <v>428</v>
      </c>
      <c r="IG102" t="s">
        <v>428</v>
      </c>
      <c r="IH102" t="s">
        <v>428</v>
      </c>
      <c r="II102">
        <v>0</v>
      </c>
      <c r="IJ102">
        <v>100</v>
      </c>
      <c r="IK102">
        <v>100</v>
      </c>
      <c r="IL102">
        <v>1.238</v>
      </c>
      <c r="IM102">
        <v>0.2117</v>
      </c>
      <c r="IN102">
        <v>0.6902030508192664</v>
      </c>
      <c r="IO102">
        <v>0.001474763808417899</v>
      </c>
      <c r="IP102">
        <v>-3.85604142745729E-07</v>
      </c>
      <c r="IQ102">
        <v>-4.042155114862324E-11</v>
      </c>
      <c r="IR102">
        <v>-0.0599630414126953</v>
      </c>
      <c r="IS102">
        <v>-0.0008759303265835833</v>
      </c>
      <c r="IT102">
        <v>0.0007542316531097033</v>
      </c>
      <c r="IU102">
        <v>-1.168394518909615E-05</v>
      </c>
      <c r="IV102">
        <v>4</v>
      </c>
      <c r="IW102">
        <v>2283</v>
      </c>
      <c r="IX102">
        <v>1</v>
      </c>
      <c r="IY102">
        <v>28</v>
      </c>
      <c r="IZ102">
        <v>187607.2</v>
      </c>
      <c r="JA102">
        <v>187607.3</v>
      </c>
      <c r="JB102">
        <v>1.03027</v>
      </c>
      <c r="JC102">
        <v>2.29614</v>
      </c>
      <c r="JD102">
        <v>1.39771</v>
      </c>
      <c r="JE102">
        <v>2.35107</v>
      </c>
      <c r="JF102">
        <v>1.49536</v>
      </c>
      <c r="JG102">
        <v>2.62085</v>
      </c>
      <c r="JH102">
        <v>36.4107</v>
      </c>
      <c r="JI102">
        <v>24.105</v>
      </c>
      <c r="JJ102">
        <v>18</v>
      </c>
      <c r="JK102">
        <v>490.172</v>
      </c>
      <c r="JL102">
        <v>450.656</v>
      </c>
      <c r="JM102">
        <v>32.4616</v>
      </c>
      <c r="JN102">
        <v>29.6147</v>
      </c>
      <c r="JO102">
        <v>29.9997</v>
      </c>
      <c r="JP102">
        <v>29.4549</v>
      </c>
      <c r="JQ102">
        <v>29.379</v>
      </c>
      <c r="JR102">
        <v>20.6365</v>
      </c>
      <c r="JS102">
        <v>24.3032</v>
      </c>
      <c r="JT102">
        <v>97.6872</v>
      </c>
      <c r="JU102">
        <v>32.3914</v>
      </c>
      <c r="JV102">
        <v>420</v>
      </c>
      <c r="JW102">
        <v>24.9158</v>
      </c>
      <c r="JX102">
        <v>100.824</v>
      </c>
      <c r="JY102">
        <v>100.398</v>
      </c>
    </row>
    <row r="103" spans="1:285">
      <c r="A103">
        <v>87</v>
      </c>
      <c r="B103">
        <v>1758503859.6</v>
      </c>
      <c r="C103">
        <v>971.0999999046326</v>
      </c>
      <c r="D103" t="s">
        <v>603</v>
      </c>
      <c r="E103" t="s">
        <v>604</v>
      </c>
      <c r="F103">
        <v>5</v>
      </c>
      <c r="G103" t="s">
        <v>552</v>
      </c>
      <c r="H103" t="s">
        <v>420</v>
      </c>
      <c r="I103" t="s">
        <v>421</v>
      </c>
      <c r="J103">
        <v>1758503856.6</v>
      </c>
      <c r="K103">
        <f>(L103)/1000</f>
        <v>0</v>
      </c>
      <c r="L103">
        <f>1000*DL103*AJ103*(DH103-DI103)/(100*DA103*(1000-AJ103*DH103))</f>
        <v>0</v>
      </c>
      <c r="M103">
        <f>DL103*AJ103*(DG103-DF103*(1000-AJ103*DI103)/(1000-AJ103*DH103))/(100*DA103)</f>
        <v>0</v>
      </c>
      <c r="N103">
        <f>DF103 - IF(AJ103&gt;1, M103*DA103*100.0/(AL103), 0)</f>
        <v>0</v>
      </c>
      <c r="O103">
        <f>((U103-K103/2)*N103-M103)/(U103+K103/2)</f>
        <v>0</v>
      </c>
      <c r="P103">
        <f>O103*(DM103+DN103)/1000.0</f>
        <v>0</v>
      </c>
      <c r="Q103">
        <f>(DF103 - IF(AJ103&gt;1, M103*DA103*100.0/(AL103), 0))*(DM103+DN103)/1000.0</f>
        <v>0</v>
      </c>
      <c r="R103">
        <f>2.0/((1/T103-1/S103)+SIGN(T103)*SQRT((1/T103-1/S103)*(1/T103-1/S103) + 4*DB103/((DB103+1)*(DB103+1))*(2*1/T103*1/S103-1/S103*1/S103)))</f>
        <v>0</v>
      </c>
      <c r="S103">
        <f>IF(LEFT(DC103,1)&lt;&gt;"0",IF(LEFT(DC103,1)="1",3.0,DD103),$D$5+$E$5*(DT103*DM103/($K$5*1000))+$F$5*(DT103*DM103/($K$5*1000))*MAX(MIN(DA103,$J$5),$I$5)*MAX(MIN(DA103,$J$5),$I$5)+$G$5*MAX(MIN(DA103,$J$5),$I$5)*(DT103*DM103/($K$5*1000))+$H$5*(DT103*DM103/($K$5*1000))*(DT103*DM103/($K$5*1000)))</f>
        <v>0</v>
      </c>
      <c r="T103">
        <f>K103*(1000-(1000*0.61365*exp(17.502*X103/(240.97+X103))/(DM103+DN103)+DH103)/2)/(1000*0.61365*exp(17.502*X103/(240.97+X103))/(DM103+DN103)-DH103)</f>
        <v>0</v>
      </c>
      <c r="U103">
        <f>1/((DB103+1)/(R103/1.6)+1/(S103/1.37)) + DB103/((DB103+1)/(R103/1.6) + DB103/(S103/1.37))</f>
        <v>0</v>
      </c>
      <c r="V103">
        <f>(CW103*CZ103)</f>
        <v>0</v>
      </c>
      <c r="W103">
        <f>(DO103+(V103+2*0.95*5.67E-8*(((DO103+$B$7)+273)^4-(DO103+273)^4)-44100*K103)/(1.84*29.3*S103+8*0.95*5.67E-8*(DO103+273)^3))</f>
        <v>0</v>
      </c>
      <c r="X103">
        <f>($C$7*DP103+$D$7*DQ103+$E$7*W103)</f>
        <v>0</v>
      </c>
      <c r="Y103">
        <f>0.61365*exp(17.502*X103/(240.97+X103))</f>
        <v>0</v>
      </c>
      <c r="Z103">
        <f>(AA103/AB103*100)</f>
        <v>0</v>
      </c>
      <c r="AA103">
        <f>DH103*(DM103+DN103)/1000</f>
        <v>0</v>
      </c>
      <c r="AB103">
        <f>0.61365*exp(17.502*DO103/(240.97+DO103))</f>
        <v>0</v>
      </c>
      <c r="AC103">
        <f>(Y103-DH103*(DM103+DN103)/1000)</f>
        <v>0</v>
      </c>
      <c r="AD103">
        <f>(-K103*44100)</f>
        <v>0</v>
      </c>
      <c r="AE103">
        <f>2*29.3*S103*0.92*(DO103-X103)</f>
        <v>0</v>
      </c>
      <c r="AF103">
        <f>2*0.95*5.67E-8*(((DO103+$B$7)+273)^4-(X103+273)^4)</f>
        <v>0</v>
      </c>
      <c r="AG103">
        <f>V103+AF103+AD103+AE103</f>
        <v>0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MAX(0,($B$13+$C$13*DT103)/(1+$D$13*DT103)*DM103/(DO103+273)*$E$13)</f>
        <v>0</v>
      </c>
      <c r="AM103" t="s">
        <v>422</v>
      </c>
      <c r="AN103" t="s">
        <v>422</v>
      </c>
      <c r="AO103">
        <v>0</v>
      </c>
      <c r="AP103">
        <v>0</v>
      </c>
      <c r="AQ103">
        <f>1-AO103/AP103</f>
        <v>0</v>
      </c>
      <c r="AR103">
        <v>0</v>
      </c>
      <c r="AS103" t="s">
        <v>422</v>
      </c>
      <c r="AT103" t="s">
        <v>422</v>
      </c>
      <c r="AU103">
        <v>0</v>
      </c>
      <c r="AV103">
        <v>0</v>
      </c>
      <c r="AW103">
        <f>1-AU103/AV103</f>
        <v>0</v>
      </c>
      <c r="AX103">
        <v>0.5</v>
      </c>
      <c r="AY103">
        <f>CX103</f>
        <v>0</v>
      </c>
      <c r="AZ103">
        <f>M103</f>
        <v>0</v>
      </c>
      <c r="BA103">
        <f>AW103*AX103*AY103</f>
        <v>0</v>
      </c>
      <c r="BB103">
        <f>(AZ103-AR103)/AY103</f>
        <v>0</v>
      </c>
      <c r="BC103">
        <f>(AP103-AV103)/AV103</f>
        <v>0</v>
      </c>
      <c r="BD103">
        <f>AO103/(AQ103+AO103/AV103)</f>
        <v>0</v>
      </c>
      <c r="BE103" t="s">
        <v>422</v>
      </c>
      <c r="BF103">
        <v>0</v>
      </c>
      <c r="BG103">
        <f>IF(BF103&lt;&gt;0, BF103, BD103)</f>
        <v>0</v>
      </c>
      <c r="BH103">
        <f>1-BG103/AV103</f>
        <v>0</v>
      </c>
      <c r="BI103">
        <f>(AV103-AU103)/(AV103-BG103)</f>
        <v>0</v>
      </c>
      <c r="BJ103">
        <f>(AP103-AV103)/(AP103-BG103)</f>
        <v>0</v>
      </c>
      <c r="BK103">
        <f>(AV103-AU103)/(AV103-AO103)</f>
        <v>0</v>
      </c>
      <c r="BL103">
        <f>(AP103-AV103)/(AP103-AO103)</f>
        <v>0</v>
      </c>
      <c r="BM103">
        <f>(BI103*BG103/AU103)</f>
        <v>0</v>
      </c>
      <c r="BN103">
        <f>(1-BM103)</f>
        <v>0</v>
      </c>
      <c r="CW103">
        <f>$B$11*DU103+$C$11*DV103+$F$11*EG103*(1-EJ103)</f>
        <v>0</v>
      </c>
      <c r="CX103">
        <f>CW103*CY103</f>
        <v>0</v>
      </c>
      <c r="CY103">
        <f>($B$11*$D$9+$C$11*$D$9+$F$11*((ET103+EL103)/MAX(ET103+EL103+EU103, 0.1)*$I$9+EU103/MAX(ET103+EL103+EU103, 0.1)*$J$9))/($B$11+$C$11+$F$11)</f>
        <v>0</v>
      </c>
      <c r="CZ103">
        <f>($B$11*$K$9+$C$11*$K$9+$F$11*((ET103+EL103)/MAX(ET103+EL103+EU103, 0.1)*$P$9+EU103/MAX(ET103+EL103+EU103, 0.1)*$Q$9))/($B$11+$C$11+$F$11)</f>
        <v>0</v>
      </c>
      <c r="DA103">
        <v>3.46</v>
      </c>
      <c r="DB103">
        <v>0.5</v>
      </c>
      <c r="DC103" t="s">
        <v>423</v>
      </c>
      <c r="DD103">
        <v>2</v>
      </c>
      <c r="DE103">
        <v>1758503856.6</v>
      </c>
      <c r="DF103">
        <v>420.8647777777778</v>
      </c>
      <c r="DG103">
        <v>419.9621111111111</v>
      </c>
      <c r="DH103">
        <v>25.53505555555556</v>
      </c>
      <c r="DI103">
        <v>24.92066666666667</v>
      </c>
      <c r="DJ103">
        <v>419.6266666666667</v>
      </c>
      <c r="DK103">
        <v>25.32327777777778</v>
      </c>
      <c r="DL103">
        <v>500.0073333333333</v>
      </c>
      <c r="DM103">
        <v>89.96293333333332</v>
      </c>
      <c r="DN103">
        <v>0.05665817777777778</v>
      </c>
      <c r="DO103">
        <v>31.35943333333333</v>
      </c>
      <c r="DP103">
        <v>30.76685555555555</v>
      </c>
      <c r="DQ103">
        <v>999.9000000000001</v>
      </c>
      <c r="DR103">
        <v>0</v>
      </c>
      <c r="DS103">
        <v>0</v>
      </c>
      <c r="DT103">
        <v>9998.544444444444</v>
      </c>
      <c r="DU103">
        <v>0</v>
      </c>
      <c r="DV103">
        <v>0.843113</v>
      </c>
      <c r="DW103">
        <v>0.9025913333333333</v>
      </c>
      <c r="DX103">
        <v>431.8934444444444</v>
      </c>
      <c r="DY103">
        <v>430.6953333333333</v>
      </c>
      <c r="DZ103">
        <v>0.6143862222222223</v>
      </c>
      <c r="EA103">
        <v>419.9621111111111</v>
      </c>
      <c r="EB103">
        <v>24.92066666666667</v>
      </c>
      <c r="EC103">
        <v>2.29721</v>
      </c>
      <c r="ED103">
        <v>2.241935555555555</v>
      </c>
      <c r="EE103">
        <v>19.65683333333333</v>
      </c>
      <c r="EF103">
        <v>19.26518888888889</v>
      </c>
      <c r="EG103">
        <v>0.00500097</v>
      </c>
      <c r="EH103">
        <v>0</v>
      </c>
      <c r="EI103">
        <v>0</v>
      </c>
      <c r="EJ103">
        <v>0</v>
      </c>
      <c r="EK103">
        <v>295.5555555555555</v>
      </c>
      <c r="EL103">
        <v>0.00500097</v>
      </c>
      <c r="EM103">
        <v>0.04444444444444429</v>
      </c>
      <c r="EN103">
        <v>-0.3</v>
      </c>
      <c r="EO103">
        <v>35</v>
      </c>
      <c r="EP103">
        <v>38.187</v>
      </c>
      <c r="EQ103">
        <v>36.625</v>
      </c>
      <c r="ER103">
        <v>38.02755555555555</v>
      </c>
      <c r="ES103">
        <v>36.937</v>
      </c>
      <c r="ET103">
        <v>0</v>
      </c>
      <c r="EU103">
        <v>0</v>
      </c>
      <c r="EV103">
        <v>0</v>
      </c>
      <c r="EW103">
        <v>1758503860.3</v>
      </c>
      <c r="EX103">
        <v>0</v>
      </c>
      <c r="EY103">
        <v>293.9</v>
      </c>
      <c r="EZ103">
        <v>49.25128184594341</v>
      </c>
      <c r="FA103">
        <v>8.379487500799291</v>
      </c>
      <c r="FB103">
        <v>-4.165384615384616</v>
      </c>
      <c r="FC103">
        <v>15</v>
      </c>
      <c r="FD103">
        <v>0</v>
      </c>
      <c r="FE103" t="s">
        <v>424</v>
      </c>
      <c r="FF103">
        <v>1747247426.5</v>
      </c>
      <c r="FG103">
        <v>1747247420.5</v>
      </c>
      <c r="FH103">
        <v>0</v>
      </c>
      <c r="FI103">
        <v>1.027</v>
      </c>
      <c r="FJ103">
        <v>0.031</v>
      </c>
      <c r="FK103">
        <v>0.02</v>
      </c>
      <c r="FL103">
        <v>0.05</v>
      </c>
      <c r="FM103">
        <v>420</v>
      </c>
      <c r="FN103">
        <v>16</v>
      </c>
      <c r="FO103">
        <v>0.01</v>
      </c>
      <c r="FP103">
        <v>0.1</v>
      </c>
      <c r="FQ103">
        <v>0.8549072750000001</v>
      </c>
      <c r="FR103">
        <v>0.1312863151969968</v>
      </c>
      <c r="FS103">
        <v>0.05372292693114715</v>
      </c>
      <c r="FT103">
        <v>0</v>
      </c>
      <c r="FU103">
        <v>294.1852941176471</v>
      </c>
      <c r="FV103">
        <v>11.28342234080931</v>
      </c>
      <c r="FW103">
        <v>8.041661093877865</v>
      </c>
      <c r="FX103">
        <v>-1</v>
      </c>
      <c r="FY103">
        <v>0.617895775</v>
      </c>
      <c r="FZ103">
        <v>-0.02688563977485921</v>
      </c>
      <c r="GA103">
        <v>0.002717698525292133</v>
      </c>
      <c r="GB103">
        <v>1</v>
      </c>
      <c r="GC103">
        <v>1</v>
      </c>
      <c r="GD103">
        <v>2</v>
      </c>
      <c r="GE103" t="s">
        <v>425</v>
      </c>
      <c r="GF103">
        <v>3.13672</v>
      </c>
      <c r="GG103">
        <v>2.71682</v>
      </c>
      <c r="GH103">
        <v>0.0932191</v>
      </c>
      <c r="GI103">
        <v>0.0923993</v>
      </c>
      <c r="GJ103">
        <v>0.110006</v>
      </c>
      <c r="GK103">
        <v>0.10694</v>
      </c>
      <c r="GL103">
        <v>28770</v>
      </c>
      <c r="GM103">
        <v>28859.9</v>
      </c>
      <c r="GN103">
        <v>29499.9</v>
      </c>
      <c r="GO103">
        <v>29389.5</v>
      </c>
      <c r="GP103">
        <v>34688.5</v>
      </c>
      <c r="GQ103">
        <v>34756.6</v>
      </c>
      <c r="GR103">
        <v>41513.3</v>
      </c>
      <c r="GS103">
        <v>41749.7</v>
      </c>
      <c r="GT103">
        <v>1.91282</v>
      </c>
      <c r="GU103">
        <v>1.8663</v>
      </c>
      <c r="GV103">
        <v>0.0780076</v>
      </c>
      <c r="GW103">
        <v>0</v>
      </c>
      <c r="GX103">
        <v>29.4941</v>
      </c>
      <c r="GY103">
        <v>999.9</v>
      </c>
      <c r="GZ103">
        <v>59.3</v>
      </c>
      <c r="HA103">
        <v>30.9</v>
      </c>
      <c r="HB103">
        <v>29.5678</v>
      </c>
      <c r="HC103">
        <v>62.4723</v>
      </c>
      <c r="HD103">
        <v>25.2484</v>
      </c>
      <c r="HE103">
        <v>1</v>
      </c>
      <c r="HF103">
        <v>0.156402</v>
      </c>
      <c r="HG103">
        <v>-1.42569</v>
      </c>
      <c r="HH103">
        <v>20.3509</v>
      </c>
      <c r="HI103">
        <v>5.22777</v>
      </c>
      <c r="HJ103">
        <v>12.0159</v>
      </c>
      <c r="HK103">
        <v>4.99135</v>
      </c>
      <c r="HL103">
        <v>3.2893</v>
      </c>
      <c r="HM103">
        <v>9999</v>
      </c>
      <c r="HN103">
        <v>9999</v>
      </c>
      <c r="HO103">
        <v>9999</v>
      </c>
      <c r="HP103">
        <v>999.9</v>
      </c>
      <c r="HQ103">
        <v>1.8676</v>
      </c>
      <c r="HR103">
        <v>1.86667</v>
      </c>
      <c r="HS103">
        <v>1.86603</v>
      </c>
      <c r="HT103">
        <v>1.866</v>
      </c>
      <c r="HU103">
        <v>1.86785</v>
      </c>
      <c r="HV103">
        <v>1.87029</v>
      </c>
      <c r="HW103">
        <v>1.86892</v>
      </c>
      <c r="HX103">
        <v>1.87042</v>
      </c>
      <c r="HY103">
        <v>0</v>
      </c>
      <c r="HZ103">
        <v>0</v>
      </c>
      <c r="IA103">
        <v>0</v>
      </c>
      <c r="IB103">
        <v>0</v>
      </c>
      <c r="IC103" t="s">
        <v>426</v>
      </c>
      <c r="ID103" t="s">
        <v>427</v>
      </c>
      <c r="IE103" t="s">
        <v>428</v>
      </c>
      <c r="IF103" t="s">
        <v>428</v>
      </c>
      <c r="IG103" t="s">
        <v>428</v>
      </c>
      <c r="IH103" t="s">
        <v>428</v>
      </c>
      <c r="II103">
        <v>0</v>
      </c>
      <c r="IJ103">
        <v>100</v>
      </c>
      <c r="IK103">
        <v>100</v>
      </c>
      <c r="IL103">
        <v>1.238</v>
      </c>
      <c r="IM103">
        <v>0.2118</v>
      </c>
      <c r="IN103">
        <v>0.6902030508192664</v>
      </c>
      <c r="IO103">
        <v>0.001474763808417899</v>
      </c>
      <c r="IP103">
        <v>-3.85604142745729E-07</v>
      </c>
      <c r="IQ103">
        <v>-4.042155114862324E-11</v>
      </c>
      <c r="IR103">
        <v>-0.0599630414126953</v>
      </c>
      <c r="IS103">
        <v>-0.0008759303265835833</v>
      </c>
      <c r="IT103">
        <v>0.0007542316531097033</v>
      </c>
      <c r="IU103">
        <v>-1.168394518909615E-05</v>
      </c>
      <c r="IV103">
        <v>4</v>
      </c>
      <c r="IW103">
        <v>2283</v>
      </c>
      <c r="IX103">
        <v>1</v>
      </c>
      <c r="IY103">
        <v>28</v>
      </c>
      <c r="IZ103">
        <v>187607.2</v>
      </c>
      <c r="JA103">
        <v>187607.3</v>
      </c>
      <c r="JB103">
        <v>1.03149</v>
      </c>
      <c r="JC103">
        <v>2.28638</v>
      </c>
      <c r="JD103">
        <v>1.39648</v>
      </c>
      <c r="JE103">
        <v>2.35962</v>
      </c>
      <c r="JF103">
        <v>1.49536</v>
      </c>
      <c r="JG103">
        <v>2.69043</v>
      </c>
      <c r="JH103">
        <v>36.4107</v>
      </c>
      <c r="JI103">
        <v>24.105</v>
      </c>
      <c r="JJ103">
        <v>18</v>
      </c>
      <c r="JK103">
        <v>490.098</v>
      </c>
      <c r="JL103">
        <v>450.459</v>
      </c>
      <c r="JM103">
        <v>32.4292</v>
      </c>
      <c r="JN103">
        <v>29.6134</v>
      </c>
      <c r="JO103">
        <v>29.9997</v>
      </c>
      <c r="JP103">
        <v>29.4537</v>
      </c>
      <c r="JQ103">
        <v>29.3777</v>
      </c>
      <c r="JR103">
        <v>20.6379</v>
      </c>
      <c r="JS103">
        <v>24.3032</v>
      </c>
      <c r="JT103">
        <v>97.6872</v>
      </c>
      <c r="JU103">
        <v>32.3914</v>
      </c>
      <c r="JV103">
        <v>420</v>
      </c>
      <c r="JW103">
        <v>24.9158</v>
      </c>
      <c r="JX103">
        <v>100.824</v>
      </c>
      <c r="JY103">
        <v>100.398</v>
      </c>
    </row>
    <row r="104" spans="1:285">
      <c r="A104">
        <v>88</v>
      </c>
      <c r="B104">
        <v>1758503861.6</v>
      </c>
      <c r="C104">
        <v>973.0999999046326</v>
      </c>
      <c r="D104" t="s">
        <v>605</v>
      </c>
      <c r="E104" t="s">
        <v>606</v>
      </c>
      <c r="F104">
        <v>5</v>
      </c>
      <c r="G104" t="s">
        <v>552</v>
      </c>
      <c r="H104" t="s">
        <v>420</v>
      </c>
      <c r="I104" t="s">
        <v>421</v>
      </c>
      <c r="J104">
        <v>1758503858.6</v>
      </c>
      <c r="K104">
        <f>(L104)/1000</f>
        <v>0</v>
      </c>
      <c r="L104">
        <f>1000*DL104*AJ104*(DH104-DI104)/(100*DA104*(1000-AJ104*DH104))</f>
        <v>0</v>
      </c>
      <c r="M104">
        <f>DL104*AJ104*(DG104-DF104*(1000-AJ104*DI104)/(1000-AJ104*DH104))/(100*DA104)</f>
        <v>0</v>
      </c>
      <c r="N104">
        <f>DF104 - IF(AJ104&gt;1, M104*DA104*100.0/(AL104), 0)</f>
        <v>0</v>
      </c>
      <c r="O104">
        <f>((U104-K104/2)*N104-M104)/(U104+K104/2)</f>
        <v>0</v>
      </c>
      <c r="P104">
        <f>O104*(DM104+DN104)/1000.0</f>
        <v>0</v>
      </c>
      <c r="Q104">
        <f>(DF104 - IF(AJ104&gt;1, M104*DA104*100.0/(AL104), 0))*(DM104+DN104)/1000.0</f>
        <v>0</v>
      </c>
      <c r="R104">
        <f>2.0/((1/T104-1/S104)+SIGN(T104)*SQRT((1/T104-1/S104)*(1/T104-1/S104) + 4*DB104/((DB104+1)*(DB104+1))*(2*1/T104*1/S104-1/S104*1/S104)))</f>
        <v>0</v>
      </c>
      <c r="S104">
        <f>IF(LEFT(DC104,1)&lt;&gt;"0",IF(LEFT(DC104,1)="1",3.0,DD104),$D$5+$E$5*(DT104*DM104/($K$5*1000))+$F$5*(DT104*DM104/($K$5*1000))*MAX(MIN(DA104,$J$5),$I$5)*MAX(MIN(DA104,$J$5),$I$5)+$G$5*MAX(MIN(DA104,$J$5),$I$5)*(DT104*DM104/($K$5*1000))+$H$5*(DT104*DM104/($K$5*1000))*(DT104*DM104/($K$5*1000)))</f>
        <v>0</v>
      </c>
      <c r="T104">
        <f>K104*(1000-(1000*0.61365*exp(17.502*X104/(240.97+X104))/(DM104+DN104)+DH104)/2)/(1000*0.61365*exp(17.502*X104/(240.97+X104))/(DM104+DN104)-DH104)</f>
        <v>0</v>
      </c>
      <c r="U104">
        <f>1/((DB104+1)/(R104/1.6)+1/(S104/1.37)) + DB104/((DB104+1)/(R104/1.6) + DB104/(S104/1.37))</f>
        <v>0</v>
      </c>
      <c r="V104">
        <f>(CW104*CZ104)</f>
        <v>0</v>
      </c>
      <c r="W104">
        <f>(DO104+(V104+2*0.95*5.67E-8*(((DO104+$B$7)+273)^4-(DO104+273)^4)-44100*K104)/(1.84*29.3*S104+8*0.95*5.67E-8*(DO104+273)^3))</f>
        <v>0</v>
      </c>
      <c r="X104">
        <f>($C$7*DP104+$D$7*DQ104+$E$7*W104)</f>
        <v>0</v>
      </c>
      <c r="Y104">
        <f>0.61365*exp(17.502*X104/(240.97+X104))</f>
        <v>0</v>
      </c>
      <c r="Z104">
        <f>(AA104/AB104*100)</f>
        <v>0</v>
      </c>
      <c r="AA104">
        <f>DH104*(DM104+DN104)/1000</f>
        <v>0</v>
      </c>
      <c r="AB104">
        <f>0.61365*exp(17.502*DO104/(240.97+DO104))</f>
        <v>0</v>
      </c>
      <c r="AC104">
        <f>(Y104-DH104*(DM104+DN104)/1000)</f>
        <v>0</v>
      </c>
      <c r="AD104">
        <f>(-K104*44100)</f>
        <v>0</v>
      </c>
      <c r="AE104">
        <f>2*29.3*S104*0.92*(DO104-X104)</f>
        <v>0</v>
      </c>
      <c r="AF104">
        <f>2*0.95*5.67E-8*(((DO104+$B$7)+273)^4-(X104+273)^4)</f>
        <v>0</v>
      </c>
      <c r="AG104">
        <f>V104+AF104+AD104+AE104</f>
        <v>0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MAX(0,($B$13+$C$13*DT104)/(1+$D$13*DT104)*DM104/(DO104+273)*$E$13)</f>
        <v>0</v>
      </c>
      <c r="AM104" t="s">
        <v>422</v>
      </c>
      <c r="AN104" t="s">
        <v>422</v>
      </c>
      <c r="AO104">
        <v>0</v>
      </c>
      <c r="AP104">
        <v>0</v>
      </c>
      <c r="AQ104">
        <f>1-AO104/AP104</f>
        <v>0</v>
      </c>
      <c r="AR104">
        <v>0</v>
      </c>
      <c r="AS104" t="s">
        <v>422</v>
      </c>
      <c r="AT104" t="s">
        <v>422</v>
      </c>
      <c r="AU104">
        <v>0</v>
      </c>
      <c r="AV104">
        <v>0</v>
      </c>
      <c r="AW104">
        <f>1-AU104/AV104</f>
        <v>0</v>
      </c>
      <c r="AX104">
        <v>0.5</v>
      </c>
      <c r="AY104">
        <f>CX104</f>
        <v>0</v>
      </c>
      <c r="AZ104">
        <f>M104</f>
        <v>0</v>
      </c>
      <c r="BA104">
        <f>AW104*AX104*AY104</f>
        <v>0</v>
      </c>
      <c r="BB104">
        <f>(AZ104-AR104)/AY104</f>
        <v>0</v>
      </c>
      <c r="BC104">
        <f>(AP104-AV104)/AV104</f>
        <v>0</v>
      </c>
      <c r="BD104">
        <f>AO104/(AQ104+AO104/AV104)</f>
        <v>0</v>
      </c>
      <c r="BE104" t="s">
        <v>422</v>
      </c>
      <c r="BF104">
        <v>0</v>
      </c>
      <c r="BG104">
        <f>IF(BF104&lt;&gt;0, BF104, BD104)</f>
        <v>0</v>
      </c>
      <c r="BH104">
        <f>1-BG104/AV104</f>
        <v>0</v>
      </c>
      <c r="BI104">
        <f>(AV104-AU104)/(AV104-BG104)</f>
        <v>0</v>
      </c>
      <c r="BJ104">
        <f>(AP104-AV104)/(AP104-BG104)</f>
        <v>0</v>
      </c>
      <c r="BK104">
        <f>(AV104-AU104)/(AV104-AO104)</f>
        <v>0</v>
      </c>
      <c r="BL104">
        <f>(AP104-AV104)/(AP104-AO104)</f>
        <v>0</v>
      </c>
      <c r="BM104">
        <f>(BI104*BG104/AU104)</f>
        <v>0</v>
      </c>
      <c r="BN104">
        <f>(1-BM104)</f>
        <v>0</v>
      </c>
      <c r="CW104">
        <f>$B$11*DU104+$C$11*DV104+$F$11*EG104*(1-EJ104)</f>
        <v>0</v>
      </c>
      <c r="CX104">
        <f>CW104*CY104</f>
        <v>0</v>
      </c>
      <c r="CY104">
        <f>($B$11*$D$9+$C$11*$D$9+$F$11*((ET104+EL104)/MAX(ET104+EL104+EU104, 0.1)*$I$9+EU104/MAX(ET104+EL104+EU104, 0.1)*$J$9))/($B$11+$C$11+$F$11)</f>
        <v>0</v>
      </c>
      <c r="CZ104">
        <f>($B$11*$K$9+$C$11*$K$9+$F$11*((ET104+EL104)/MAX(ET104+EL104+EU104, 0.1)*$P$9+EU104/MAX(ET104+EL104+EU104, 0.1)*$Q$9))/($B$11+$C$11+$F$11)</f>
        <v>0</v>
      </c>
      <c r="DA104">
        <v>3.46</v>
      </c>
      <c r="DB104">
        <v>0.5</v>
      </c>
      <c r="DC104" t="s">
        <v>423</v>
      </c>
      <c r="DD104">
        <v>2</v>
      </c>
      <c r="DE104">
        <v>1758503858.6</v>
      </c>
      <c r="DF104">
        <v>420.8556666666667</v>
      </c>
      <c r="DG104">
        <v>419.9691111111111</v>
      </c>
      <c r="DH104">
        <v>25.53337777777778</v>
      </c>
      <c r="DI104">
        <v>24.92024444444444</v>
      </c>
      <c r="DJ104">
        <v>419.6175555555555</v>
      </c>
      <c r="DK104">
        <v>25.32162222222222</v>
      </c>
      <c r="DL104">
        <v>499.9907777777777</v>
      </c>
      <c r="DM104">
        <v>89.96225555555556</v>
      </c>
      <c r="DN104">
        <v>0.05660737777777777</v>
      </c>
      <c r="DO104">
        <v>31.35805555555556</v>
      </c>
      <c r="DP104">
        <v>30.76454444444444</v>
      </c>
      <c r="DQ104">
        <v>999.9000000000001</v>
      </c>
      <c r="DR104">
        <v>0</v>
      </c>
      <c r="DS104">
        <v>0</v>
      </c>
      <c r="DT104">
        <v>10000.55</v>
      </c>
      <c r="DU104">
        <v>0</v>
      </c>
      <c r="DV104">
        <v>0.843113</v>
      </c>
      <c r="DW104">
        <v>0.8864407777777777</v>
      </c>
      <c r="DX104">
        <v>431.8833333333333</v>
      </c>
      <c r="DY104">
        <v>430.7025555555555</v>
      </c>
      <c r="DZ104">
        <v>0.6131256666666667</v>
      </c>
      <c r="EA104">
        <v>419.9691111111111</v>
      </c>
      <c r="EB104">
        <v>24.92024444444444</v>
      </c>
      <c r="EC104">
        <v>2.297041111111111</v>
      </c>
      <c r="ED104">
        <v>2.241881111111111</v>
      </c>
      <c r="EE104">
        <v>19.65566666666667</v>
      </c>
      <c r="EF104">
        <v>19.26478888888889</v>
      </c>
      <c r="EG104">
        <v>0.00500097</v>
      </c>
      <c r="EH104">
        <v>0</v>
      </c>
      <c r="EI104">
        <v>0</v>
      </c>
      <c r="EJ104">
        <v>0</v>
      </c>
      <c r="EK104">
        <v>295</v>
      </c>
      <c r="EL104">
        <v>0.00500097</v>
      </c>
      <c r="EM104">
        <v>-1.644444444444444</v>
      </c>
      <c r="EN104">
        <v>-0.8000000000000002</v>
      </c>
      <c r="EO104">
        <v>35</v>
      </c>
      <c r="EP104">
        <v>38.187</v>
      </c>
      <c r="EQ104">
        <v>36.625</v>
      </c>
      <c r="ER104">
        <v>38.02066666666666</v>
      </c>
      <c r="ES104">
        <v>36.937</v>
      </c>
      <c r="ET104">
        <v>0</v>
      </c>
      <c r="EU104">
        <v>0</v>
      </c>
      <c r="EV104">
        <v>0</v>
      </c>
      <c r="EW104">
        <v>1758503862.7</v>
      </c>
      <c r="EX104">
        <v>0</v>
      </c>
      <c r="EY104">
        <v>293.7461538461538</v>
      </c>
      <c r="EZ104">
        <v>19.28888887137022</v>
      </c>
      <c r="FA104">
        <v>1.227350593522921</v>
      </c>
      <c r="FB104">
        <v>-4.773076923076923</v>
      </c>
      <c r="FC104">
        <v>15</v>
      </c>
      <c r="FD104">
        <v>0</v>
      </c>
      <c r="FE104" t="s">
        <v>424</v>
      </c>
      <c r="FF104">
        <v>1747247426.5</v>
      </c>
      <c r="FG104">
        <v>1747247420.5</v>
      </c>
      <c r="FH104">
        <v>0</v>
      </c>
      <c r="FI104">
        <v>1.027</v>
      </c>
      <c r="FJ104">
        <v>0.031</v>
      </c>
      <c r="FK104">
        <v>0.02</v>
      </c>
      <c r="FL104">
        <v>0.05</v>
      </c>
      <c r="FM104">
        <v>420</v>
      </c>
      <c r="FN104">
        <v>16</v>
      </c>
      <c r="FO104">
        <v>0.01</v>
      </c>
      <c r="FP104">
        <v>0.1</v>
      </c>
      <c r="FQ104">
        <v>0.8548294146341465</v>
      </c>
      <c r="FR104">
        <v>0.09958595121951402</v>
      </c>
      <c r="FS104">
        <v>0.05338764271287725</v>
      </c>
      <c r="FT104">
        <v>1</v>
      </c>
      <c r="FU104">
        <v>294.5088235294118</v>
      </c>
      <c r="FV104">
        <v>10.4247516328582</v>
      </c>
      <c r="FW104">
        <v>8.108396796896228</v>
      </c>
      <c r="FX104">
        <v>-1</v>
      </c>
      <c r="FY104">
        <v>0.617317</v>
      </c>
      <c r="FZ104">
        <v>-0.0299947944250874</v>
      </c>
      <c r="GA104">
        <v>0.003058584297095482</v>
      </c>
      <c r="GB104">
        <v>1</v>
      </c>
      <c r="GC104">
        <v>2</v>
      </c>
      <c r="GD104">
        <v>2</v>
      </c>
      <c r="GE104" t="s">
        <v>448</v>
      </c>
      <c r="GF104">
        <v>3.13666</v>
      </c>
      <c r="GG104">
        <v>2.71672</v>
      </c>
      <c r="GH104">
        <v>0.0932188</v>
      </c>
      <c r="GI104">
        <v>0.0924036</v>
      </c>
      <c r="GJ104">
        <v>0.11</v>
      </c>
      <c r="GK104">
        <v>0.106936</v>
      </c>
      <c r="GL104">
        <v>28770.1</v>
      </c>
      <c r="GM104">
        <v>28859.9</v>
      </c>
      <c r="GN104">
        <v>29500.1</v>
      </c>
      <c r="GO104">
        <v>29389.6</v>
      </c>
      <c r="GP104">
        <v>34689</v>
      </c>
      <c r="GQ104">
        <v>34756.9</v>
      </c>
      <c r="GR104">
        <v>41513.6</v>
      </c>
      <c r="GS104">
        <v>41749.9</v>
      </c>
      <c r="GT104">
        <v>1.91302</v>
      </c>
      <c r="GU104">
        <v>1.86598</v>
      </c>
      <c r="GV104">
        <v>0.0778884</v>
      </c>
      <c r="GW104">
        <v>0</v>
      </c>
      <c r="GX104">
        <v>29.496</v>
      </c>
      <c r="GY104">
        <v>999.9</v>
      </c>
      <c r="GZ104">
        <v>59.3</v>
      </c>
      <c r="HA104">
        <v>30.9</v>
      </c>
      <c r="HB104">
        <v>29.568</v>
      </c>
      <c r="HC104">
        <v>62.5123</v>
      </c>
      <c r="HD104">
        <v>25.2644</v>
      </c>
      <c r="HE104">
        <v>1</v>
      </c>
      <c r="HF104">
        <v>0.156085</v>
      </c>
      <c r="HG104">
        <v>-1.47474</v>
      </c>
      <c r="HH104">
        <v>20.3506</v>
      </c>
      <c r="HI104">
        <v>5.22747</v>
      </c>
      <c r="HJ104">
        <v>12.0159</v>
      </c>
      <c r="HK104">
        <v>4.9913</v>
      </c>
      <c r="HL104">
        <v>3.2893</v>
      </c>
      <c r="HM104">
        <v>9999</v>
      </c>
      <c r="HN104">
        <v>9999</v>
      </c>
      <c r="HO104">
        <v>9999</v>
      </c>
      <c r="HP104">
        <v>999.9</v>
      </c>
      <c r="HQ104">
        <v>1.86756</v>
      </c>
      <c r="HR104">
        <v>1.86667</v>
      </c>
      <c r="HS104">
        <v>1.86603</v>
      </c>
      <c r="HT104">
        <v>1.866</v>
      </c>
      <c r="HU104">
        <v>1.86784</v>
      </c>
      <c r="HV104">
        <v>1.87029</v>
      </c>
      <c r="HW104">
        <v>1.86891</v>
      </c>
      <c r="HX104">
        <v>1.87041</v>
      </c>
      <c r="HY104">
        <v>0</v>
      </c>
      <c r="HZ104">
        <v>0</v>
      </c>
      <c r="IA104">
        <v>0</v>
      </c>
      <c r="IB104">
        <v>0</v>
      </c>
      <c r="IC104" t="s">
        <v>426</v>
      </c>
      <c r="ID104" t="s">
        <v>427</v>
      </c>
      <c r="IE104" t="s">
        <v>428</v>
      </c>
      <c r="IF104" t="s">
        <v>428</v>
      </c>
      <c r="IG104" t="s">
        <v>428</v>
      </c>
      <c r="IH104" t="s">
        <v>428</v>
      </c>
      <c r="II104">
        <v>0</v>
      </c>
      <c r="IJ104">
        <v>100</v>
      </c>
      <c r="IK104">
        <v>100</v>
      </c>
      <c r="IL104">
        <v>1.239</v>
      </c>
      <c r="IM104">
        <v>0.2118</v>
      </c>
      <c r="IN104">
        <v>0.6902030508192664</v>
      </c>
      <c r="IO104">
        <v>0.001474763808417899</v>
      </c>
      <c r="IP104">
        <v>-3.85604142745729E-07</v>
      </c>
      <c r="IQ104">
        <v>-4.042155114862324E-11</v>
      </c>
      <c r="IR104">
        <v>-0.0599630414126953</v>
      </c>
      <c r="IS104">
        <v>-0.0008759303265835833</v>
      </c>
      <c r="IT104">
        <v>0.0007542316531097033</v>
      </c>
      <c r="IU104">
        <v>-1.168394518909615E-05</v>
      </c>
      <c r="IV104">
        <v>4</v>
      </c>
      <c r="IW104">
        <v>2283</v>
      </c>
      <c r="IX104">
        <v>1</v>
      </c>
      <c r="IY104">
        <v>28</v>
      </c>
      <c r="IZ104">
        <v>187607.3</v>
      </c>
      <c r="JA104">
        <v>187607.4</v>
      </c>
      <c r="JB104">
        <v>1.03027</v>
      </c>
      <c r="JC104">
        <v>2.27905</v>
      </c>
      <c r="JD104">
        <v>1.39648</v>
      </c>
      <c r="JE104">
        <v>2.35962</v>
      </c>
      <c r="JF104">
        <v>1.49536</v>
      </c>
      <c r="JG104">
        <v>2.71606</v>
      </c>
      <c r="JH104">
        <v>36.4107</v>
      </c>
      <c r="JI104">
        <v>24.1138</v>
      </c>
      <c r="JJ104">
        <v>18</v>
      </c>
      <c r="JK104">
        <v>490.218</v>
      </c>
      <c r="JL104">
        <v>450.248</v>
      </c>
      <c r="JM104">
        <v>32.3936</v>
      </c>
      <c r="JN104">
        <v>29.6132</v>
      </c>
      <c r="JO104">
        <v>29.9996</v>
      </c>
      <c r="JP104">
        <v>29.4528</v>
      </c>
      <c r="JQ104">
        <v>29.3768</v>
      </c>
      <c r="JR104">
        <v>20.6368</v>
      </c>
      <c r="JS104">
        <v>24.3032</v>
      </c>
      <c r="JT104">
        <v>97.6872</v>
      </c>
      <c r="JU104">
        <v>32.3274</v>
      </c>
      <c r="JV104">
        <v>420</v>
      </c>
      <c r="JW104">
        <v>24.9158</v>
      </c>
      <c r="JX104">
        <v>100.824</v>
      </c>
      <c r="JY104">
        <v>100.399</v>
      </c>
    </row>
    <row r="105" spans="1:285">
      <c r="A105">
        <v>89</v>
      </c>
      <c r="B105">
        <v>1758503863.6</v>
      </c>
      <c r="C105">
        <v>975.0999999046326</v>
      </c>
      <c r="D105" t="s">
        <v>607</v>
      </c>
      <c r="E105" t="s">
        <v>608</v>
      </c>
      <c r="F105">
        <v>5</v>
      </c>
      <c r="G105" t="s">
        <v>552</v>
      </c>
      <c r="H105" t="s">
        <v>420</v>
      </c>
      <c r="I105" t="s">
        <v>421</v>
      </c>
      <c r="J105">
        <v>1758503860.6</v>
      </c>
      <c r="K105">
        <f>(L105)/1000</f>
        <v>0</v>
      </c>
      <c r="L105">
        <f>1000*DL105*AJ105*(DH105-DI105)/(100*DA105*(1000-AJ105*DH105))</f>
        <v>0</v>
      </c>
      <c r="M105">
        <f>DL105*AJ105*(DG105-DF105*(1000-AJ105*DI105)/(1000-AJ105*DH105))/(100*DA105)</f>
        <v>0</v>
      </c>
      <c r="N105">
        <f>DF105 - IF(AJ105&gt;1, M105*DA105*100.0/(AL105), 0)</f>
        <v>0</v>
      </c>
      <c r="O105">
        <f>((U105-K105/2)*N105-M105)/(U105+K105/2)</f>
        <v>0</v>
      </c>
      <c r="P105">
        <f>O105*(DM105+DN105)/1000.0</f>
        <v>0</v>
      </c>
      <c r="Q105">
        <f>(DF105 - IF(AJ105&gt;1, M105*DA105*100.0/(AL105), 0))*(DM105+DN105)/1000.0</f>
        <v>0</v>
      </c>
      <c r="R105">
        <f>2.0/((1/T105-1/S105)+SIGN(T105)*SQRT((1/T105-1/S105)*(1/T105-1/S105) + 4*DB105/((DB105+1)*(DB105+1))*(2*1/T105*1/S105-1/S105*1/S105)))</f>
        <v>0</v>
      </c>
      <c r="S105">
        <f>IF(LEFT(DC105,1)&lt;&gt;"0",IF(LEFT(DC105,1)="1",3.0,DD105),$D$5+$E$5*(DT105*DM105/($K$5*1000))+$F$5*(DT105*DM105/($K$5*1000))*MAX(MIN(DA105,$J$5),$I$5)*MAX(MIN(DA105,$J$5),$I$5)+$G$5*MAX(MIN(DA105,$J$5),$I$5)*(DT105*DM105/($K$5*1000))+$H$5*(DT105*DM105/($K$5*1000))*(DT105*DM105/($K$5*1000)))</f>
        <v>0</v>
      </c>
      <c r="T105">
        <f>K105*(1000-(1000*0.61365*exp(17.502*X105/(240.97+X105))/(DM105+DN105)+DH105)/2)/(1000*0.61365*exp(17.502*X105/(240.97+X105))/(DM105+DN105)-DH105)</f>
        <v>0</v>
      </c>
      <c r="U105">
        <f>1/((DB105+1)/(R105/1.6)+1/(S105/1.37)) + DB105/((DB105+1)/(R105/1.6) + DB105/(S105/1.37))</f>
        <v>0</v>
      </c>
      <c r="V105">
        <f>(CW105*CZ105)</f>
        <v>0</v>
      </c>
      <c r="W105">
        <f>(DO105+(V105+2*0.95*5.67E-8*(((DO105+$B$7)+273)^4-(DO105+273)^4)-44100*K105)/(1.84*29.3*S105+8*0.95*5.67E-8*(DO105+273)^3))</f>
        <v>0</v>
      </c>
      <c r="X105">
        <f>($C$7*DP105+$D$7*DQ105+$E$7*W105)</f>
        <v>0</v>
      </c>
      <c r="Y105">
        <f>0.61365*exp(17.502*X105/(240.97+X105))</f>
        <v>0</v>
      </c>
      <c r="Z105">
        <f>(AA105/AB105*100)</f>
        <v>0</v>
      </c>
      <c r="AA105">
        <f>DH105*(DM105+DN105)/1000</f>
        <v>0</v>
      </c>
      <c r="AB105">
        <f>0.61365*exp(17.502*DO105/(240.97+DO105))</f>
        <v>0</v>
      </c>
      <c r="AC105">
        <f>(Y105-DH105*(DM105+DN105)/1000)</f>
        <v>0</v>
      </c>
      <c r="AD105">
        <f>(-K105*44100)</f>
        <v>0</v>
      </c>
      <c r="AE105">
        <f>2*29.3*S105*0.92*(DO105-X105)</f>
        <v>0</v>
      </c>
      <c r="AF105">
        <f>2*0.95*5.67E-8*(((DO105+$B$7)+273)^4-(X105+273)^4)</f>
        <v>0</v>
      </c>
      <c r="AG105">
        <f>V105+AF105+AD105+AE105</f>
        <v>0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MAX(0,($B$13+$C$13*DT105)/(1+$D$13*DT105)*DM105/(DO105+273)*$E$13)</f>
        <v>0</v>
      </c>
      <c r="AM105" t="s">
        <v>422</v>
      </c>
      <c r="AN105" t="s">
        <v>422</v>
      </c>
      <c r="AO105">
        <v>0</v>
      </c>
      <c r="AP105">
        <v>0</v>
      </c>
      <c r="AQ105">
        <f>1-AO105/AP105</f>
        <v>0</v>
      </c>
      <c r="AR105">
        <v>0</v>
      </c>
      <c r="AS105" t="s">
        <v>422</v>
      </c>
      <c r="AT105" t="s">
        <v>422</v>
      </c>
      <c r="AU105">
        <v>0</v>
      </c>
      <c r="AV105">
        <v>0</v>
      </c>
      <c r="AW105">
        <f>1-AU105/AV105</f>
        <v>0</v>
      </c>
      <c r="AX105">
        <v>0.5</v>
      </c>
      <c r="AY105">
        <f>CX105</f>
        <v>0</v>
      </c>
      <c r="AZ105">
        <f>M105</f>
        <v>0</v>
      </c>
      <c r="BA105">
        <f>AW105*AX105*AY105</f>
        <v>0</v>
      </c>
      <c r="BB105">
        <f>(AZ105-AR105)/AY105</f>
        <v>0</v>
      </c>
      <c r="BC105">
        <f>(AP105-AV105)/AV105</f>
        <v>0</v>
      </c>
      <c r="BD105">
        <f>AO105/(AQ105+AO105/AV105)</f>
        <v>0</v>
      </c>
      <c r="BE105" t="s">
        <v>422</v>
      </c>
      <c r="BF105">
        <v>0</v>
      </c>
      <c r="BG105">
        <f>IF(BF105&lt;&gt;0, BF105, BD105)</f>
        <v>0</v>
      </c>
      <c r="BH105">
        <f>1-BG105/AV105</f>
        <v>0</v>
      </c>
      <c r="BI105">
        <f>(AV105-AU105)/(AV105-BG105)</f>
        <v>0</v>
      </c>
      <c r="BJ105">
        <f>(AP105-AV105)/(AP105-BG105)</f>
        <v>0</v>
      </c>
      <c r="BK105">
        <f>(AV105-AU105)/(AV105-AO105)</f>
        <v>0</v>
      </c>
      <c r="BL105">
        <f>(AP105-AV105)/(AP105-AO105)</f>
        <v>0</v>
      </c>
      <c r="BM105">
        <f>(BI105*BG105/AU105)</f>
        <v>0</v>
      </c>
      <c r="BN105">
        <f>(1-BM105)</f>
        <v>0</v>
      </c>
      <c r="CW105">
        <f>$B$11*DU105+$C$11*DV105+$F$11*EG105*(1-EJ105)</f>
        <v>0</v>
      </c>
      <c r="CX105">
        <f>CW105*CY105</f>
        <v>0</v>
      </c>
      <c r="CY105">
        <f>($B$11*$D$9+$C$11*$D$9+$F$11*((ET105+EL105)/MAX(ET105+EL105+EU105, 0.1)*$I$9+EU105/MAX(ET105+EL105+EU105, 0.1)*$J$9))/($B$11+$C$11+$F$11)</f>
        <v>0</v>
      </c>
      <c r="CZ105">
        <f>($B$11*$K$9+$C$11*$K$9+$F$11*((ET105+EL105)/MAX(ET105+EL105+EU105, 0.1)*$P$9+EU105/MAX(ET105+EL105+EU105, 0.1)*$Q$9))/($B$11+$C$11+$F$11)</f>
        <v>0</v>
      </c>
      <c r="DA105">
        <v>3.46</v>
      </c>
      <c r="DB105">
        <v>0.5</v>
      </c>
      <c r="DC105" t="s">
        <v>423</v>
      </c>
      <c r="DD105">
        <v>2</v>
      </c>
      <c r="DE105">
        <v>1758503860.6</v>
      </c>
      <c r="DF105">
        <v>420.8448888888889</v>
      </c>
      <c r="DG105">
        <v>419.997</v>
      </c>
      <c r="DH105">
        <v>25.53145555555555</v>
      </c>
      <c r="DI105">
        <v>24.9194</v>
      </c>
      <c r="DJ105">
        <v>419.6066666666667</v>
      </c>
      <c r="DK105">
        <v>25.31972222222222</v>
      </c>
      <c r="DL105">
        <v>499.9685555555556</v>
      </c>
      <c r="DM105">
        <v>89.96167777777778</v>
      </c>
      <c r="DN105">
        <v>0.0565201</v>
      </c>
      <c r="DO105">
        <v>31.35627777777778</v>
      </c>
      <c r="DP105">
        <v>30.76194444444445</v>
      </c>
      <c r="DQ105">
        <v>999.9000000000001</v>
      </c>
      <c r="DR105">
        <v>0</v>
      </c>
      <c r="DS105">
        <v>0</v>
      </c>
      <c r="DT105">
        <v>10003.67222222222</v>
      </c>
      <c r="DU105">
        <v>0</v>
      </c>
      <c r="DV105">
        <v>0.843113</v>
      </c>
      <c r="DW105">
        <v>0.8476325555555556</v>
      </c>
      <c r="DX105">
        <v>431.8711111111111</v>
      </c>
      <c r="DY105">
        <v>430.7307777777778</v>
      </c>
      <c r="DZ105">
        <v>0.612048</v>
      </c>
      <c r="EA105">
        <v>419.997</v>
      </c>
      <c r="EB105">
        <v>24.9194</v>
      </c>
      <c r="EC105">
        <v>2.296853333333333</v>
      </c>
      <c r="ED105">
        <v>2.24179</v>
      </c>
      <c r="EE105">
        <v>19.65434444444444</v>
      </c>
      <c r="EF105">
        <v>19.26413333333333</v>
      </c>
      <c r="EG105">
        <v>0.00500097</v>
      </c>
      <c r="EH105">
        <v>0</v>
      </c>
      <c r="EI105">
        <v>0</v>
      </c>
      <c r="EJ105">
        <v>0</v>
      </c>
      <c r="EK105">
        <v>293.6111111111111</v>
      </c>
      <c r="EL105">
        <v>0.00500097</v>
      </c>
      <c r="EM105">
        <v>-5.633333333333333</v>
      </c>
      <c r="EN105">
        <v>-1.7</v>
      </c>
      <c r="EO105">
        <v>35</v>
      </c>
      <c r="EP105">
        <v>38.18011111111111</v>
      </c>
      <c r="EQ105">
        <v>36.60400000000001</v>
      </c>
      <c r="ER105">
        <v>38</v>
      </c>
      <c r="ES105">
        <v>36.937</v>
      </c>
      <c r="ET105">
        <v>0</v>
      </c>
      <c r="EU105">
        <v>0</v>
      </c>
      <c r="EV105">
        <v>0</v>
      </c>
      <c r="EW105">
        <v>1758503864.5</v>
      </c>
      <c r="EX105">
        <v>0</v>
      </c>
      <c r="EY105">
        <v>294.8</v>
      </c>
      <c r="EZ105">
        <v>-8.076923162275133</v>
      </c>
      <c r="FA105">
        <v>-4.638461395292747</v>
      </c>
      <c r="FB105">
        <v>-6.7</v>
      </c>
      <c r="FC105">
        <v>15</v>
      </c>
      <c r="FD105">
        <v>0</v>
      </c>
      <c r="FE105" t="s">
        <v>424</v>
      </c>
      <c r="FF105">
        <v>1747247426.5</v>
      </c>
      <c r="FG105">
        <v>1747247420.5</v>
      </c>
      <c r="FH105">
        <v>0</v>
      </c>
      <c r="FI105">
        <v>1.027</v>
      </c>
      <c r="FJ105">
        <v>0.031</v>
      </c>
      <c r="FK105">
        <v>0.02</v>
      </c>
      <c r="FL105">
        <v>0.05</v>
      </c>
      <c r="FM105">
        <v>420</v>
      </c>
      <c r="FN105">
        <v>16</v>
      </c>
      <c r="FO105">
        <v>0.01</v>
      </c>
      <c r="FP105">
        <v>0.1</v>
      </c>
      <c r="FQ105">
        <v>0.8519676750000003</v>
      </c>
      <c r="FR105">
        <v>0.02396049906191331</v>
      </c>
      <c r="FS105">
        <v>0.05525175095206826</v>
      </c>
      <c r="FT105">
        <v>1</v>
      </c>
      <c r="FU105">
        <v>293.5529411764706</v>
      </c>
      <c r="FV105">
        <v>10.84797542006259</v>
      </c>
      <c r="FW105">
        <v>7.872223517798951</v>
      </c>
      <c r="FX105">
        <v>-1</v>
      </c>
      <c r="FY105">
        <v>0.6159505249999999</v>
      </c>
      <c r="FZ105">
        <v>-0.0305985253283316</v>
      </c>
      <c r="GA105">
        <v>0.003038253165780463</v>
      </c>
      <c r="GB105">
        <v>1</v>
      </c>
      <c r="GC105">
        <v>2</v>
      </c>
      <c r="GD105">
        <v>2</v>
      </c>
      <c r="GE105" t="s">
        <v>448</v>
      </c>
      <c r="GF105">
        <v>3.13669</v>
      </c>
      <c r="GG105">
        <v>2.71695</v>
      </c>
      <c r="GH105">
        <v>0.0932207</v>
      </c>
      <c r="GI105">
        <v>0.0924161</v>
      </c>
      <c r="GJ105">
        <v>0.109991</v>
      </c>
      <c r="GK105">
        <v>0.106936</v>
      </c>
      <c r="GL105">
        <v>28770.3</v>
      </c>
      <c r="GM105">
        <v>28859.7</v>
      </c>
      <c r="GN105">
        <v>29500.4</v>
      </c>
      <c r="GO105">
        <v>29389.8</v>
      </c>
      <c r="GP105">
        <v>34689.5</v>
      </c>
      <c r="GQ105">
        <v>34757</v>
      </c>
      <c r="GR105">
        <v>41513.8</v>
      </c>
      <c r="GS105">
        <v>41750.1</v>
      </c>
      <c r="GT105">
        <v>1.91297</v>
      </c>
      <c r="GU105">
        <v>1.86595</v>
      </c>
      <c r="GV105">
        <v>0.0773668</v>
      </c>
      <c r="GW105">
        <v>0</v>
      </c>
      <c r="GX105">
        <v>29.4976</v>
      </c>
      <c r="GY105">
        <v>999.9</v>
      </c>
      <c r="GZ105">
        <v>59.3</v>
      </c>
      <c r="HA105">
        <v>30.9</v>
      </c>
      <c r="HB105">
        <v>29.5693</v>
      </c>
      <c r="HC105">
        <v>62.4923</v>
      </c>
      <c r="HD105">
        <v>25.2324</v>
      </c>
      <c r="HE105">
        <v>1</v>
      </c>
      <c r="HF105">
        <v>0.155983</v>
      </c>
      <c r="HG105">
        <v>-1.4301</v>
      </c>
      <c r="HH105">
        <v>20.3508</v>
      </c>
      <c r="HI105">
        <v>5.22732</v>
      </c>
      <c r="HJ105">
        <v>12.0159</v>
      </c>
      <c r="HK105">
        <v>4.9911</v>
      </c>
      <c r="HL105">
        <v>3.28915</v>
      </c>
      <c r="HM105">
        <v>9999</v>
      </c>
      <c r="HN105">
        <v>9999</v>
      </c>
      <c r="HO105">
        <v>9999</v>
      </c>
      <c r="HP105">
        <v>999.9</v>
      </c>
      <c r="HQ105">
        <v>1.86755</v>
      </c>
      <c r="HR105">
        <v>1.86666</v>
      </c>
      <c r="HS105">
        <v>1.86601</v>
      </c>
      <c r="HT105">
        <v>1.866</v>
      </c>
      <c r="HU105">
        <v>1.86783</v>
      </c>
      <c r="HV105">
        <v>1.87028</v>
      </c>
      <c r="HW105">
        <v>1.86891</v>
      </c>
      <c r="HX105">
        <v>1.87041</v>
      </c>
      <c r="HY105">
        <v>0</v>
      </c>
      <c r="HZ105">
        <v>0</v>
      </c>
      <c r="IA105">
        <v>0</v>
      </c>
      <c r="IB105">
        <v>0</v>
      </c>
      <c r="IC105" t="s">
        <v>426</v>
      </c>
      <c r="ID105" t="s">
        <v>427</v>
      </c>
      <c r="IE105" t="s">
        <v>428</v>
      </c>
      <c r="IF105" t="s">
        <v>428</v>
      </c>
      <c r="IG105" t="s">
        <v>428</v>
      </c>
      <c r="IH105" t="s">
        <v>428</v>
      </c>
      <c r="II105">
        <v>0</v>
      </c>
      <c r="IJ105">
        <v>100</v>
      </c>
      <c r="IK105">
        <v>100</v>
      </c>
      <c r="IL105">
        <v>1.238</v>
      </c>
      <c r="IM105">
        <v>0.2116</v>
      </c>
      <c r="IN105">
        <v>0.6902030508192664</v>
      </c>
      <c r="IO105">
        <v>0.001474763808417899</v>
      </c>
      <c r="IP105">
        <v>-3.85604142745729E-07</v>
      </c>
      <c r="IQ105">
        <v>-4.042155114862324E-11</v>
      </c>
      <c r="IR105">
        <v>-0.0599630414126953</v>
      </c>
      <c r="IS105">
        <v>-0.0008759303265835833</v>
      </c>
      <c r="IT105">
        <v>0.0007542316531097033</v>
      </c>
      <c r="IU105">
        <v>-1.168394518909615E-05</v>
      </c>
      <c r="IV105">
        <v>4</v>
      </c>
      <c r="IW105">
        <v>2283</v>
      </c>
      <c r="IX105">
        <v>1</v>
      </c>
      <c r="IY105">
        <v>28</v>
      </c>
      <c r="IZ105">
        <v>187607.3</v>
      </c>
      <c r="JA105">
        <v>187607.4</v>
      </c>
      <c r="JB105">
        <v>1.03027</v>
      </c>
      <c r="JC105">
        <v>2.29248</v>
      </c>
      <c r="JD105">
        <v>1.39648</v>
      </c>
      <c r="JE105">
        <v>2.36206</v>
      </c>
      <c r="JF105">
        <v>1.49536</v>
      </c>
      <c r="JG105">
        <v>2.65137</v>
      </c>
      <c r="JH105">
        <v>36.4107</v>
      </c>
      <c r="JI105">
        <v>24.105</v>
      </c>
      <c r="JJ105">
        <v>18</v>
      </c>
      <c r="JK105">
        <v>490.186</v>
      </c>
      <c r="JL105">
        <v>450.232</v>
      </c>
      <c r="JM105">
        <v>32.3667</v>
      </c>
      <c r="JN105">
        <v>29.6132</v>
      </c>
      <c r="JO105">
        <v>29.9998</v>
      </c>
      <c r="JP105">
        <v>29.4528</v>
      </c>
      <c r="JQ105">
        <v>29.3768</v>
      </c>
      <c r="JR105">
        <v>20.6355</v>
      </c>
      <c r="JS105">
        <v>24.3032</v>
      </c>
      <c r="JT105">
        <v>97.6872</v>
      </c>
      <c r="JU105">
        <v>32.3274</v>
      </c>
      <c r="JV105">
        <v>420</v>
      </c>
      <c r="JW105">
        <v>24.9158</v>
      </c>
      <c r="JX105">
        <v>100.825</v>
      </c>
      <c r="JY105">
        <v>100.399</v>
      </c>
    </row>
    <row r="106" spans="1:285">
      <c r="A106">
        <v>90</v>
      </c>
      <c r="B106">
        <v>1758503865.6</v>
      </c>
      <c r="C106">
        <v>977.0999999046326</v>
      </c>
      <c r="D106" t="s">
        <v>609</v>
      </c>
      <c r="E106" t="s">
        <v>610</v>
      </c>
      <c r="F106">
        <v>5</v>
      </c>
      <c r="G106" t="s">
        <v>552</v>
      </c>
      <c r="H106" t="s">
        <v>420</v>
      </c>
      <c r="I106" t="s">
        <v>421</v>
      </c>
      <c r="J106">
        <v>1758503862.6</v>
      </c>
      <c r="K106">
        <f>(L106)/1000</f>
        <v>0</v>
      </c>
      <c r="L106">
        <f>1000*DL106*AJ106*(DH106-DI106)/(100*DA106*(1000-AJ106*DH106))</f>
        <v>0</v>
      </c>
      <c r="M106">
        <f>DL106*AJ106*(DG106-DF106*(1000-AJ106*DI106)/(1000-AJ106*DH106))/(100*DA106)</f>
        <v>0</v>
      </c>
      <c r="N106">
        <f>DF106 - IF(AJ106&gt;1, M106*DA106*100.0/(AL106), 0)</f>
        <v>0</v>
      </c>
      <c r="O106">
        <f>((U106-K106/2)*N106-M106)/(U106+K106/2)</f>
        <v>0</v>
      </c>
      <c r="P106">
        <f>O106*(DM106+DN106)/1000.0</f>
        <v>0</v>
      </c>
      <c r="Q106">
        <f>(DF106 - IF(AJ106&gt;1, M106*DA106*100.0/(AL106), 0))*(DM106+DN106)/1000.0</f>
        <v>0</v>
      </c>
      <c r="R106">
        <f>2.0/((1/T106-1/S106)+SIGN(T106)*SQRT((1/T106-1/S106)*(1/T106-1/S106) + 4*DB106/((DB106+1)*(DB106+1))*(2*1/T106*1/S106-1/S106*1/S106)))</f>
        <v>0</v>
      </c>
      <c r="S106">
        <f>IF(LEFT(DC106,1)&lt;&gt;"0",IF(LEFT(DC106,1)="1",3.0,DD106),$D$5+$E$5*(DT106*DM106/($K$5*1000))+$F$5*(DT106*DM106/($K$5*1000))*MAX(MIN(DA106,$J$5),$I$5)*MAX(MIN(DA106,$J$5),$I$5)+$G$5*MAX(MIN(DA106,$J$5),$I$5)*(DT106*DM106/($K$5*1000))+$H$5*(DT106*DM106/($K$5*1000))*(DT106*DM106/($K$5*1000)))</f>
        <v>0</v>
      </c>
      <c r="T106">
        <f>K106*(1000-(1000*0.61365*exp(17.502*X106/(240.97+X106))/(DM106+DN106)+DH106)/2)/(1000*0.61365*exp(17.502*X106/(240.97+X106))/(DM106+DN106)-DH106)</f>
        <v>0</v>
      </c>
      <c r="U106">
        <f>1/((DB106+1)/(R106/1.6)+1/(S106/1.37)) + DB106/((DB106+1)/(R106/1.6) + DB106/(S106/1.37))</f>
        <v>0</v>
      </c>
      <c r="V106">
        <f>(CW106*CZ106)</f>
        <v>0</v>
      </c>
      <c r="W106">
        <f>(DO106+(V106+2*0.95*5.67E-8*(((DO106+$B$7)+273)^4-(DO106+273)^4)-44100*K106)/(1.84*29.3*S106+8*0.95*5.67E-8*(DO106+273)^3))</f>
        <v>0</v>
      </c>
      <c r="X106">
        <f>($C$7*DP106+$D$7*DQ106+$E$7*W106)</f>
        <v>0</v>
      </c>
      <c r="Y106">
        <f>0.61365*exp(17.502*X106/(240.97+X106))</f>
        <v>0</v>
      </c>
      <c r="Z106">
        <f>(AA106/AB106*100)</f>
        <v>0</v>
      </c>
      <c r="AA106">
        <f>DH106*(DM106+DN106)/1000</f>
        <v>0</v>
      </c>
      <c r="AB106">
        <f>0.61365*exp(17.502*DO106/(240.97+DO106))</f>
        <v>0</v>
      </c>
      <c r="AC106">
        <f>(Y106-DH106*(DM106+DN106)/1000)</f>
        <v>0</v>
      </c>
      <c r="AD106">
        <f>(-K106*44100)</f>
        <v>0</v>
      </c>
      <c r="AE106">
        <f>2*29.3*S106*0.92*(DO106-X106)</f>
        <v>0</v>
      </c>
      <c r="AF106">
        <f>2*0.95*5.67E-8*(((DO106+$B$7)+273)^4-(X106+273)^4)</f>
        <v>0</v>
      </c>
      <c r="AG106">
        <f>V106+AF106+AD106+AE106</f>
        <v>0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MAX(0,($B$13+$C$13*DT106)/(1+$D$13*DT106)*DM106/(DO106+273)*$E$13)</f>
        <v>0</v>
      </c>
      <c r="AM106" t="s">
        <v>422</v>
      </c>
      <c r="AN106" t="s">
        <v>422</v>
      </c>
      <c r="AO106">
        <v>0</v>
      </c>
      <c r="AP106">
        <v>0</v>
      </c>
      <c r="AQ106">
        <f>1-AO106/AP106</f>
        <v>0</v>
      </c>
      <c r="AR106">
        <v>0</v>
      </c>
      <c r="AS106" t="s">
        <v>422</v>
      </c>
      <c r="AT106" t="s">
        <v>422</v>
      </c>
      <c r="AU106">
        <v>0</v>
      </c>
      <c r="AV106">
        <v>0</v>
      </c>
      <c r="AW106">
        <f>1-AU106/AV106</f>
        <v>0</v>
      </c>
      <c r="AX106">
        <v>0.5</v>
      </c>
      <c r="AY106">
        <f>CX106</f>
        <v>0</v>
      </c>
      <c r="AZ106">
        <f>M106</f>
        <v>0</v>
      </c>
      <c r="BA106">
        <f>AW106*AX106*AY106</f>
        <v>0</v>
      </c>
      <c r="BB106">
        <f>(AZ106-AR106)/AY106</f>
        <v>0</v>
      </c>
      <c r="BC106">
        <f>(AP106-AV106)/AV106</f>
        <v>0</v>
      </c>
      <c r="BD106">
        <f>AO106/(AQ106+AO106/AV106)</f>
        <v>0</v>
      </c>
      <c r="BE106" t="s">
        <v>422</v>
      </c>
      <c r="BF106">
        <v>0</v>
      </c>
      <c r="BG106">
        <f>IF(BF106&lt;&gt;0, BF106, BD106)</f>
        <v>0</v>
      </c>
      <c r="BH106">
        <f>1-BG106/AV106</f>
        <v>0</v>
      </c>
      <c r="BI106">
        <f>(AV106-AU106)/(AV106-BG106)</f>
        <v>0</v>
      </c>
      <c r="BJ106">
        <f>(AP106-AV106)/(AP106-BG106)</f>
        <v>0</v>
      </c>
      <c r="BK106">
        <f>(AV106-AU106)/(AV106-AO106)</f>
        <v>0</v>
      </c>
      <c r="BL106">
        <f>(AP106-AV106)/(AP106-AO106)</f>
        <v>0</v>
      </c>
      <c r="BM106">
        <f>(BI106*BG106/AU106)</f>
        <v>0</v>
      </c>
      <c r="BN106">
        <f>(1-BM106)</f>
        <v>0</v>
      </c>
      <c r="CW106">
        <f>$B$11*DU106+$C$11*DV106+$F$11*EG106*(1-EJ106)</f>
        <v>0</v>
      </c>
      <c r="CX106">
        <f>CW106*CY106</f>
        <v>0</v>
      </c>
      <c r="CY106">
        <f>($B$11*$D$9+$C$11*$D$9+$F$11*((ET106+EL106)/MAX(ET106+EL106+EU106, 0.1)*$I$9+EU106/MAX(ET106+EL106+EU106, 0.1)*$J$9))/($B$11+$C$11+$F$11)</f>
        <v>0</v>
      </c>
      <c r="CZ106">
        <f>($B$11*$K$9+$C$11*$K$9+$F$11*((ET106+EL106)/MAX(ET106+EL106+EU106, 0.1)*$P$9+EU106/MAX(ET106+EL106+EU106, 0.1)*$Q$9))/($B$11+$C$11+$F$11)</f>
        <v>0</v>
      </c>
      <c r="DA106">
        <v>3.46</v>
      </c>
      <c r="DB106">
        <v>0.5</v>
      </c>
      <c r="DC106" t="s">
        <v>423</v>
      </c>
      <c r="DD106">
        <v>2</v>
      </c>
      <c r="DE106">
        <v>1758503862.6</v>
      </c>
      <c r="DF106">
        <v>420.8363333333334</v>
      </c>
      <c r="DG106">
        <v>420.0234444444444</v>
      </c>
      <c r="DH106">
        <v>25.5292</v>
      </c>
      <c r="DI106">
        <v>24.91882222222222</v>
      </c>
      <c r="DJ106">
        <v>419.5982222222223</v>
      </c>
      <c r="DK106">
        <v>25.31748888888889</v>
      </c>
      <c r="DL106">
        <v>499.9771111111111</v>
      </c>
      <c r="DM106">
        <v>89.9618111111111</v>
      </c>
      <c r="DN106">
        <v>0.05657308888888889</v>
      </c>
      <c r="DO106">
        <v>31.35382222222222</v>
      </c>
      <c r="DP106">
        <v>30.75844444444445</v>
      </c>
      <c r="DQ106">
        <v>999.9000000000001</v>
      </c>
      <c r="DR106">
        <v>0</v>
      </c>
      <c r="DS106">
        <v>0</v>
      </c>
      <c r="DT106">
        <v>10003.39444444444</v>
      </c>
      <c r="DU106">
        <v>0</v>
      </c>
      <c r="DV106">
        <v>0.843113</v>
      </c>
      <c r="DW106">
        <v>0.812907</v>
      </c>
      <c r="DX106">
        <v>431.8614444444444</v>
      </c>
      <c r="DY106">
        <v>430.7575555555556</v>
      </c>
      <c r="DZ106">
        <v>0.6103745555555555</v>
      </c>
      <c r="EA106">
        <v>420.0234444444444</v>
      </c>
      <c r="EB106">
        <v>24.91882222222222</v>
      </c>
      <c r="EC106">
        <v>2.296653333333333</v>
      </c>
      <c r="ED106">
        <v>2.24174</v>
      </c>
      <c r="EE106">
        <v>19.65294444444444</v>
      </c>
      <c r="EF106">
        <v>19.26377777777778</v>
      </c>
      <c r="EG106">
        <v>0.00500097</v>
      </c>
      <c r="EH106">
        <v>0</v>
      </c>
      <c r="EI106">
        <v>0</v>
      </c>
      <c r="EJ106">
        <v>0</v>
      </c>
      <c r="EK106">
        <v>290.4</v>
      </c>
      <c r="EL106">
        <v>0.00500097</v>
      </c>
      <c r="EM106">
        <v>-9.611111111111111</v>
      </c>
      <c r="EN106">
        <v>-3.366666666666667</v>
      </c>
      <c r="EO106">
        <v>35</v>
      </c>
      <c r="EP106">
        <v>38.18011111111111</v>
      </c>
      <c r="EQ106">
        <v>36.583</v>
      </c>
      <c r="ER106">
        <v>38</v>
      </c>
      <c r="ES106">
        <v>36.937</v>
      </c>
      <c r="ET106">
        <v>0</v>
      </c>
      <c r="EU106">
        <v>0</v>
      </c>
      <c r="EV106">
        <v>0</v>
      </c>
      <c r="EW106">
        <v>1758503866.3</v>
      </c>
      <c r="EX106">
        <v>0</v>
      </c>
      <c r="EY106">
        <v>295.1653846153846</v>
      </c>
      <c r="EZ106">
        <v>-21.45982924893172</v>
      </c>
      <c r="FA106">
        <v>-22.36581178610773</v>
      </c>
      <c r="FB106">
        <v>-6.538461538461538</v>
      </c>
      <c r="FC106">
        <v>15</v>
      </c>
      <c r="FD106">
        <v>0</v>
      </c>
      <c r="FE106" t="s">
        <v>424</v>
      </c>
      <c r="FF106">
        <v>1747247426.5</v>
      </c>
      <c r="FG106">
        <v>1747247420.5</v>
      </c>
      <c r="FH106">
        <v>0</v>
      </c>
      <c r="FI106">
        <v>1.027</v>
      </c>
      <c r="FJ106">
        <v>0.031</v>
      </c>
      <c r="FK106">
        <v>0.02</v>
      </c>
      <c r="FL106">
        <v>0.05</v>
      </c>
      <c r="FM106">
        <v>420</v>
      </c>
      <c r="FN106">
        <v>16</v>
      </c>
      <c r="FO106">
        <v>0.01</v>
      </c>
      <c r="FP106">
        <v>0.1</v>
      </c>
      <c r="FQ106">
        <v>0.8470734878048782</v>
      </c>
      <c r="FR106">
        <v>-0.03579217421602925</v>
      </c>
      <c r="FS106">
        <v>0.05639699249251747</v>
      </c>
      <c r="FT106">
        <v>1</v>
      </c>
      <c r="FU106">
        <v>293.3794117647059</v>
      </c>
      <c r="FV106">
        <v>11.15508002818397</v>
      </c>
      <c r="FW106">
        <v>7.955530056351285</v>
      </c>
      <c r="FX106">
        <v>-1</v>
      </c>
      <c r="FY106">
        <v>0.6151976097560976</v>
      </c>
      <c r="FZ106">
        <v>-0.03181400696863933</v>
      </c>
      <c r="GA106">
        <v>0.00323858681073034</v>
      </c>
      <c r="GB106">
        <v>1</v>
      </c>
      <c r="GC106">
        <v>2</v>
      </c>
      <c r="GD106">
        <v>2</v>
      </c>
      <c r="GE106" t="s">
        <v>448</v>
      </c>
      <c r="GF106">
        <v>3.13672</v>
      </c>
      <c r="GG106">
        <v>2.7172</v>
      </c>
      <c r="GH106">
        <v>0.09321690000000001</v>
      </c>
      <c r="GI106">
        <v>0.0924089</v>
      </c>
      <c r="GJ106">
        <v>0.109988</v>
      </c>
      <c r="GK106">
        <v>0.10694</v>
      </c>
      <c r="GL106">
        <v>28770.5</v>
      </c>
      <c r="GM106">
        <v>28859.9</v>
      </c>
      <c r="GN106">
        <v>29500.4</v>
      </c>
      <c r="GO106">
        <v>29389.8</v>
      </c>
      <c r="GP106">
        <v>34690</v>
      </c>
      <c r="GQ106">
        <v>34756.9</v>
      </c>
      <c r="GR106">
        <v>41514.2</v>
      </c>
      <c r="GS106">
        <v>41750.1</v>
      </c>
      <c r="GT106">
        <v>1.91302</v>
      </c>
      <c r="GU106">
        <v>1.8659</v>
      </c>
      <c r="GV106">
        <v>0.076998</v>
      </c>
      <c r="GW106">
        <v>0</v>
      </c>
      <c r="GX106">
        <v>29.4992</v>
      </c>
      <c r="GY106">
        <v>999.9</v>
      </c>
      <c r="GZ106">
        <v>59.3</v>
      </c>
      <c r="HA106">
        <v>30.9</v>
      </c>
      <c r="HB106">
        <v>29.5703</v>
      </c>
      <c r="HC106">
        <v>62.5923</v>
      </c>
      <c r="HD106">
        <v>25.1763</v>
      </c>
      <c r="HE106">
        <v>1</v>
      </c>
      <c r="HF106">
        <v>0.156065</v>
      </c>
      <c r="HG106">
        <v>-1.43417</v>
      </c>
      <c r="HH106">
        <v>20.3506</v>
      </c>
      <c r="HI106">
        <v>5.22762</v>
      </c>
      <c r="HJ106">
        <v>12.0159</v>
      </c>
      <c r="HK106">
        <v>4.99105</v>
      </c>
      <c r="HL106">
        <v>3.28913</v>
      </c>
      <c r="HM106">
        <v>9999</v>
      </c>
      <c r="HN106">
        <v>9999</v>
      </c>
      <c r="HO106">
        <v>9999</v>
      </c>
      <c r="HP106">
        <v>999.9</v>
      </c>
      <c r="HQ106">
        <v>1.8676</v>
      </c>
      <c r="HR106">
        <v>1.86668</v>
      </c>
      <c r="HS106">
        <v>1.86601</v>
      </c>
      <c r="HT106">
        <v>1.866</v>
      </c>
      <c r="HU106">
        <v>1.86784</v>
      </c>
      <c r="HV106">
        <v>1.87028</v>
      </c>
      <c r="HW106">
        <v>1.86891</v>
      </c>
      <c r="HX106">
        <v>1.87042</v>
      </c>
      <c r="HY106">
        <v>0</v>
      </c>
      <c r="HZ106">
        <v>0</v>
      </c>
      <c r="IA106">
        <v>0</v>
      </c>
      <c r="IB106">
        <v>0</v>
      </c>
      <c r="IC106" t="s">
        <v>426</v>
      </c>
      <c r="ID106" t="s">
        <v>427</v>
      </c>
      <c r="IE106" t="s">
        <v>428</v>
      </c>
      <c r="IF106" t="s">
        <v>428</v>
      </c>
      <c r="IG106" t="s">
        <v>428</v>
      </c>
      <c r="IH106" t="s">
        <v>428</v>
      </c>
      <c r="II106">
        <v>0</v>
      </c>
      <c r="IJ106">
        <v>100</v>
      </c>
      <c r="IK106">
        <v>100</v>
      </c>
      <c r="IL106">
        <v>1.238</v>
      </c>
      <c r="IM106">
        <v>0.2117</v>
      </c>
      <c r="IN106">
        <v>0.6902030508192664</v>
      </c>
      <c r="IO106">
        <v>0.001474763808417899</v>
      </c>
      <c r="IP106">
        <v>-3.85604142745729E-07</v>
      </c>
      <c r="IQ106">
        <v>-4.042155114862324E-11</v>
      </c>
      <c r="IR106">
        <v>-0.0599630414126953</v>
      </c>
      <c r="IS106">
        <v>-0.0008759303265835833</v>
      </c>
      <c r="IT106">
        <v>0.0007542316531097033</v>
      </c>
      <c r="IU106">
        <v>-1.168394518909615E-05</v>
      </c>
      <c r="IV106">
        <v>4</v>
      </c>
      <c r="IW106">
        <v>2283</v>
      </c>
      <c r="IX106">
        <v>1</v>
      </c>
      <c r="IY106">
        <v>28</v>
      </c>
      <c r="IZ106">
        <v>187607.3</v>
      </c>
      <c r="JA106">
        <v>187607.4</v>
      </c>
      <c r="JB106">
        <v>1.03027</v>
      </c>
      <c r="JC106">
        <v>2.29004</v>
      </c>
      <c r="JD106">
        <v>1.39648</v>
      </c>
      <c r="JE106">
        <v>2.36084</v>
      </c>
      <c r="JF106">
        <v>1.49536</v>
      </c>
      <c r="JG106">
        <v>2.64771</v>
      </c>
      <c r="JH106">
        <v>36.4107</v>
      </c>
      <c r="JI106">
        <v>24.105</v>
      </c>
      <c r="JJ106">
        <v>18</v>
      </c>
      <c r="JK106">
        <v>490.218</v>
      </c>
      <c r="JL106">
        <v>450.201</v>
      </c>
      <c r="JM106">
        <v>32.3356</v>
      </c>
      <c r="JN106">
        <v>29.6132</v>
      </c>
      <c r="JO106">
        <v>29.9999</v>
      </c>
      <c r="JP106">
        <v>29.4528</v>
      </c>
      <c r="JQ106">
        <v>29.3768</v>
      </c>
      <c r="JR106">
        <v>20.636</v>
      </c>
      <c r="JS106">
        <v>24.3032</v>
      </c>
      <c r="JT106">
        <v>98.0579</v>
      </c>
      <c r="JU106">
        <v>32.3274</v>
      </c>
      <c r="JV106">
        <v>420</v>
      </c>
      <c r="JW106">
        <v>24.9158</v>
      </c>
      <c r="JX106">
        <v>100.826</v>
      </c>
      <c r="JY106">
        <v>100.399</v>
      </c>
    </row>
    <row r="107" spans="1:285">
      <c r="A107">
        <v>91</v>
      </c>
      <c r="B107">
        <v>1758504540.1</v>
      </c>
      <c r="C107">
        <v>1651.599999904633</v>
      </c>
      <c r="D107" t="s">
        <v>611</v>
      </c>
      <c r="E107" t="s">
        <v>612</v>
      </c>
      <c r="F107">
        <v>5</v>
      </c>
      <c r="G107" t="s">
        <v>613</v>
      </c>
      <c r="H107" t="s">
        <v>420</v>
      </c>
      <c r="I107" t="s">
        <v>421</v>
      </c>
      <c r="J107">
        <v>1758504537.35</v>
      </c>
      <c r="K107">
        <f>(L107)/1000</f>
        <v>0</v>
      </c>
      <c r="L107">
        <f>1000*DL107*AJ107*(DH107-DI107)/(100*DA107*(1000-AJ107*DH107))</f>
        <v>0</v>
      </c>
      <c r="M107">
        <f>DL107*AJ107*(DG107-DF107*(1000-AJ107*DI107)/(1000-AJ107*DH107))/(100*DA107)</f>
        <v>0</v>
      </c>
      <c r="N107">
        <f>DF107 - IF(AJ107&gt;1, M107*DA107*100.0/(AL107), 0)</f>
        <v>0</v>
      </c>
      <c r="O107">
        <f>((U107-K107/2)*N107-M107)/(U107+K107/2)</f>
        <v>0</v>
      </c>
      <c r="P107">
        <f>O107*(DM107+DN107)/1000.0</f>
        <v>0</v>
      </c>
      <c r="Q107">
        <f>(DF107 - IF(AJ107&gt;1, M107*DA107*100.0/(AL107), 0))*(DM107+DN107)/1000.0</f>
        <v>0</v>
      </c>
      <c r="R107">
        <f>2.0/((1/T107-1/S107)+SIGN(T107)*SQRT((1/T107-1/S107)*(1/T107-1/S107) + 4*DB107/((DB107+1)*(DB107+1))*(2*1/T107*1/S107-1/S107*1/S107)))</f>
        <v>0</v>
      </c>
      <c r="S107">
        <f>IF(LEFT(DC107,1)&lt;&gt;"0",IF(LEFT(DC107,1)="1",3.0,DD107),$D$5+$E$5*(DT107*DM107/($K$5*1000))+$F$5*(DT107*DM107/($K$5*1000))*MAX(MIN(DA107,$J$5),$I$5)*MAX(MIN(DA107,$J$5),$I$5)+$G$5*MAX(MIN(DA107,$J$5),$I$5)*(DT107*DM107/($K$5*1000))+$H$5*(DT107*DM107/($K$5*1000))*(DT107*DM107/($K$5*1000)))</f>
        <v>0</v>
      </c>
      <c r="T107">
        <f>K107*(1000-(1000*0.61365*exp(17.502*X107/(240.97+X107))/(DM107+DN107)+DH107)/2)/(1000*0.61365*exp(17.502*X107/(240.97+X107))/(DM107+DN107)-DH107)</f>
        <v>0</v>
      </c>
      <c r="U107">
        <f>1/((DB107+1)/(R107/1.6)+1/(S107/1.37)) + DB107/((DB107+1)/(R107/1.6) + DB107/(S107/1.37))</f>
        <v>0</v>
      </c>
      <c r="V107">
        <f>(CW107*CZ107)</f>
        <v>0</v>
      </c>
      <c r="W107">
        <f>(DO107+(V107+2*0.95*5.67E-8*(((DO107+$B$7)+273)^4-(DO107+273)^4)-44100*K107)/(1.84*29.3*S107+8*0.95*5.67E-8*(DO107+273)^3))</f>
        <v>0</v>
      </c>
      <c r="X107">
        <f>($C$7*DP107+$D$7*DQ107+$E$7*W107)</f>
        <v>0</v>
      </c>
      <c r="Y107">
        <f>0.61365*exp(17.502*X107/(240.97+X107))</f>
        <v>0</v>
      </c>
      <c r="Z107">
        <f>(AA107/AB107*100)</f>
        <v>0</v>
      </c>
      <c r="AA107">
        <f>DH107*(DM107+DN107)/1000</f>
        <v>0</v>
      </c>
      <c r="AB107">
        <f>0.61365*exp(17.502*DO107/(240.97+DO107))</f>
        <v>0</v>
      </c>
      <c r="AC107">
        <f>(Y107-DH107*(DM107+DN107)/1000)</f>
        <v>0</v>
      </c>
      <c r="AD107">
        <f>(-K107*44100)</f>
        <v>0</v>
      </c>
      <c r="AE107">
        <f>2*29.3*S107*0.92*(DO107-X107)</f>
        <v>0</v>
      </c>
      <c r="AF107">
        <f>2*0.95*5.67E-8*(((DO107+$B$7)+273)^4-(X107+273)^4)</f>
        <v>0</v>
      </c>
      <c r="AG107">
        <f>V107+AF107+AD107+AE107</f>
        <v>0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MAX(0,($B$13+$C$13*DT107)/(1+$D$13*DT107)*DM107/(DO107+273)*$E$13)</f>
        <v>0</v>
      </c>
      <c r="AM107" t="s">
        <v>422</v>
      </c>
      <c r="AN107" t="s">
        <v>422</v>
      </c>
      <c r="AO107">
        <v>0</v>
      </c>
      <c r="AP107">
        <v>0</v>
      </c>
      <c r="AQ107">
        <f>1-AO107/AP107</f>
        <v>0</v>
      </c>
      <c r="AR107">
        <v>0</v>
      </c>
      <c r="AS107" t="s">
        <v>422</v>
      </c>
      <c r="AT107" t="s">
        <v>422</v>
      </c>
      <c r="AU107">
        <v>0</v>
      </c>
      <c r="AV107">
        <v>0</v>
      </c>
      <c r="AW107">
        <f>1-AU107/AV107</f>
        <v>0</v>
      </c>
      <c r="AX107">
        <v>0.5</v>
      </c>
      <c r="AY107">
        <f>CX107</f>
        <v>0</v>
      </c>
      <c r="AZ107">
        <f>M107</f>
        <v>0</v>
      </c>
      <c r="BA107">
        <f>AW107*AX107*AY107</f>
        <v>0</v>
      </c>
      <c r="BB107">
        <f>(AZ107-AR107)/AY107</f>
        <v>0</v>
      </c>
      <c r="BC107">
        <f>(AP107-AV107)/AV107</f>
        <v>0</v>
      </c>
      <c r="BD107">
        <f>AO107/(AQ107+AO107/AV107)</f>
        <v>0</v>
      </c>
      <c r="BE107" t="s">
        <v>422</v>
      </c>
      <c r="BF107">
        <v>0</v>
      </c>
      <c r="BG107">
        <f>IF(BF107&lt;&gt;0, BF107, BD107)</f>
        <v>0</v>
      </c>
      <c r="BH107">
        <f>1-BG107/AV107</f>
        <v>0</v>
      </c>
      <c r="BI107">
        <f>(AV107-AU107)/(AV107-BG107)</f>
        <v>0</v>
      </c>
      <c r="BJ107">
        <f>(AP107-AV107)/(AP107-BG107)</f>
        <v>0</v>
      </c>
      <c r="BK107">
        <f>(AV107-AU107)/(AV107-AO107)</f>
        <v>0</v>
      </c>
      <c r="BL107">
        <f>(AP107-AV107)/(AP107-AO107)</f>
        <v>0</v>
      </c>
      <c r="BM107">
        <f>(BI107*BG107/AU107)</f>
        <v>0</v>
      </c>
      <c r="BN107">
        <f>(1-BM107)</f>
        <v>0</v>
      </c>
      <c r="CW107">
        <f>$B$11*DU107+$C$11*DV107+$F$11*EG107*(1-EJ107)</f>
        <v>0</v>
      </c>
      <c r="CX107">
        <f>CW107*CY107</f>
        <v>0</v>
      </c>
      <c r="CY107">
        <f>($B$11*$D$9+$C$11*$D$9+$F$11*((ET107+EL107)/MAX(ET107+EL107+EU107, 0.1)*$I$9+EU107/MAX(ET107+EL107+EU107, 0.1)*$J$9))/($B$11+$C$11+$F$11)</f>
        <v>0</v>
      </c>
      <c r="CZ107">
        <f>($B$11*$K$9+$C$11*$K$9+$F$11*((ET107+EL107)/MAX(ET107+EL107+EU107, 0.1)*$P$9+EU107/MAX(ET107+EL107+EU107, 0.1)*$Q$9))/($B$11+$C$11+$F$11)</f>
        <v>0</v>
      </c>
      <c r="DA107">
        <v>1.65</v>
      </c>
      <c r="DB107">
        <v>0.5</v>
      </c>
      <c r="DC107" t="s">
        <v>423</v>
      </c>
      <c r="DD107">
        <v>2</v>
      </c>
      <c r="DE107">
        <v>1758504537.35</v>
      </c>
      <c r="DF107">
        <v>420.3085</v>
      </c>
      <c r="DG107">
        <v>420.0105</v>
      </c>
      <c r="DH107">
        <v>24.65332</v>
      </c>
      <c r="DI107">
        <v>24.47052</v>
      </c>
      <c r="DJ107">
        <v>419.0708000000001</v>
      </c>
      <c r="DK107">
        <v>24.45451</v>
      </c>
      <c r="DL107">
        <v>499.997</v>
      </c>
      <c r="DM107">
        <v>89.97214000000001</v>
      </c>
      <c r="DN107">
        <v>0.05700550000000001</v>
      </c>
      <c r="DO107">
        <v>30.75247</v>
      </c>
      <c r="DP107">
        <v>30.68543999999999</v>
      </c>
      <c r="DQ107">
        <v>999.9</v>
      </c>
      <c r="DR107">
        <v>0</v>
      </c>
      <c r="DS107">
        <v>0</v>
      </c>
      <c r="DT107">
        <v>10002.265</v>
      </c>
      <c r="DU107">
        <v>0</v>
      </c>
      <c r="DV107">
        <v>0.8993210000000001</v>
      </c>
      <c r="DW107">
        <v>0.2978914</v>
      </c>
      <c r="DX107">
        <v>430.9324</v>
      </c>
      <c r="DY107">
        <v>430.5463</v>
      </c>
      <c r="DZ107">
        <v>0.1827875</v>
      </c>
      <c r="EA107">
        <v>420.0105</v>
      </c>
      <c r="EB107">
        <v>24.47052</v>
      </c>
      <c r="EC107">
        <v>2.218111</v>
      </c>
      <c r="ED107">
        <v>2.201666</v>
      </c>
      <c r="EE107">
        <v>19.09374</v>
      </c>
      <c r="EF107">
        <v>18.97443</v>
      </c>
      <c r="EG107">
        <v>0.00500097</v>
      </c>
      <c r="EH107">
        <v>0</v>
      </c>
      <c r="EI107">
        <v>0</v>
      </c>
      <c r="EJ107">
        <v>0</v>
      </c>
      <c r="EK107">
        <v>147.79</v>
      </c>
      <c r="EL107">
        <v>0.00500097</v>
      </c>
      <c r="EM107">
        <v>-5.88</v>
      </c>
      <c r="EN107">
        <v>-1.63</v>
      </c>
      <c r="EO107">
        <v>34.8624</v>
      </c>
      <c r="EP107">
        <v>38.062</v>
      </c>
      <c r="EQ107">
        <v>36.437</v>
      </c>
      <c r="ER107">
        <v>37.937</v>
      </c>
      <c r="ES107">
        <v>36.75</v>
      </c>
      <c r="ET107">
        <v>0</v>
      </c>
      <c r="EU107">
        <v>0</v>
      </c>
      <c r="EV107">
        <v>0</v>
      </c>
      <c r="EW107">
        <v>1758504540.7</v>
      </c>
      <c r="EX107">
        <v>0</v>
      </c>
      <c r="EY107">
        <v>148.2461538461538</v>
      </c>
      <c r="EZ107">
        <v>-25.97606835455043</v>
      </c>
      <c r="FA107">
        <v>-16.21880339247389</v>
      </c>
      <c r="FB107">
        <v>-6.199999999999998</v>
      </c>
      <c r="FC107">
        <v>15</v>
      </c>
      <c r="FD107">
        <v>0</v>
      </c>
      <c r="FE107" t="s">
        <v>424</v>
      </c>
      <c r="FF107">
        <v>1747247426.5</v>
      </c>
      <c r="FG107">
        <v>1747247420.5</v>
      </c>
      <c r="FH107">
        <v>0</v>
      </c>
      <c r="FI107">
        <v>1.027</v>
      </c>
      <c r="FJ107">
        <v>0.031</v>
      </c>
      <c r="FK107">
        <v>0.02</v>
      </c>
      <c r="FL107">
        <v>0.05</v>
      </c>
      <c r="FM107">
        <v>420</v>
      </c>
      <c r="FN107">
        <v>16</v>
      </c>
      <c r="FO107">
        <v>0.01</v>
      </c>
      <c r="FP107">
        <v>0.1</v>
      </c>
      <c r="FQ107">
        <v>0.2742533170731707</v>
      </c>
      <c r="FR107">
        <v>-0.01726950522648053</v>
      </c>
      <c r="FS107">
        <v>0.03741101207153501</v>
      </c>
      <c r="FT107">
        <v>1</v>
      </c>
      <c r="FU107">
        <v>148.5323529411765</v>
      </c>
      <c r="FV107">
        <v>-17.37967914369381</v>
      </c>
      <c r="FW107">
        <v>7.470519337338614</v>
      </c>
      <c r="FX107">
        <v>-1</v>
      </c>
      <c r="FY107">
        <v>0.1829178780487805</v>
      </c>
      <c r="FZ107">
        <v>0.005238878048780548</v>
      </c>
      <c r="GA107">
        <v>0.001128595397161336</v>
      </c>
      <c r="GB107">
        <v>1</v>
      </c>
      <c r="GC107">
        <v>2</v>
      </c>
      <c r="GD107">
        <v>2</v>
      </c>
      <c r="GE107" t="s">
        <v>448</v>
      </c>
      <c r="GF107">
        <v>3.13671</v>
      </c>
      <c r="GG107">
        <v>2.71719</v>
      </c>
      <c r="GH107">
        <v>0.0931288</v>
      </c>
      <c r="GI107">
        <v>0.092417</v>
      </c>
      <c r="GJ107">
        <v>0.107381</v>
      </c>
      <c r="GK107">
        <v>0.105614</v>
      </c>
      <c r="GL107">
        <v>28775.2</v>
      </c>
      <c r="GM107">
        <v>28857.1</v>
      </c>
      <c r="GN107">
        <v>29502.4</v>
      </c>
      <c r="GO107">
        <v>29387.2</v>
      </c>
      <c r="GP107">
        <v>34795.4</v>
      </c>
      <c r="GQ107">
        <v>34807.5</v>
      </c>
      <c r="GR107">
        <v>41517.4</v>
      </c>
      <c r="GS107">
        <v>41748</v>
      </c>
      <c r="GT107">
        <v>1.91293</v>
      </c>
      <c r="GU107">
        <v>1.8629</v>
      </c>
      <c r="GV107">
        <v>0.0854507</v>
      </c>
      <c r="GW107">
        <v>0</v>
      </c>
      <c r="GX107">
        <v>29.2963</v>
      </c>
      <c r="GY107">
        <v>999.9</v>
      </c>
      <c r="GZ107">
        <v>58.6</v>
      </c>
      <c r="HA107">
        <v>31.1</v>
      </c>
      <c r="HB107">
        <v>29.549</v>
      </c>
      <c r="HC107">
        <v>62.4124</v>
      </c>
      <c r="HD107">
        <v>25.2644</v>
      </c>
      <c r="HE107">
        <v>1</v>
      </c>
      <c r="HF107">
        <v>0.157355</v>
      </c>
      <c r="HG107">
        <v>-1.50458</v>
      </c>
      <c r="HH107">
        <v>20.35</v>
      </c>
      <c r="HI107">
        <v>5.22328</v>
      </c>
      <c r="HJ107">
        <v>12.0159</v>
      </c>
      <c r="HK107">
        <v>4.99115</v>
      </c>
      <c r="HL107">
        <v>3.28958</v>
      </c>
      <c r="HM107">
        <v>9999</v>
      </c>
      <c r="HN107">
        <v>9999</v>
      </c>
      <c r="HO107">
        <v>9999</v>
      </c>
      <c r="HP107">
        <v>999.9</v>
      </c>
      <c r="HQ107">
        <v>1.86758</v>
      </c>
      <c r="HR107">
        <v>1.86669</v>
      </c>
      <c r="HS107">
        <v>1.86601</v>
      </c>
      <c r="HT107">
        <v>1.866</v>
      </c>
      <c r="HU107">
        <v>1.86784</v>
      </c>
      <c r="HV107">
        <v>1.87027</v>
      </c>
      <c r="HW107">
        <v>1.8689</v>
      </c>
      <c r="HX107">
        <v>1.87041</v>
      </c>
      <c r="HY107">
        <v>0</v>
      </c>
      <c r="HZ107">
        <v>0</v>
      </c>
      <c r="IA107">
        <v>0</v>
      </c>
      <c r="IB107">
        <v>0</v>
      </c>
      <c r="IC107" t="s">
        <v>426</v>
      </c>
      <c r="ID107" t="s">
        <v>427</v>
      </c>
      <c r="IE107" t="s">
        <v>428</v>
      </c>
      <c r="IF107" t="s">
        <v>428</v>
      </c>
      <c r="IG107" t="s">
        <v>428</v>
      </c>
      <c r="IH107" t="s">
        <v>428</v>
      </c>
      <c r="II107">
        <v>0</v>
      </c>
      <c r="IJ107">
        <v>100</v>
      </c>
      <c r="IK107">
        <v>100</v>
      </c>
      <c r="IL107">
        <v>1.238</v>
      </c>
      <c r="IM107">
        <v>0.1988</v>
      </c>
      <c r="IN107">
        <v>0.6902030508192664</v>
      </c>
      <c r="IO107">
        <v>0.001474763808417899</v>
      </c>
      <c r="IP107">
        <v>-3.85604142745729E-07</v>
      </c>
      <c r="IQ107">
        <v>-4.042155114862324E-11</v>
      </c>
      <c r="IR107">
        <v>-0.0599630414126953</v>
      </c>
      <c r="IS107">
        <v>-0.0008759303265835833</v>
      </c>
      <c r="IT107">
        <v>0.0007542316531097033</v>
      </c>
      <c r="IU107">
        <v>-1.168394518909615E-05</v>
      </c>
      <c r="IV107">
        <v>4</v>
      </c>
      <c r="IW107">
        <v>2283</v>
      </c>
      <c r="IX107">
        <v>1</v>
      </c>
      <c r="IY107">
        <v>28</v>
      </c>
      <c r="IZ107">
        <v>187618.6</v>
      </c>
      <c r="JA107">
        <v>187618.7</v>
      </c>
      <c r="JB107">
        <v>1.03149</v>
      </c>
      <c r="JC107">
        <v>2.28882</v>
      </c>
      <c r="JD107">
        <v>1.39648</v>
      </c>
      <c r="JE107">
        <v>2.36206</v>
      </c>
      <c r="JF107">
        <v>1.49536</v>
      </c>
      <c r="JG107">
        <v>2.61475</v>
      </c>
      <c r="JH107">
        <v>36.5523</v>
      </c>
      <c r="JI107">
        <v>24.1138</v>
      </c>
      <c r="JJ107">
        <v>18</v>
      </c>
      <c r="JK107">
        <v>490.114</v>
      </c>
      <c r="JL107">
        <v>448.308</v>
      </c>
      <c r="JM107">
        <v>31.474</v>
      </c>
      <c r="JN107">
        <v>29.6183</v>
      </c>
      <c r="JO107">
        <v>30.0001</v>
      </c>
      <c r="JP107">
        <v>29.4478</v>
      </c>
      <c r="JQ107">
        <v>29.3743</v>
      </c>
      <c r="JR107">
        <v>20.6529</v>
      </c>
      <c r="JS107">
        <v>24.9379</v>
      </c>
      <c r="JT107">
        <v>100</v>
      </c>
      <c r="JU107">
        <v>31.4769</v>
      </c>
      <c r="JV107">
        <v>420</v>
      </c>
      <c r="JW107">
        <v>24.4716</v>
      </c>
      <c r="JX107">
        <v>100.833</v>
      </c>
      <c r="JY107">
        <v>100.393</v>
      </c>
    </row>
    <row r="108" spans="1:285">
      <c r="A108">
        <v>92</v>
      </c>
      <c r="B108">
        <v>1758504542.1</v>
      </c>
      <c r="C108">
        <v>1653.599999904633</v>
      </c>
      <c r="D108" t="s">
        <v>614</v>
      </c>
      <c r="E108" t="s">
        <v>615</v>
      </c>
      <c r="F108">
        <v>5</v>
      </c>
      <c r="G108" t="s">
        <v>613</v>
      </c>
      <c r="H108" t="s">
        <v>420</v>
      </c>
      <c r="I108" t="s">
        <v>421</v>
      </c>
      <c r="J108">
        <v>1758504539.266667</v>
      </c>
      <c r="K108">
        <f>(L108)/1000</f>
        <v>0</v>
      </c>
      <c r="L108">
        <f>1000*DL108*AJ108*(DH108-DI108)/(100*DA108*(1000-AJ108*DH108))</f>
        <v>0</v>
      </c>
      <c r="M108">
        <f>DL108*AJ108*(DG108-DF108*(1000-AJ108*DI108)/(1000-AJ108*DH108))/(100*DA108)</f>
        <v>0</v>
      </c>
      <c r="N108">
        <f>DF108 - IF(AJ108&gt;1, M108*DA108*100.0/(AL108), 0)</f>
        <v>0</v>
      </c>
      <c r="O108">
        <f>((U108-K108/2)*N108-M108)/(U108+K108/2)</f>
        <v>0</v>
      </c>
      <c r="P108">
        <f>O108*(DM108+DN108)/1000.0</f>
        <v>0</v>
      </c>
      <c r="Q108">
        <f>(DF108 - IF(AJ108&gt;1, M108*DA108*100.0/(AL108), 0))*(DM108+DN108)/1000.0</f>
        <v>0</v>
      </c>
      <c r="R108">
        <f>2.0/((1/T108-1/S108)+SIGN(T108)*SQRT((1/T108-1/S108)*(1/T108-1/S108) + 4*DB108/((DB108+1)*(DB108+1))*(2*1/T108*1/S108-1/S108*1/S108)))</f>
        <v>0</v>
      </c>
      <c r="S108">
        <f>IF(LEFT(DC108,1)&lt;&gt;"0",IF(LEFT(DC108,1)="1",3.0,DD108),$D$5+$E$5*(DT108*DM108/($K$5*1000))+$F$5*(DT108*DM108/($K$5*1000))*MAX(MIN(DA108,$J$5),$I$5)*MAX(MIN(DA108,$J$5),$I$5)+$G$5*MAX(MIN(DA108,$J$5),$I$5)*(DT108*DM108/($K$5*1000))+$H$5*(DT108*DM108/($K$5*1000))*(DT108*DM108/($K$5*1000)))</f>
        <v>0</v>
      </c>
      <c r="T108">
        <f>K108*(1000-(1000*0.61365*exp(17.502*X108/(240.97+X108))/(DM108+DN108)+DH108)/2)/(1000*0.61365*exp(17.502*X108/(240.97+X108))/(DM108+DN108)-DH108)</f>
        <v>0</v>
      </c>
      <c r="U108">
        <f>1/((DB108+1)/(R108/1.6)+1/(S108/1.37)) + DB108/((DB108+1)/(R108/1.6) + DB108/(S108/1.37))</f>
        <v>0</v>
      </c>
      <c r="V108">
        <f>(CW108*CZ108)</f>
        <v>0</v>
      </c>
      <c r="W108">
        <f>(DO108+(V108+2*0.95*5.67E-8*(((DO108+$B$7)+273)^4-(DO108+273)^4)-44100*K108)/(1.84*29.3*S108+8*0.95*5.67E-8*(DO108+273)^3))</f>
        <v>0</v>
      </c>
      <c r="X108">
        <f>($C$7*DP108+$D$7*DQ108+$E$7*W108)</f>
        <v>0</v>
      </c>
      <c r="Y108">
        <f>0.61365*exp(17.502*X108/(240.97+X108))</f>
        <v>0</v>
      </c>
      <c r="Z108">
        <f>(AA108/AB108*100)</f>
        <v>0</v>
      </c>
      <c r="AA108">
        <f>DH108*(DM108+DN108)/1000</f>
        <v>0</v>
      </c>
      <c r="AB108">
        <f>0.61365*exp(17.502*DO108/(240.97+DO108))</f>
        <v>0</v>
      </c>
      <c r="AC108">
        <f>(Y108-DH108*(DM108+DN108)/1000)</f>
        <v>0</v>
      </c>
      <c r="AD108">
        <f>(-K108*44100)</f>
        <v>0</v>
      </c>
      <c r="AE108">
        <f>2*29.3*S108*0.92*(DO108-X108)</f>
        <v>0</v>
      </c>
      <c r="AF108">
        <f>2*0.95*5.67E-8*(((DO108+$B$7)+273)^4-(X108+273)^4)</f>
        <v>0</v>
      </c>
      <c r="AG108">
        <f>V108+AF108+AD108+AE108</f>
        <v>0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MAX(0,($B$13+$C$13*DT108)/(1+$D$13*DT108)*DM108/(DO108+273)*$E$13)</f>
        <v>0</v>
      </c>
      <c r="AM108" t="s">
        <v>422</v>
      </c>
      <c r="AN108" t="s">
        <v>422</v>
      </c>
      <c r="AO108">
        <v>0</v>
      </c>
      <c r="AP108">
        <v>0</v>
      </c>
      <c r="AQ108">
        <f>1-AO108/AP108</f>
        <v>0</v>
      </c>
      <c r="AR108">
        <v>0</v>
      </c>
      <c r="AS108" t="s">
        <v>422</v>
      </c>
      <c r="AT108" t="s">
        <v>422</v>
      </c>
      <c r="AU108">
        <v>0</v>
      </c>
      <c r="AV108">
        <v>0</v>
      </c>
      <c r="AW108">
        <f>1-AU108/AV108</f>
        <v>0</v>
      </c>
      <c r="AX108">
        <v>0.5</v>
      </c>
      <c r="AY108">
        <f>CX108</f>
        <v>0</v>
      </c>
      <c r="AZ108">
        <f>M108</f>
        <v>0</v>
      </c>
      <c r="BA108">
        <f>AW108*AX108*AY108</f>
        <v>0</v>
      </c>
      <c r="BB108">
        <f>(AZ108-AR108)/AY108</f>
        <v>0</v>
      </c>
      <c r="BC108">
        <f>(AP108-AV108)/AV108</f>
        <v>0</v>
      </c>
      <c r="BD108">
        <f>AO108/(AQ108+AO108/AV108)</f>
        <v>0</v>
      </c>
      <c r="BE108" t="s">
        <v>422</v>
      </c>
      <c r="BF108">
        <v>0</v>
      </c>
      <c r="BG108">
        <f>IF(BF108&lt;&gt;0, BF108, BD108)</f>
        <v>0</v>
      </c>
      <c r="BH108">
        <f>1-BG108/AV108</f>
        <v>0</v>
      </c>
      <c r="BI108">
        <f>(AV108-AU108)/(AV108-BG108)</f>
        <v>0</v>
      </c>
      <c r="BJ108">
        <f>(AP108-AV108)/(AP108-BG108)</f>
        <v>0</v>
      </c>
      <c r="BK108">
        <f>(AV108-AU108)/(AV108-AO108)</f>
        <v>0</v>
      </c>
      <c r="BL108">
        <f>(AP108-AV108)/(AP108-AO108)</f>
        <v>0</v>
      </c>
      <c r="BM108">
        <f>(BI108*BG108/AU108)</f>
        <v>0</v>
      </c>
      <c r="BN108">
        <f>(1-BM108)</f>
        <v>0</v>
      </c>
      <c r="CW108">
        <f>$B$11*DU108+$C$11*DV108+$F$11*EG108*(1-EJ108)</f>
        <v>0</v>
      </c>
      <c r="CX108">
        <f>CW108*CY108</f>
        <v>0</v>
      </c>
      <c r="CY108">
        <f>($B$11*$D$9+$C$11*$D$9+$F$11*((ET108+EL108)/MAX(ET108+EL108+EU108, 0.1)*$I$9+EU108/MAX(ET108+EL108+EU108, 0.1)*$J$9))/($B$11+$C$11+$F$11)</f>
        <v>0</v>
      </c>
      <c r="CZ108">
        <f>($B$11*$K$9+$C$11*$K$9+$F$11*((ET108+EL108)/MAX(ET108+EL108+EU108, 0.1)*$P$9+EU108/MAX(ET108+EL108+EU108, 0.1)*$Q$9))/($B$11+$C$11+$F$11)</f>
        <v>0</v>
      </c>
      <c r="DA108">
        <v>1.65</v>
      </c>
      <c r="DB108">
        <v>0.5</v>
      </c>
      <c r="DC108" t="s">
        <v>423</v>
      </c>
      <c r="DD108">
        <v>2</v>
      </c>
      <c r="DE108">
        <v>1758504539.266667</v>
      </c>
      <c r="DF108">
        <v>420.2946666666667</v>
      </c>
      <c r="DG108">
        <v>420.0148888888889</v>
      </c>
      <c r="DH108">
        <v>24.65253333333333</v>
      </c>
      <c r="DI108">
        <v>24.46943333333333</v>
      </c>
      <c r="DJ108">
        <v>419.057</v>
      </c>
      <c r="DK108">
        <v>24.45373333333333</v>
      </c>
      <c r="DL108">
        <v>499.9994444444444</v>
      </c>
      <c r="DM108">
        <v>89.97251111111112</v>
      </c>
      <c r="DN108">
        <v>0.05692477777777778</v>
      </c>
      <c r="DO108">
        <v>30.75402222222222</v>
      </c>
      <c r="DP108">
        <v>30.68628888888888</v>
      </c>
      <c r="DQ108">
        <v>999.9000000000001</v>
      </c>
      <c r="DR108">
        <v>0</v>
      </c>
      <c r="DS108">
        <v>0</v>
      </c>
      <c r="DT108">
        <v>10003.34444444444</v>
      </c>
      <c r="DU108">
        <v>0</v>
      </c>
      <c r="DV108">
        <v>0.899321</v>
      </c>
      <c r="DW108">
        <v>0.279531</v>
      </c>
      <c r="DX108">
        <v>430.9177777777778</v>
      </c>
      <c r="DY108">
        <v>430.5504444444444</v>
      </c>
      <c r="DZ108">
        <v>0.1830818888888889</v>
      </c>
      <c r="EA108">
        <v>420.0148888888889</v>
      </c>
      <c r="EB108">
        <v>24.46943333333333</v>
      </c>
      <c r="EC108">
        <v>2.218048888888889</v>
      </c>
      <c r="ED108">
        <v>2.201576666666667</v>
      </c>
      <c r="EE108">
        <v>19.09328888888889</v>
      </c>
      <c r="EF108">
        <v>18.9738</v>
      </c>
      <c r="EG108">
        <v>0.00500097</v>
      </c>
      <c r="EH108">
        <v>0</v>
      </c>
      <c r="EI108">
        <v>0</v>
      </c>
      <c r="EJ108">
        <v>0</v>
      </c>
      <c r="EK108">
        <v>147.8666666666667</v>
      </c>
      <c r="EL108">
        <v>0.00500097</v>
      </c>
      <c r="EM108">
        <v>-3.911111111111111</v>
      </c>
      <c r="EN108">
        <v>-2.122222222222222</v>
      </c>
      <c r="EO108">
        <v>34.84</v>
      </c>
      <c r="EP108">
        <v>38.062</v>
      </c>
      <c r="EQ108">
        <v>36.437</v>
      </c>
      <c r="ER108">
        <v>37.937</v>
      </c>
      <c r="ES108">
        <v>36.75</v>
      </c>
      <c r="ET108">
        <v>0</v>
      </c>
      <c r="EU108">
        <v>0</v>
      </c>
      <c r="EV108">
        <v>0</v>
      </c>
      <c r="EW108">
        <v>1758504543.1</v>
      </c>
      <c r="EX108">
        <v>0</v>
      </c>
      <c r="EY108">
        <v>147.9307692307692</v>
      </c>
      <c r="EZ108">
        <v>-16.82051284245848</v>
      </c>
      <c r="FA108">
        <v>10.84444442726447</v>
      </c>
      <c r="FB108">
        <v>-5.43076923076923</v>
      </c>
      <c r="FC108">
        <v>15</v>
      </c>
      <c r="FD108">
        <v>0</v>
      </c>
      <c r="FE108" t="s">
        <v>424</v>
      </c>
      <c r="FF108">
        <v>1747247426.5</v>
      </c>
      <c r="FG108">
        <v>1747247420.5</v>
      </c>
      <c r="FH108">
        <v>0</v>
      </c>
      <c r="FI108">
        <v>1.027</v>
      </c>
      <c r="FJ108">
        <v>0.031</v>
      </c>
      <c r="FK108">
        <v>0.02</v>
      </c>
      <c r="FL108">
        <v>0.05</v>
      </c>
      <c r="FM108">
        <v>420</v>
      </c>
      <c r="FN108">
        <v>16</v>
      </c>
      <c r="FO108">
        <v>0.01</v>
      </c>
      <c r="FP108">
        <v>0.1</v>
      </c>
      <c r="FQ108">
        <v>0.27011875</v>
      </c>
      <c r="FR108">
        <v>-0.03629723076923168</v>
      </c>
      <c r="FS108">
        <v>0.03841885514805849</v>
      </c>
      <c r="FT108">
        <v>1</v>
      </c>
      <c r="FU108">
        <v>147.9058823529412</v>
      </c>
      <c r="FV108">
        <v>-6.310160446222307</v>
      </c>
      <c r="FW108">
        <v>6.892448603425712</v>
      </c>
      <c r="FX108">
        <v>-1</v>
      </c>
      <c r="FY108">
        <v>0.18307205</v>
      </c>
      <c r="FZ108">
        <v>0.006262333958724295</v>
      </c>
      <c r="GA108">
        <v>0.001168844920209691</v>
      </c>
      <c r="GB108">
        <v>1</v>
      </c>
      <c r="GC108">
        <v>2</v>
      </c>
      <c r="GD108">
        <v>2</v>
      </c>
      <c r="GE108" t="s">
        <v>448</v>
      </c>
      <c r="GF108">
        <v>3.13666</v>
      </c>
      <c r="GG108">
        <v>2.71708</v>
      </c>
      <c r="GH108">
        <v>0.093124</v>
      </c>
      <c r="GI108">
        <v>0.0924195</v>
      </c>
      <c r="GJ108">
        <v>0.107375</v>
      </c>
      <c r="GK108">
        <v>0.10561</v>
      </c>
      <c r="GL108">
        <v>28775.7</v>
      </c>
      <c r="GM108">
        <v>28857</v>
      </c>
      <c r="GN108">
        <v>29502.7</v>
      </c>
      <c r="GO108">
        <v>29387.2</v>
      </c>
      <c r="GP108">
        <v>34796.1</v>
      </c>
      <c r="GQ108">
        <v>34807.6</v>
      </c>
      <c r="GR108">
        <v>41517.9</v>
      </c>
      <c r="GS108">
        <v>41748</v>
      </c>
      <c r="GT108">
        <v>1.91302</v>
      </c>
      <c r="GU108">
        <v>1.86287</v>
      </c>
      <c r="GV108">
        <v>0.08527559999999999</v>
      </c>
      <c r="GW108">
        <v>0</v>
      </c>
      <c r="GX108">
        <v>29.2975</v>
      </c>
      <c r="GY108">
        <v>999.9</v>
      </c>
      <c r="GZ108">
        <v>58.6</v>
      </c>
      <c r="HA108">
        <v>31.1</v>
      </c>
      <c r="HB108">
        <v>29.5513</v>
      </c>
      <c r="HC108">
        <v>62.5124</v>
      </c>
      <c r="HD108">
        <v>25.3446</v>
      </c>
      <c r="HE108">
        <v>1</v>
      </c>
      <c r="HF108">
        <v>0.157409</v>
      </c>
      <c r="HG108">
        <v>-1.5033</v>
      </c>
      <c r="HH108">
        <v>20.35</v>
      </c>
      <c r="HI108">
        <v>5.22358</v>
      </c>
      <c r="HJ108">
        <v>12.0159</v>
      </c>
      <c r="HK108">
        <v>4.991</v>
      </c>
      <c r="HL108">
        <v>3.28955</v>
      </c>
      <c r="HM108">
        <v>9999</v>
      </c>
      <c r="HN108">
        <v>9999</v>
      </c>
      <c r="HO108">
        <v>9999</v>
      </c>
      <c r="HP108">
        <v>999.9</v>
      </c>
      <c r="HQ108">
        <v>1.86758</v>
      </c>
      <c r="HR108">
        <v>1.86669</v>
      </c>
      <c r="HS108">
        <v>1.86602</v>
      </c>
      <c r="HT108">
        <v>1.866</v>
      </c>
      <c r="HU108">
        <v>1.86784</v>
      </c>
      <c r="HV108">
        <v>1.87028</v>
      </c>
      <c r="HW108">
        <v>1.8689</v>
      </c>
      <c r="HX108">
        <v>1.87041</v>
      </c>
      <c r="HY108">
        <v>0</v>
      </c>
      <c r="HZ108">
        <v>0</v>
      </c>
      <c r="IA108">
        <v>0</v>
      </c>
      <c r="IB108">
        <v>0</v>
      </c>
      <c r="IC108" t="s">
        <v>426</v>
      </c>
      <c r="ID108" t="s">
        <v>427</v>
      </c>
      <c r="IE108" t="s">
        <v>428</v>
      </c>
      <c r="IF108" t="s">
        <v>428</v>
      </c>
      <c r="IG108" t="s">
        <v>428</v>
      </c>
      <c r="IH108" t="s">
        <v>428</v>
      </c>
      <c r="II108">
        <v>0</v>
      </c>
      <c r="IJ108">
        <v>100</v>
      </c>
      <c r="IK108">
        <v>100</v>
      </c>
      <c r="IL108">
        <v>1.238</v>
      </c>
      <c r="IM108">
        <v>0.1987</v>
      </c>
      <c r="IN108">
        <v>0.6902030508192664</v>
      </c>
      <c r="IO108">
        <v>0.001474763808417899</v>
      </c>
      <c r="IP108">
        <v>-3.85604142745729E-07</v>
      </c>
      <c r="IQ108">
        <v>-4.042155114862324E-11</v>
      </c>
      <c r="IR108">
        <v>-0.0599630414126953</v>
      </c>
      <c r="IS108">
        <v>-0.0008759303265835833</v>
      </c>
      <c r="IT108">
        <v>0.0007542316531097033</v>
      </c>
      <c r="IU108">
        <v>-1.168394518909615E-05</v>
      </c>
      <c r="IV108">
        <v>4</v>
      </c>
      <c r="IW108">
        <v>2283</v>
      </c>
      <c r="IX108">
        <v>1</v>
      </c>
      <c r="IY108">
        <v>28</v>
      </c>
      <c r="IZ108">
        <v>187618.6</v>
      </c>
      <c r="JA108">
        <v>187618.7</v>
      </c>
      <c r="JB108">
        <v>1.03149</v>
      </c>
      <c r="JC108">
        <v>2.27783</v>
      </c>
      <c r="JD108">
        <v>1.39648</v>
      </c>
      <c r="JE108">
        <v>2.36206</v>
      </c>
      <c r="JF108">
        <v>1.49536</v>
      </c>
      <c r="JG108">
        <v>2.72095</v>
      </c>
      <c r="JH108">
        <v>36.5759</v>
      </c>
      <c r="JI108">
        <v>24.1225</v>
      </c>
      <c r="JJ108">
        <v>18</v>
      </c>
      <c r="JK108">
        <v>490.178</v>
      </c>
      <c r="JL108">
        <v>448.292</v>
      </c>
      <c r="JM108">
        <v>31.4772</v>
      </c>
      <c r="JN108">
        <v>29.6183</v>
      </c>
      <c r="JO108">
        <v>30.0002</v>
      </c>
      <c r="JP108">
        <v>29.4478</v>
      </c>
      <c r="JQ108">
        <v>29.3743</v>
      </c>
      <c r="JR108">
        <v>20.6521</v>
      </c>
      <c r="JS108">
        <v>24.9379</v>
      </c>
      <c r="JT108">
        <v>100</v>
      </c>
      <c r="JU108">
        <v>31.4865</v>
      </c>
      <c r="JV108">
        <v>420</v>
      </c>
      <c r="JW108">
        <v>24.4716</v>
      </c>
      <c r="JX108">
        <v>100.834</v>
      </c>
      <c r="JY108">
        <v>100.393</v>
      </c>
    </row>
    <row r="109" spans="1:285">
      <c r="A109">
        <v>93</v>
      </c>
      <c r="B109">
        <v>1758504544.1</v>
      </c>
      <c r="C109">
        <v>1655.599999904633</v>
      </c>
      <c r="D109" t="s">
        <v>616</v>
      </c>
      <c r="E109" t="s">
        <v>617</v>
      </c>
      <c r="F109">
        <v>5</v>
      </c>
      <c r="G109" t="s">
        <v>613</v>
      </c>
      <c r="H109" t="s">
        <v>420</v>
      </c>
      <c r="I109" t="s">
        <v>421</v>
      </c>
      <c r="J109">
        <v>1758504541.4125</v>
      </c>
      <c r="K109">
        <f>(L109)/1000</f>
        <v>0</v>
      </c>
      <c r="L109">
        <f>1000*DL109*AJ109*(DH109-DI109)/(100*DA109*(1000-AJ109*DH109))</f>
        <v>0</v>
      </c>
      <c r="M109">
        <f>DL109*AJ109*(DG109-DF109*(1000-AJ109*DI109)/(1000-AJ109*DH109))/(100*DA109)</f>
        <v>0</v>
      </c>
      <c r="N109">
        <f>DF109 - IF(AJ109&gt;1, M109*DA109*100.0/(AL109), 0)</f>
        <v>0</v>
      </c>
      <c r="O109">
        <f>((U109-K109/2)*N109-M109)/(U109+K109/2)</f>
        <v>0</v>
      </c>
      <c r="P109">
        <f>O109*(DM109+DN109)/1000.0</f>
        <v>0</v>
      </c>
      <c r="Q109">
        <f>(DF109 - IF(AJ109&gt;1, M109*DA109*100.0/(AL109), 0))*(DM109+DN109)/1000.0</f>
        <v>0</v>
      </c>
      <c r="R109">
        <f>2.0/((1/T109-1/S109)+SIGN(T109)*SQRT((1/T109-1/S109)*(1/T109-1/S109) + 4*DB109/((DB109+1)*(DB109+1))*(2*1/T109*1/S109-1/S109*1/S109)))</f>
        <v>0</v>
      </c>
      <c r="S109">
        <f>IF(LEFT(DC109,1)&lt;&gt;"0",IF(LEFT(DC109,1)="1",3.0,DD109),$D$5+$E$5*(DT109*DM109/($K$5*1000))+$F$5*(DT109*DM109/($K$5*1000))*MAX(MIN(DA109,$J$5),$I$5)*MAX(MIN(DA109,$J$5),$I$5)+$G$5*MAX(MIN(DA109,$J$5),$I$5)*(DT109*DM109/($K$5*1000))+$H$5*(DT109*DM109/($K$5*1000))*(DT109*DM109/($K$5*1000)))</f>
        <v>0</v>
      </c>
      <c r="T109">
        <f>K109*(1000-(1000*0.61365*exp(17.502*X109/(240.97+X109))/(DM109+DN109)+DH109)/2)/(1000*0.61365*exp(17.502*X109/(240.97+X109))/(DM109+DN109)-DH109)</f>
        <v>0</v>
      </c>
      <c r="U109">
        <f>1/((DB109+1)/(R109/1.6)+1/(S109/1.37)) + DB109/((DB109+1)/(R109/1.6) + DB109/(S109/1.37))</f>
        <v>0</v>
      </c>
      <c r="V109">
        <f>(CW109*CZ109)</f>
        <v>0</v>
      </c>
      <c r="W109">
        <f>(DO109+(V109+2*0.95*5.67E-8*(((DO109+$B$7)+273)^4-(DO109+273)^4)-44100*K109)/(1.84*29.3*S109+8*0.95*5.67E-8*(DO109+273)^3))</f>
        <v>0</v>
      </c>
      <c r="X109">
        <f>($C$7*DP109+$D$7*DQ109+$E$7*W109)</f>
        <v>0</v>
      </c>
      <c r="Y109">
        <f>0.61365*exp(17.502*X109/(240.97+X109))</f>
        <v>0</v>
      </c>
      <c r="Z109">
        <f>(AA109/AB109*100)</f>
        <v>0</v>
      </c>
      <c r="AA109">
        <f>DH109*(DM109+DN109)/1000</f>
        <v>0</v>
      </c>
      <c r="AB109">
        <f>0.61365*exp(17.502*DO109/(240.97+DO109))</f>
        <v>0</v>
      </c>
      <c r="AC109">
        <f>(Y109-DH109*(DM109+DN109)/1000)</f>
        <v>0</v>
      </c>
      <c r="AD109">
        <f>(-K109*44100)</f>
        <v>0</v>
      </c>
      <c r="AE109">
        <f>2*29.3*S109*0.92*(DO109-X109)</f>
        <v>0</v>
      </c>
      <c r="AF109">
        <f>2*0.95*5.67E-8*(((DO109+$B$7)+273)^4-(X109+273)^4)</f>
        <v>0</v>
      </c>
      <c r="AG109">
        <f>V109+AF109+AD109+AE109</f>
        <v>0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MAX(0,($B$13+$C$13*DT109)/(1+$D$13*DT109)*DM109/(DO109+273)*$E$13)</f>
        <v>0</v>
      </c>
      <c r="AM109" t="s">
        <v>422</v>
      </c>
      <c r="AN109" t="s">
        <v>422</v>
      </c>
      <c r="AO109">
        <v>0</v>
      </c>
      <c r="AP109">
        <v>0</v>
      </c>
      <c r="AQ109">
        <f>1-AO109/AP109</f>
        <v>0</v>
      </c>
      <c r="AR109">
        <v>0</v>
      </c>
      <c r="AS109" t="s">
        <v>422</v>
      </c>
      <c r="AT109" t="s">
        <v>422</v>
      </c>
      <c r="AU109">
        <v>0</v>
      </c>
      <c r="AV109">
        <v>0</v>
      </c>
      <c r="AW109">
        <f>1-AU109/AV109</f>
        <v>0</v>
      </c>
      <c r="AX109">
        <v>0.5</v>
      </c>
      <c r="AY109">
        <f>CX109</f>
        <v>0</v>
      </c>
      <c r="AZ109">
        <f>M109</f>
        <v>0</v>
      </c>
      <c r="BA109">
        <f>AW109*AX109*AY109</f>
        <v>0</v>
      </c>
      <c r="BB109">
        <f>(AZ109-AR109)/AY109</f>
        <v>0</v>
      </c>
      <c r="BC109">
        <f>(AP109-AV109)/AV109</f>
        <v>0</v>
      </c>
      <c r="BD109">
        <f>AO109/(AQ109+AO109/AV109)</f>
        <v>0</v>
      </c>
      <c r="BE109" t="s">
        <v>422</v>
      </c>
      <c r="BF109">
        <v>0</v>
      </c>
      <c r="BG109">
        <f>IF(BF109&lt;&gt;0, BF109, BD109)</f>
        <v>0</v>
      </c>
      <c r="BH109">
        <f>1-BG109/AV109</f>
        <v>0</v>
      </c>
      <c r="BI109">
        <f>(AV109-AU109)/(AV109-BG109)</f>
        <v>0</v>
      </c>
      <c r="BJ109">
        <f>(AP109-AV109)/(AP109-BG109)</f>
        <v>0</v>
      </c>
      <c r="BK109">
        <f>(AV109-AU109)/(AV109-AO109)</f>
        <v>0</v>
      </c>
      <c r="BL109">
        <f>(AP109-AV109)/(AP109-AO109)</f>
        <v>0</v>
      </c>
      <c r="BM109">
        <f>(BI109*BG109/AU109)</f>
        <v>0</v>
      </c>
      <c r="BN109">
        <f>(1-BM109)</f>
        <v>0</v>
      </c>
      <c r="CW109">
        <f>$B$11*DU109+$C$11*DV109+$F$11*EG109*(1-EJ109)</f>
        <v>0</v>
      </c>
      <c r="CX109">
        <f>CW109*CY109</f>
        <v>0</v>
      </c>
      <c r="CY109">
        <f>($B$11*$D$9+$C$11*$D$9+$F$11*((ET109+EL109)/MAX(ET109+EL109+EU109, 0.1)*$I$9+EU109/MAX(ET109+EL109+EU109, 0.1)*$J$9))/($B$11+$C$11+$F$11)</f>
        <v>0</v>
      </c>
      <c r="CZ109">
        <f>($B$11*$K$9+$C$11*$K$9+$F$11*((ET109+EL109)/MAX(ET109+EL109+EU109, 0.1)*$P$9+EU109/MAX(ET109+EL109+EU109, 0.1)*$Q$9))/($B$11+$C$11+$F$11)</f>
        <v>0</v>
      </c>
      <c r="DA109">
        <v>1.65</v>
      </c>
      <c r="DB109">
        <v>0.5</v>
      </c>
      <c r="DC109" t="s">
        <v>423</v>
      </c>
      <c r="DD109">
        <v>2</v>
      </c>
      <c r="DE109">
        <v>1758504541.4125</v>
      </c>
      <c r="DF109">
        <v>420.263875</v>
      </c>
      <c r="DG109">
        <v>420.016625</v>
      </c>
      <c r="DH109">
        <v>24.65165</v>
      </c>
      <c r="DI109">
        <v>24.467975</v>
      </c>
      <c r="DJ109">
        <v>419.02625</v>
      </c>
      <c r="DK109">
        <v>24.4528625</v>
      </c>
      <c r="DL109">
        <v>500.0105</v>
      </c>
      <c r="DM109">
        <v>89.97323750000001</v>
      </c>
      <c r="DN109">
        <v>0.0568878625</v>
      </c>
      <c r="DO109">
        <v>30.75525</v>
      </c>
      <c r="DP109">
        <v>30.6871125</v>
      </c>
      <c r="DQ109">
        <v>999.9</v>
      </c>
      <c r="DR109">
        <v>0</v>
      </c>
      <c r="DS109">
        <v>0</v>
      </c>
      <c r="DT109">
        <v>9998.677500000002</v>
      </c>
      <c r="DU109">
        <v>0</v>
      </c>
      <c r="DV109">
        <v>0.899321</v>
      </c>
      <c r="DW109">
        <v>0.247066625</v>
      </c>
      <c r="DX109">
        <v>430.88575</v>
      </c>
      <c r="DY109">
        <v>430.5515</v>
      </c>
      <c r="DZ109">
        <v>0.183641875</v>
      </c>
      <c r="EA109">
        <v>420.016625</v>
      </c>
      <c r="EB109">
        <v>24.467975</v>
      </c>
      <c r="EC109">
        <v>2.217985</v>
      </c>
      <c r="ED109">
        <v>2.201465</v>
      </c>
      <c r="EE109">
        <v>19.092825</v>
      </c>
      <c r="EF109">
        <v>18.9729875</v>
      </c>
      <c r="EG109">
        <v>0.00500097</v>
      </c>
      <c r="EH109">
        <v>0</v>
      </c>
      <c r="EI109">
        <v>0</v>
      </c>
      <c r="EJ109">
        <v>0</v>
      </c>
      <c r="EK109">
        <v>147.4375</v>
      </c>
      <c r="EL109">
        <v>0.00500097</v>
      </c>
      <c r="EM109">
        <v>-3.1375</v>
      </c>
      <c r="EN109">
        <v>-1.4125</v>
      </c>
      <c r="EO109">
        <v>34.8435</v>
      </c>
      <c r="EP109">
        <v>38.062</v>
      </c>
      <c r="EQ109">
        <v>36.437</v>
      </c>
      <c r="ER109">
        <v>37.937</v>
      </c>
      <c r="ES109">
        <v>36.75</v>
      </c>
      <c r="ET109">
        <v>0</v>
      </c>
      <c r="EU109">
        <v>0</v>
      </c>
      <c r="EV109">
        <v>0</v>
      </c>
      <c r="EW109">
        <v>1758504544.9</v>
      </c>
      <c r="EX109">
        <v>0</v>
      </c>
      <c r="EY109">
        <v>147.488</v>
      </c>
      <c r="EZ109">
        <v>-1.17692298590501</v>
      </c>
      <c r="FA109">
        <v>23.5769232047615</v>
      </c>
      <c r="FB109">
        <v>-4.532</v>
      </c>
      <c r="FC109">
        <v>15</v>
      </c>
      <c r="FD109">
        <v>0</v>
      </c>
      <c r="FE109" t="s">
        <v>424</v>
      </c>
      <c r="FF109">
        <v>1747247426.5</v>
      </c>
      <c r="FG109">
        <v>1747247420.5</v>
      </c>
      <c r="FH109">
        <v>0</v>
      </c>
      <c r="FI109">
        <v>1.027</v>
      </c>
      <c r="FJ109">
        <v>0.031</v>
      </c>
      <c r="FK109">
        <v>0.02</v>
      </c>
      <c r="FL109">
        <v>0.05</v>
      </c>
      <c r="FM109">
        <v>420</v>
      </c>
      <c r="FN109">
        <v>16</v>
      </c>
      <c r="FO109">
        <v>0.01</v>
      </c>
      <c r="FP109">
        <v>0.1</v>
      </c>
      <c r="FQ109">
        <v>0.2609476585365854</v>
      </c>
      <c r="FR109">
        <v>-0.004852285714285844</v>
      </c>
      <c r="FS109">
        <v>0.03600301113464611</v>
      </c>
      <c r="FT109">
        <v>1</v>
      </c>
      <c r="FU109">
        <v>148.1764705882353</v>
      </c>
      <c r="FV109">
        <v>-8.962566851105651</v>
      </c>
      <c r="FW109">
        <v>6.925870462324547</v>
      </c>
      <c r="FX109">
        <v>-1</v>
      </c>
      <c r="FY109">
        <v>0.1833290487804878</v>
      </c>
      <c r="FZ109">
        <v>0.002799261324042237</v>
      </c>
      <c r="GA109">
        <v>0.0009394026371549298</v>
      </c>
      <c r="GB109">
        <v>1</v>
      </c>
      <c r="GC109">
        <v>2</v>
      </c>
      <c r="GD109">
        <v>2</v>
      </c>
      <c r="GE109" t="s">
        <v>448</v>
      </c>
      <c r="GF109">
        <v>3.13646</v>
      </c>
      <c r="GG109">
        <v>2.71722</v>
      </c>
      <c r="GH109">
        <v>0.0931293</v>
      </c>
      <c r="GI109">
        <v>0.0924138</v>
      </c>
      <c r="GJ109">
        <v>0.107369</v>
      </c>
      <c r="GK109">
        <v>0.105607</v>
      </c>
      <c r="GL109">
        <v>28775.6</v>
      </c>
      <c r="GM109">
        <v>28857.3</v>
      </c>
      <c r="GN109">
        <v>29502.8</v>
      </c>
      <c r="GO109">
        <v>29387.3</v>
      </c>
      <c r="GP109">
        <v>34796.2</v>
      </c>
      <c r="GQ109">
        <v>34807.9</v>
      </c>
      <c r="GR109">
        <v>41517.8</v>
      </c>
      <c r="GS109">
        <v>41748.1</v>
      </c>
      <c r="GT109">
        <v>1.91285</v>
      </c>
      <c r="GU109">
        <v>1.8631</v>
      </c>
      <c r="GV109">
        <v>0.0854805</v>
      </c>
      <c r="GW109">
        <v>0</v>
      </c>
      <c r="GX109">
        <v>29.2976</v>
      </c>
      <c r="GY109">
        <v>999.9</v>
      </c>
      <c r="GZ109">
        <v>58.6</v>
      </c>
      <c r="HA109">
        <v>31.1</v>
      </c>
      <c r="HB109">
        <v>29.5499</v>
      </c>
      <c r="HC109">
        <v>62.5224</v>
      </c>
      <c r="HD109">
        <v>25.4768</v>
      </c>
      <c r="HE109">
        <v>1</v>
      </c>
      <c r="HF109">
        <v>0.157541</v>
      </c>
      <c r="HG109">
        <v>-1.51287</v>
      </c>
      <c r="HH109">
        <v>20.3499</v>
      </c>
      <c r="HI109">
        <v>5.22388</v>
      </c>
      <c r="HJ109">
        <v>12.0159</v>
      </c>
      <c r="HK109">
        <v>4.9909</v>
      </c>
      <c r="HL109">
        <v>3.28953</v>
      </c>
      <c r="HM109">
        <v>9999</v>
      </c>
      <c r="HN109">
        <v>9999</v>
      </c>
      <c r="HO109">
        <v>9999</v>
      </c>
      <c r="HP109">
        <v>999.9</v>
      </c>
      <c r="HQ109">
        <v>1.86759</v>
      </c>
      <c r="HR109">
        <v>1.8667</v>
      </c>
      <c r="HS109">
        <v>1.86602</v>
      </c>
      <c r="HT109">
        <v>1.866</v>
      </c>
      <c r="HU109">
        <v>1.86783</v>
      </c>
      <c r="HV109">
        <v>1.87029</v>
      </c>
      <c r="HW109">
        <v>1.8689</v>
      </c>
      <c r="HX109">
        <v>1.87042</v>
      </c>
      <c r="HY109">
        <v>0</v>
      </c>
      <c r="HZ109">
        <v>0</v>
      </c>
      <c r="IA109">
        <v>0</v>
      </c>
      <c r="IB109">
        <v>0</v>
      </c>
      <c r="IC109" t="s">
        <v>426</v>
      </c>
      <c r="ID109" t="s">
        <v>427</v>
      </c>
      <c r="IE109" t="s">
        <v>428</v>
      </c>
      <c r="IF109" t="s">
        <v>428</v>
      </c>
      <c r="IG109" t="s">
        <v>428</v>
      </c>
      <c r="IH109" t="s">
        <v>428</v>
      </c>
      <c r="II109">
        <v>0</v>
      </c>
      <c r="IJ109">
        <v>100</v>
      </c>
      <c r="IK109">
        <v>100</v>
      </c>
      <c r="IL109">
        <v>1.238</v>
      </c>
      <c r="IM109">
        <v>0.1988</v>
      </c>
      <c r="IN109">
        <v>0.6902030508192664</v>
      </c>
      <c r="IO109">
        <v>0.001474763808417899</v>
      </c>
      <c r="IP109">
        <v>-3.85604142745729E-07</v>
      </c>
      <c r="IQ109">
        <v>-4.042155114862324E-11</v>
      </c>
      <c r="IR109">
        <v>-0.0599630414126953</v>
      </c>
      <c r="IS109">
        <v>-0.0008759303265835833</v>
      </c>
      <c r="IT109">
        <v>0.0007542316531097033</v>
      </c>
      <c r="IU109">
        <v>-1.168394518909615E-05</v>
      </c>
      <c r="IV109">
        <v>4</v>
      </c>
      <c r="IW109">
        <v>2283</v>
      </c>
      <c r="IX109">
        <v>1</v>
      </c>
      <c r="IY109">
        <v>28</v>
      </c>
      <c r="IZ109">
        <v>187618.6</v>
      </c>
      <c r="JA109">
        <v>187618.7</v>
      </c>
      <c r="JB109">
        <v>1.03149</v>
      </c>
      <c r="JC109">
        <v>2.27905</v>
      </c>
      <c r="JD109">
        <v>1.39648</v>
      </c>
      <c r="JE109">
        <v>2.36206</v>
      </c>
      <c r="JF109">
        <v>1.49536</v>
      </c>
      <c r="JG109">
        <v>2.74536</v>
      </c>
      <c r="JH109">
        <v>36.5759</v>
      </c>
      <c r="JI109">
        <v>24.1138</v>
      </c>
      <c r="JJ109">
        <v>18</v>
      </c>
      <c r="JK109">
        <v>490.067</v>
      </c>
      <c r="JL109">
        <v>448.433</v>
      </c>
      <c r="JM109">
        <v>31.48</v>
      </c>
      <c r="JN109">
        <v>29.6183</v>
      </c>
      <c r="JO109">
        <v>30.0002</v>
      </c>
      <c r="JP109">
        <v>29.4478</v>
      </c>
      <c r="JQ109">
        <v>29.3743</v>
      </c>
      <c r="JR109">
        <v>20.6528</v>
      </c>
      <c r="JS109">
        <v>24.9379</v>
      </c>
      <c r="JT109">
        <v>100</v>
      </c>
      <c r="JU109">
        <v>31.4865</v>
      </c>
      <c r="JV109">
        <v>420</v>
      </c>
      <c r="JW109">
        <v>24.4716</v>
      </c>
      <c r="JX109">
        <v>100.834</v>
      </c>
      <c r="JY109">
        <v>100.393</v>
      </c>
    </row>
    <row r="110" spans="1:285">
      <c r="A110">
        <v>94</v>
      </c>
      <c r="B110">
        <v>1758504546.1</v>
      </c>
      <c r="C110">
        <v>1657.599999904633</v>
      </c>
      <c r="D110" t="s">
        <v>618</v>
      </c>
      <c r="E110" t="s">
        <v>619</v>
      </c>
      <c r="F110">
        <v>5</v>
      </c>
      <c r="G110" t="s">
        <v>613</v>
      </c>
      <c r="H110" t="s">
        <v>420</v>
      </c>
      <c r="I110" t="s">
        <v>421</v>
      </c>
      <c r="J110">
        <v>1758504543.1</v>
      </c>
      <c r="K110">
        <f>(L110)/1000</f>
        <v>0</v>
      </c>
      <c r="L110">
        <f>1000*DL110*AJ110*(DH110-DI110)/(100*DA110*(1000-AJ110*DH110))</f>
        <v>0</v>
      </c>
      <c r="M110">
        <f>DL110*AJ110*(DG110-DF110*(1000-AJ110*DI110)/(1000-AJ110*DH110))/(100*DA110)</f>
        <v>0</v>
      </c>
      <c r="N110">
        <f>DF110 - IF(AJ110&gt;1, M110*DA110*100.0/(AL110), 0)</f>
        <v>0</v>
      </c>
      <c r="O110">
        <f>((U110-K110/2)*N110-M110)/(U110+K110/2)</f>
        <v>0</v>
      </c>
      <c r="P110">
        <f>O110*(DM110+DN110)/1000.0</f>
        <v>0</v>
      </c>
      <c r="Q110">
        <f>(DF110 - IF(AJ110&gt;1, M110*DA110*100.0/(AL110), 0))*(DM110+DN110)/1000.0</f>
        <v>0</v>
      </c>
      <c r="R110">
        <f>2.0/((1/T110-1/S110)+SIGN(T110)*SQRT((1/T110-1/S110)*(1/T110-1/S110) + 4*DB110/((DB110+1)*(DB110+1))*(2*1/T110*1/S110-1/S110*1/S110)))</f>
        <v>0</v>
      </c>
      <c r="S110">
        <f>IF(LEFT(DC110,1)&lt;&gt;"0",IF(LEFT(DC110,1)="1",3.0,DD110),$D$5+$E$5*(DT110*DM110/($K$5*1000))+$F$5*(DT110*DM110/($K$5*1000))*MAX(MIN(DA110,$J$5),$I$5)*MAX(MIN(DA110,$J$5),$I$5)+$G$5*MAX(MIN(DA110,$J$5),$I$5)*(DT110*DM110/($K$5*1000))+$H$5*(DT110*DM110/($K$5*1000))*(DT110*DM110/($K$5*1000)))</f>
        <v>0</v>
      </c>
      <c r="T110">
        <f>K110*(1000-(1000*0.61365*exp(17.502*X110/(240.97+X110))/(DM110+DN110)+DH110)/2)/(1000*0.61365*exp(17.502*X110/(240.97+X110))/(DM110+DN110)-DH110)</f>
        <v>0</v>
      </c>
      <c r="U110">
        <f>1/((DB110+1)/(R110/1.6)+1/(S110/1.37)) + DB110/((DB110+1)/(R110/1.6) + DB110/(S110/1.37))</f>
        <v>0</v>
      </c>
      <c r="V110">
        <f>(CW110*CZ110)</f>
        <v>0</v>
      </c>
      <c r="W110">
        <f>(DO110+(V110+2*0.95*5.67E-8*(((DO110+$B$7)+273)^4-(DO110+273)^4)-44100*K110)/(1.84*29.3*S110+8*0.95*5.67E-8*(DO110+273)^3))</f>
        <v>0</v>
      </c>
      <c r="X110">
        <f>($C$7*DP110+$D$7*DQ110+$E$7*W110)</f>
        <v>0</v>
      </c>
      <c r="Y110">
        <f>0.61365*exp(17.502*X110/(240.97+X110))</f>
        <v>0</v>
      </c>
      <c r="Z110">
        <f>(AA110/AB110*100)</f>
        <v>0</v>
      </c>
      <c r="AA110">
        <f>DH110*(DM110+DN110)/1000</f>
        <v>0</v>
      </c>
      <c r="AB110">
        <f>0.61365*exp(17.502*DO110/(240.97+DO110))</f>
        <v>0</v>
      </c>
      <c r="AC110">
        <f>(Y110-DH110*(DM110+DN110)/1000)</f>
        <v>0</v>
      </c>
      <c r="AD110">
        <f>(-K110*44100)</f>
        <v>0</v>
      </c>
      <c r="AE110">
        <f>2*29.3*S110*0.92*(DO110-X110)</f>
        <v>0</v>
      </c>
      <c r="AF110">
        <f>2*0.95*5.67E-8*(((DO110+$B$7)+273)^4-(X110+273)^4)</f>
        <v>0</v>
      </c>
      <c r="AG110">
        <f>V110+AF110+AD110+AE110</f>
        <v>0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MAX(0,($B$13+$C$13*DT110)/(1+$D$13*DT110)*DM110/(DO110+273)*$E$13)</f>
        <v>0</v>
      </c>
      <c r="AM110" t="s">
        <v>422</v>
      </c>
      <c r="AN110" t="s">
        <v>422</v>
      </c>
      <c r="AO110">
        <v>0</v>
      </c>
      <c r="AP110">
        <v>0</v>
      </c>
      <c r="AQ110">
        <f>1-AO110/AP110</f>
        <v>0</v>
      </c>
      <c r="AR110">
        <v>0</v>
      </c>
      <c r="AS110" t="s">
        <v>422</v>
      </c>
      <c r="AT110" t="s">
        <v>422</v>
      </c>
      <c r="AU110">
        <v>0</v>
      </c>
      <c r="AV110">
        <v>0</v>
      </c>
      <c r="AW110">
        <f>1-AU110/AV110</f>
        <v>0</v>
      </c>
      <c r="AX110">
        <v>0.5</v>
      </c>
      <c r="AY110">
        <f>CX110</f>
        <v>0</v>
      </c>
      <c r="AZ110">
        <f>M110</f>
        <v>0</v>
      </c>
      <c r="BA110">
        <f>AW110*AX110*AY110</f>
        <v>0</v>
      </c>
      <c r="BB110">
        <f>(AZ110-AR110)/AY110</f>
        <v>0</v>
      </c>
      <c r="BC110">
        <f>(AP110-AV110)/AV110</f>
        <v>0</v>
      </c>
      <c r="BD110">
        <f>AO110/(AQ110+AO110/AV110)</f>
        <v>0</v>
      </c>
      <c r="BE110" t="s">
        <v>422</v>
      </c>
      <c r="BF110">
        <v>0</v>
      </c>
      <c r="BG110">
        <f>IF(BF110&lt;&gt;0, BF110, BD110)</f>
        <v>0</v>
      </c>
      <c r="BH110">
        <f>1-BG110/AV110</f>
        <v>0</v>
      </c>
      <c r="BI110">
        <f>(AV110-AU110)/(AV110-BG110)</f>
        <v>0</v>
      </c>
      <c r="BJ110">
        <f>(AP110-AV110)/(AP110-BG110)</f>
        <v>0</v>
      </c>
      <c r="BK110">
        <f>(AV110-AU110)/(AV110-AO110)</f>
        <v>0</v>
      </c>
      <c r="BL110">
        <f>(AP110-AV110)/(AP110-AO110)</f>
        <v>0</v>
      </c>
      <c r="BM110">
        <f>(BI110*BG110/AU110)</f>
        <v>0</v>
      </c>
      <c r="BN110">
        <f>(1-BM110)</f>
        <v>0</v>
      </c>
      <c r="CW110">
        <f>$B$11*DU110+$C$11*DV110+$F$11*EG110*(1-EJ110)</f>
        <v>0</v>
      </c>
      <c r="CX110">
        <f>CW110*CY110</f>
        <v>0</v>
      </c>
      <c r="CY110">
        <f>($B$11*$D$9+$C$11*$D$9+$F$11*((ET110+EL110)/MAX(ET110+EL110+EU110, 0.1)*$I$9+EU110/MAX(ET110+EL110+EU110, 0.1)*$J$9))/($B$11+$C$11+$F$11)</f>
        <v>0</v>
      </c>
      <c r="CZ110">
        <f>($B$11*$K$9+$C$11*$K$9+$F$11*((ET110+EL110)/MAX(ET110+EL110+EU110, 0.1)*$P$9+EU110/MAX(ET110+EL110+EU110, 0.1)*$Q$9))/($B$11+$C$11+$F$11)</f>
        <v>0</v>
      </c>
      <c r="DA110">
        <v>1.65</v>
      </c>
      <c r="DB110">
        <v>0.5</v>
      </c>
      <c r="DC110" t="s">
        <v>423</v>
      </c>
      <c r="DD110">
        <v>2</v>
      </c>
      <c r="DE110">
        <v>1758504543.1</v>
      </c>
      <c r="DF110">
        <v>420.2698888888889</v>
      </c>
      <c r="DG110">
        <v>420.0037777777777</v>
      </c>
      <c r="DH110">
        <v>24.65053333333334</v>
      </c>
      <c r="DI110">
        <v>24.46705555555555</v>
      </c>
      <c r="DJ110">
        <v>419.0322222222222</v>
      </c>
      <c r="DK110">
        <v>24.45176666666667</v>
      </c>
      <c r="DL110">
        <v>499.9842222222222</v>
      </c>
      <c r="DM110">
        <v>89.97357777777776</v>
      </c>
      <c r="DN110">
        <v>0.0569359</v>
      </c>
      <c r="DO110">
        <v>30.75617777777778</v>
      </c>
      <c r="DP110">
        <v>30.68824444444444</v>
      </c>
      <c r="DQ110">
        <v>999.9000000000001</v>
      </c>
      <c r="DR110">
        <v>0</v>
      </c>
      <c r="DS110">
        <v>0</v>
      </c>
      <c r="DT110">
        <v>9997.846666666666</v>
      </c>
      <c r="DU110">
        <v>0</v>
      </c>
      <c r="DV110">
        <v>0.899321</v>
      </c>
      <c r="DW110">
        <v>0.2660082222222222</v>
      </c>
      <c r="DX110">
        <v>430.8914444444445</v>
      </c>
      <c r="DY110">
        <v>430.5377777777778</v>
      </c>
      <c r="DZ110">
        <v>0.1834556666666667</v>
      </c>
      <c r="EA110">
        <v>420.0037777777777</v>
      </c>
      <c r="EB110">
        <v>24.46705555555555</v>
      </c>
      <c r="EC110">
        <v>2.217893333333333</v>
      </c>
      <c r="ED110">
        <v>2.201388888888889</v>
      </c>
      <c r="EE110">
        <v>19.09215555555555</v>
      </c>
      <c r="EF110">
        <v>18.97244444444444</v>
      </c>
      <c r="EG110">
        <v>0.00500097</v>
      </c>
      <c r="EH110">
        <v>0</v>
      </c>
      <c r="EI110">
        <v>0</v>
      </c>
      <c r="EJ110">
        <v>0</v>
      </c>
      <c r="EK110">
        <v>149.4666666666667</v>
      </c>
      <c r="EL110">
        <v>0.00500097</v>
      </c>
      <c r="EM110">
        <v>-4.511111111111111</v>
      </c>
      <c r="EN110">
        <v>-1.377777777777778</v>
      </c>
      <c r="EO110">
        <v>34.82599999999999</v>
      </c>
      <c r="EP110">
        <v>38.04133333333333</v>
      </c>
      <c r="EQ110">
        <v>36.437</v>
      </c>
      <c r="ER110">
        <v>37.937</v>
      </c>
      <c r="ES110">
        <v>36.75</v>
      </c>
      <c r="ET110">
        <v>0</v>
      </c>
      <c r="EU110">
        <v>0</v>
      </c>
      <c r="EV110">
        <v>0</v>
      </c>
      <c r="EW110">
        <v>1758504546.7</v>
      </c>
      <c r="EX110">
        <v>0</v>
      </c>
      <c r="EY110">
        <v>147.6153846153846</v>
      </c>
      <c r="EZ110">
        <v>10.09230781026784</v>
      </c>
      <c r="FA110">
        <v>39.37777827983211</v>
      </c>
      <c r="FB110">
        <v>-5.646153846153846</v>
      </c>
      <c r="FC110">
        <v>15</v>
      </c>
      <c r="FD110">
        <v>0</v>
      </c>
      <c r="FE110" t="s">
        <v>424</v>
      </c>
      <c r="FF110">
        <v>1747247426.5</v>
      </c>
      <c r="FG110">
        <v>1747247420.5</v>
      </c>
      <c r="FH110">
        <v>0</v>
      </c>
      <c r="FI110">
        <v>1.027</v>
      </c>
      <c r="FJ110">
        <v>0.031</v>
      </c>
      <c r="FK110">
        <v>0.02</v>
      </c>
      <c r="FL110">
        <v>0.05</v>
      </c>
      <c r="FM110">
        <v>420</v>
      </c>
      <c r="FN110">
        <v>16</v>
      </c>
      <c r="FO110">
        <v>0.01</v>
      </c>
      <c r="FP110">
        <v>0.1</v>
      </c>
      <c r="FQ110">
        <v>0.25923845</v>
      </c>
      <c r="FR110">
        <v>0.1496997073170727</v>
      </c>
      <c r="FS110">
        <v>0.0339993076554141</v>
      </c>
      <c r="FT110">
        <v>0</v>
      </c>
      <c r="FU110">
        <v>148.5911764705882</v>
      </c>
      <c r="FV110">
        <v>-12.59740258821797</v>
      </c>
      <c r="FW110">
        <v>6.637033694578908</v>
      </c>
      <c r="FX110">
        <v>-1</v>
      </c>
      <c r="FY110">
        <v>0.183415725</v>
      </c>
      <c r="FZ110">
        <v>-0.001716236397748771</v>
      </c>
      <c r="GA110">
        <v>0.0008261237796934559</v>
      </c>
      <c r="GB110">
        <v>1</v>
      </c>
      <c r="GC110">
        <v>1</v>
      </c>
      <c r="GD110">
        <v>2</v>
      </c>
      <c r="GE110" t="s">
        <v>425</v>
      </c>
      <c r="GF110">
        <v>3.13653</v>
      </c>
      <c r="GG110">
        <v>2.71745</v>
      </c>
      <c r="GH110">
        <v>0.09313349999999999</v>
      </c>
      <c r="GI110">
        <v>0.09240859999999999</v>
      </c>
      <c r="GJ110">
        <v>0.10737</v>
      </c>
      <c r="GK110">
        <v>0.105604</v>
      </c>
      <c r="GL110">
        <v>28775.7</v>
      </c>
      <c r="GM110">
        <v>28857.3</v>
      </c>
      <c r="GN110">
        <v>29503.1</v>
      </c>
      <c r="GO110">
        <v>29387.2</v>
      </c>
      <c r="GP110">
        <v>34796.5</v>
      </c>
      <c r="GQ110">
        <v>34807.8</v>
      </c>
      <c r="GR110">
        <v>41518.1</v>
      </c>
      <c r="GS110">
        <v>41747.9</v>
      </c>
      <c r="GT110">
        <v>1.9129</v>
      </c>
      <c r="GU110">
        <v>1.8631</v>
      </c>
      <c r="GV110">
        <v>0.0858232</v>
      </c>
      <c r="GW110">
        <v>0</v>
      </c>
      <c r="GX110">
        <v>29.2976</v>
      </c>
      <c r="GY110">
        <v>999.9</v>
      </c>
      <c r="GZ110">
        <v>58.6</v>
      </c>
      <c r="HA110">
        <v>31.1</v>
      </c>
      <c r="HB110">
        <v>29.549</v>
      </c>
      <c r="HC110">
        <v>62.2924</v>
      </c>
      <c r="HD110">
        <v>25.4447</v>
      </c>
      <c r="HE110">
        <v>1</v>
      </c>
      <c r="HF110">
        <v>0.157505</v>
      </c>
      <c r="HG110">
        <v>-1.51898</v>
      </c>
      <c r="HH110">
        <v>20.3499</v>
      </c>
      <c r="HI110">
        <v>5.22403</v>
      </c>
      <c r="HJ110">
        <v>12.0159</v>
      </c>
      <c r="HK110">
        <v>4.991</v>
      </c>
      <c r="HL110">
        <v>3.28928</v>
      </c>
      <c r="HM110">
        <v>9999</v>
      </c>
      <c r="HN110">
        <v>9999</v>
      </c>
      <c r="HO110">
        <v>9999</v>
      </c>
      <c r="HP110">
        <v>999.9</v>
      </c>
      <c r="HQ110">
        <v>1.86759</v>
      </c>
      <c r="HR110">
        <v>1.86672</v>
      </c>
      <c r="HS110">
        <v>1.86602</v>
      </c>
      <c r="HT110">
        <v>1.866</v>
      </c>
      <c r="HU110">
        <v>1.86783</v>
      </c>
      <c r="HV110">
        <v>1.87029</v>
      </c>
      <c r="HW110">
        <v>1.8689</v>
      </c>
      <c r="HX110">
        <v>1.87042</v>
      </c>
      <c r="HY110">
        <v>0</v>
      </c>
      <c r="HZ110">
        <v>0</v>
      </c>
      <c r="IA110">
        <v>0</v>
      </c>
      <c r="IB110">
        <v>0</v>
      </c>
      <c r="IC110" t="s">
        <v>426</v>
      </c>
      <c r="ID110" t="s">
        <v>427</v>
      </c>
      <c r="IE110" t="s">
        <v>428</v>
      </c>
      <c r="IF110" t="s">
        <v>428</v>
      </c>
      <c r="IG110" t="s">
        <v>428</v>
      </c>
      <c r="IH110" t="s">
        <v>428</v>
      </c>
      <c r="II110">
        <v>0</v>
      </c>
      <c r="IJ110">
        <v>100</v>
      </c>
      <c r="IK110">
        <v>100</v>
      </c>
      <c r="IL110">
        <v>1.237</v>
      </c>
      <c r="IM110">
        <v>0.1987</v>
      </c>
      <c r="IN110">
        <v>0.6902030508192664</v>
      </c>
      <c r="IO110">
        <v>0.001474763808417899</v>
      </c>
      <c r="IP110">
        <v>-3.85604142745729E-07</v>
      </c>
      <c r="IQ110">
        <v>-4.042155114862324E-11</v>
      </c>
      <c r="IR110">
        <v>-0.0599630414126953</v>
      </c>
      <c r="IS110">
        <v>-0.0008759303265835833</v>
      </c>
      <c r="IT110">
        <v>0.0007542316531097033</v>
      </c>
      <c r="IU110">
        <v>-1.168394518909615E-05</v>
      </c>
      <c r="IV110">
        <v>4</v>
      </c>
      <c r="IW110">
        <v>2283</v>
      </c>
      <c r="IX110">
        <v>1</v>
      </c>
      <c r="IY110">
        <v>28</v>
      </c>
      <c r="IZ110">
        <v>187618.7</v>
      </c>
      <c r="JA110">
        <v>187618.8</v>
      </c>
      <c r="JB110">
        <v>1.03149</v>
      </c>
      <c r="JC110">
        <v>2.28394</v>
      </c>
      <c r="JD110">
        <v>1.39648</v>
      </c>
      <c r="JE110">
        <v>2.36206</v>
      </c>
      <c r="JF110">
        <v>1.49536</v>
      </c>
      <c r="JG110">
        <v>2.72339</v>
      </c>
      <c r="JH110">
        <v>36.5523</v>
      </c>
      <c r="JI110">
        <v>24.1138</v>
      </c>
      <c r="JJ110">
        <v>18</v>
      </c>
      <c r="JK110">
        <v>490.098</v>
      </c>
      <c r="JL110">
        <v>448.433</v>
      </c>
      <c r="JM110">
        <v>31.4841</v>
      </c>
      <c r="JN110">
        <v>29.6183</v>
      </c>
      <c r="JO110">
        <v>30.0001</v>
      </c>
      <c r="JP110">
        <v>29.4478</v>
      </c>
      <c r="JQ110">
        <v>29.3743</v>
      </c>
      <c r="JR110">
        <v>20.6547</v>
      </c>
      <c r="JS110">
        <v>24.9379</v>
      </c>
      <c r="JT110">
        <v>100</v>
      </c>
      <c r="JU110">
        <v>31.4865</v>
      </c>
      <c r="JV110">
        <v>420</v>
      </c>
      <c r="JW110">
        <v>24.4716</v>
      </c>
      <c r="JX110">
        <v>100.835</v>
      </c>
      <c r="JY110">
        <v>100.392</v>
      </c>
    </row>
    <row r="111" spans="1:285">
      <c r="A111">
        <v>95</v>
      </c>
      <c r="B111">
        <v>1758504548.1</v>
      </c>
      <c r="C111">
        <v>1659.599999904633</v>
      </c>
      <c r="D111" t="s">
        <v>620</v>
      </c>
      <c r="E111" t="s">
        <v>621</v>
      </c>
      <c r="F111">
        <v>5</v>
      </c>
      <c r="G111" t="s">
        <v>613</v>
      </c>
      <c r="H111" t="s">
        <v>420</v>
      </c>
      <c r="I111" t="s">
        <v>421</v>
      </c>
      <c r="J111">
        <v>1758504545.1</v>
      </c>
      <c r="K111">
        <f>(L111)/1000</f>
        <v>0</v>
      </c>
      <c r="L111">
        <f>1000*DL111*AJ111*(DH111-DI111)/(100*DA111*(1000-AJ111*DH111))</f>
        <v>0</v>
      </c>
      <c r="M111">
        <f>DL111*AJ111*(DG111-DF111*(1000-AJ111*DI111)/(1000-AJ111*DH111))/(100*DA111)</f>
        <v>0</v>
      </c>
      <c r="N111">
        <f>DF111 - IF(AJ111&gt;1, M111*DA111*100.0/(AL111), 0)</f>
        <v>0</v>
      </c>
      <c r="O111">
        <f>((U111-K111/2)*N111-M111)/(U111+K111/2)</f>
        <v>0</v>
      </c>
      <c r="P111">
        <f>O111*(DM111+DN111)/1000.0</f>
        <v>0</v>
      </c>
      <c r="Q111">
        <f>(DF111 - IF(AJ111&gt;1, M111*DA111*100.0/(AL111), 0))*(DM111+DN111)/1000.0</f>
        <v>0</v>
      </c>
      <c r="R111">
        <f>2.0/((1/T111-1/S111)+SIGN(T111)*SQRT((1/T111-1/S111)*(1/T111-1/S111) + 4*DB111/((DB111+1)*(DB111+1))*(2*1/T111*1/S111-1/S111*1/S111)))</f>
        <v>0</v>
      </c>
      <c r="S111">
        <f>IF(LEFT(DC111,1)&lt;&gt;"0",IF(LEFT(DC111,1)="1",3.0,DD111),$D$5+$E$5*(DT111*DM111/($K$5*1000))+$F$5*(DT111*DM111/($K$5*1000))*MAX(MIN(DA111,$J$5),$I$5)*MAX(MIN(DA111,$J$5),$I$5)+$G$5*MAX(MIN(DA111,$J$5),$I$5)*(DT111*DM111/($K$5*1000))+$H$5*(DT111*DM111/($K$5*1000))*(DT111*DM111/($K$5*1000)))</f>
        <v>0</v>
      </c>
      <c r="T111">
        <f>K111*(1000-(1000*0.61365*exp(17.502*X111/(240.97+X111))/(DM111+DN111)+DH111)/2)/(1000*0.61365*exp(17.502*X111/(240.97+X111))/(DM111+DN111)-DH111)</f>
        <v>0</v>
      </c>
      <c r="U111">
        <f>1/((DB111+1)/(R111/1.6)+1/(S111/1.37)) + DB111/((DB111+1)/(R111/1.6) + DB111/(S111/1.37))</f>
        <v>0</v>
      </c>
      <c r="V111">
        <f>(CW111*CZ111)</f>
        <v>0</v>
      </c>
      <c r="W111">
        <f>(DO111+(V111+2*0.95*5.67E-8*(((DO111+$B$7)+273)^4-(DO111+273)^4)-44100*K111)/(1.84*29.3*S111+8*0.95*5.67E-8*(DO111+273)^3))</f>
        <v>0</v>
      </c>
      <c r="X111">
        <f>($C$7*DP111+$D$7*DQ111+$E$7*W111)</f>
        <v>0</v>
      </c>
      <c r="Y111">
        <f>0.61365*exp(17.502*X111/(240.97+X111))</f>
        <v>0</v>
      </c>
      <c r="Z111">
        <f>(AA111/AB111*100)</f>
        <v>0</v>
      </c>
      <c r="AA111">
        <f>DH111*(DM111+DN111)/1000</f>
        <v>0</v>
      </c>
      <c r="AB111">
        <f>0.61365*exp(17.502*DO111/(240.97+DO111))</f>
        <v>0</v>
      </c>
      <c r="AC111">
        <f>(Y111-DH111*(DM111+DN111)/1000)</f>
        <v>0</v>
      </c>
      <c r="AD111">
        <f>(-K111*44100)</f>
        <v>0</v>
      </c>
      <c r="AE111">
        <f>2*29.3*S111*0.92*(DO111-X111)</f>
        <v>0</v>
      </c>
      <c r="AF111">
        <f>2*0.95*5.67E-8*(((DO111+$B$7)+273)^4-(X111+273)^4)</f>
        <v>0</v>
      </c>
      <c r="AG111">
        <f>V111+AF111+AD111+AE111</f>
        <v>0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MAX(0,($B$13+$C$13*DT111)/(1+$D$13*DT111)*DM111/(DO111+273)*$E$13)</f>
        <v>0</v>
      </c>
      <c r="AM111" t="s">
        <v>422</v>
      </c>
      <c r="AN111" t="s">
        <v>422</v>
      </c>
      <c r="AO111">
        <v>0</v>
      </c>
      <c r="AP111">
        <v>0</v>
      </c>
      <c r="AQ111">
        <f>1-AO111/AP111</f>
        <v>0</v>
      </c>
      <c r="AR111">
        <v>0</v>
      </c>
      <c r="AS111" t="s">
        <v>422</v>
      </c>
      <c r="AT111" t="s">
        <v>422</v>
      </c>
      <c r="AU111">
        <v>0</v>
      </c>
      <c r="AV111">
        <v>0</v>
      </c>
      <c r="AW111">
        <f>1-AU111/AV111</f>
        <v>0</v>
      </c>
      <c r="AX111">
        <v>0.5</v>
      </c>
      <c r="AY111">
        <f>CX111</f>
        <v>0</v>
      </c>
      <c r="AZ111">
        <f>M111</f>
        <v>0</v>
      </c>
      <c r="BA111">
        <f>AW111*AX111*AY111</f>
        <v>0</v>
      </c>
      <c r="BB111">
        <f>(AZ111-AR111)/AY111</f>
        <v>0</v>
      </c>
      <c r="BC111">
        <f>(AP111-AV111)/AV111</f>
        <v>0</v>
      </c>
      <c r="BD111">
        <f>AO111/(AQ111+AO111/AV111)</f>
        <v>0</v>
      </c>
      <c r="BE111" t="s">
        <v>422</v>
      </c>
      <c r="BF111">
        <v>0</v>
      </c>
      <c r="BG111">
        <f>IF(BF111&lt;&gt;0, BF111, BD111)</f>
        <v>0</v>
      </c>
      <c r="BH111">
        <f>1-BG111/AV111</f>
        <v>0</v>
      </c>
      <c r="BI111">
        <f>(AV111-AU111)/(AV111-BG111)</f>
        <v>0</v>
      </c>
      <c r="BJ111">
        <f>(AP111-AV111)/(AP111-BG111)</f>
        <v>0</v>
      </c>
      <c r="BK111">
        <f>(AV111-AU111)/(AV111-AO111)</f>
        <v>0</v>
      </c>
      <c r="BL111">
        <f>(AP111-AV111)/(AP111-AO111)</f>
        <v>0</v>
      </c>
      <c r="BM111">
        <f>(BI111*BG111/AU111)</f>
        <v>0</v>
      </c>
      <c r="BN111">
        <f>(1-BM111)</f>
        <v>0</v>
      </c>
      <c r="CW111">
        <f>$B$11*DU111+$C$11*DV111+$F$11*EG111*(1-EJ111)</f>
        <v>0</v>
      </c>
      <c r="CX111">
        <f>CW111*CY111</f>
        <v>0</v>
      </c>
      <c r="CY111">
        <f>($B$11*$D$9+$C$11*$D$9+$F$11*((ET111+EL111)/MAX(ET111+EL111+EU111, 0.1)*$I$9+EU111/MAX(ET111+EL111+EU111, 0.1)*$J$9))/($B$11+$C$11+$F$11)</f>
        <v>0</v>
      </c>
      <c r="CZ111">
        <f>($B$11*$K$9+$C$11*$K$9+$F$11*((ET111+EL111)/MAX(ET111+EL111+EU111, 0.1)*$P$9+EU111/MAX(ET111+EL111+EU111, 0.1)*$Q$9))/($B$11+$C$11+$F$11)</f>
        <v>0</v>
      </c>
      <c r="DA111">
        <v>1.65</v>
      </c>
      <c r="DB111">
        <v>0.5</v>
      </c>
      <c r="DC111" t="s">
        <v>423</v>
      </c>
      <c r="DD111">
        <v>2</v>
      </c>
      <c r="DE111">
        <v>1758504545.1</v>
      </c>
      <c r="DF111">
        <v>420.2822222222222</v>
      </c>
      <c r="DG111">
        <v>419.9854444444444</v>
      </c>
      <c r="DH111">
        <v>24.64925555555556</v>
      </c>
      <c r="DI111">
        <v>24.46598888888889</v>
      </c>
      <c r="DJ111">
        <v>419.0443333333334</v>
      </c>
      <c r="DK111">
        <v>24.45051111111111</v>
      </c>
      <c r="DL111">
        <v>499.9906666666667</v>
      </c>
      <c r="DM111">
        <v>89.97384444444445</v>
      </c>
      <c r="DN111">
        <v>0.05701585555555555</v>
      </c>
      <c r="DO111">
        <v>30.75684444444444</v>
      </c>
      <c r="DP111">
        <v>30.68918888888889</v>
      </c>
      <c r="DQ111">
        <v>999.9000000000001</v>
      </c>
      <c r="DR111">
        <v>0</v>
      </c>
      <c r="DS111">
        <v>0</v>
      </c>
      <c r="DT111">
        <v>9999.591111111113</v>
      </c>
      <c r="DU111">
        <v>0</v>
      </c>
      <c r="DV111">
        <v>0.899321</v>
      </c>
      <c r="DW111">
        <v>0.2965798888888889</v>
      </c>
      <c r="DX111">
        <v>430.9034444444445</v>
      </c>
      <c r="DY111">
        <v>430.5184444444445</v>
      </c>
      <c r="DZ111">
        <v>0.1832398888888889</v>
      </c>
      <c r="EA111">
        <v>419.9854444444444</v>
      </c>
      <c r="EB111">
        <v>24.46598888888889</v>
      </c>
      <c r="EC111">
        <v>2.217784444444445</v>
      </c>
      <c r="ED111">
        <v>2.2013</v>
      </c>
      <c r="EE111">
        <v>19.09135555555556</v>
      </c>
      <c r="EF111">
        <v>18.97178888888889</v>
      </c>
      <c r="EG111">
        <v>0.00500097</v>
      </c>
      <c r="EH111">
        <v>0</v>
      </c>
      <c r="EI111">
        <v>0</v>
      </c>
      <c r="EJ111">
        <v>0</v>
      </c>
      <c r="EK111">
        <v>152.5222222222222</v>
      </c>
      <c r="EL111">
        <v>0.00500097</v>
      </c>
      <c r="EM111">
        <v>-6.822222222222223</v>
      </c>
      <c r="EN111">
        <v>-0.6888888888888889</v>
      </c>
      <c r="EO111">
        <v>34.82599999999999</v>
      </c>
      <c r="EP111">
        <v>38.02755555555555</v>
      </c>
      <c r="EQ111">
        <v>36.42322222222222</v>
      </c>
      <c r="ER111">
        <v>37.937</v>
      </c>
      <c r="ES111">
        <v>36.75</v>
      </c>
      <c r="ET111">
        <v>0</v>
      </c>
      <c r="EU111">
        <v>0</v>
      </c>
      <c r="EV111">
        <v>0</v>
      </c>
      <c r="EW111">
        <v>1758504549.1</v>
      </c>
      <c r="EX111">
        <v>0</v>
      </c>
      <c r="EY111">
        <v>149.3307692307692</v>
      </c>
      <c r="EZ111">
        <v>49.34700851202142</v>
      </c>
      <c r="FA111">
        <v>1.654701006979433</v>
      </c>
      <c r="FB111">
        <v>-5.638461538461538</v>
      </c>
      <c r="FC111">
        <v>15</v>
      </c>
      <c r="FD111">
        <v>0</v>
      </c>
      <c r="FE111" t="s">
        <v>424</v>
      </c>
      <c r="FF111">
        <v>1747247426.5</v>
      </c>
      <c r="FG111">
        <v>1747247420.5</v>
      </c>
      <c r="FH111">
        <v>0</v>
      </c>
      <c r="FI111">
        <v>1.027</v>
      </c>
      <c r="FJ111">
        <v>0.031</v>
      </c>
      <c r="FK111">
        <v>0.02</v>
      </c>
      <c r="FL111">
        <v>0.05</v>
      </c>
      <c r="FM111">
        <v>420</v>
      </c>
      <c r="FN111">
        <v>16</v>
      </c>
      <c r="FO111">
        <v>0.01</v>
      </c>
      <c r="FP111">
        <v>0.1</v>
      </c>
      <c r="FQ111">
        <v>0.2697530487804878</v>
      </c>
      <c r="FR111">
        <v>0.2168590452961681</v>
      </c>
      <c r="FS111">
        <v>0.03921946038480986</v>
      </c>
      <c r="FT111">
        <v>0</v>
      </c>
      <c r="FU111">
        <v>148.7882352941176</v>
      </c>
      <c r="FV111">
        <v>13.69289536575356</v>
      </c>
      <c r="FW111">
        <v>6.895299537318341</v>
      </c>
      <c r="FX111">
        <v>-1</v>
      </c>
      <c r="FY111">
        <v>0.1834529512195122</v>
      </c>
      <c r="FZ111">
        <v>-0.001606662020905991</v>
      </c>
      <c r="GA111">
        <v>0.0008079696912698573</v>
      </c>
      <c r="GB111">
        <v>1</v>
      </c>
      <c r="GC111">
        <v>1</v>
      </c>
      <c r="GD111">
        <v>2</v>
      </c>
      <c r="GE111" t="s">
        <v>425</v>
      </c>
      <c r="GF111">
        <v>3.1367</v>
      </c>
      <c r="GG111">
        <v>2.71734</v>
      </c>
      <c r="GH111">
        <v>0.0931295</v>
      </c>
      <c r="GI111">
        <v>0.0924084</v>
      </c>
      <c r="GJ111">
        <v>0.107367</v>
      </c>
      <c r="GK111">
        <v>0.105604</v>
      </c>
      <c r="GL111">
        <v>28775.8</v>
      </c>
      <c r="GM111">
        <v>28857.2</v>
      </c>
      <c r="GN111">
        <v>29503.1</v>
      </c>
      <c r="GO111">
        <v>29387.1</v>
      </c>
      <c r="GP111">
        <v>34796.7</v>
      </c>
      <c r="GQ111">
        <v>34807.6</v>
      </c>
      <c r="GR111">
        <v>41518.3</v>
      </c>
      <c r="GS111">
        <v>41747.6</v>
      </c>
      <c r="GT111">
        <v>1.91308</v>
      </c>
      <c r="GU111">
        <v>1.8628</v>
      </c>
      <c r="GV111">
        <v>0.08549909999999999</v>
      </c>
      <c r="GW111">
        <v>0</v>
      </c>
      <c r="GX111">
        <v>29.2976</v>
      </c>
      <c r="GY111">
        <v>999.9</v>
      </c>
      <c r="GZ111">
        <v>58.6</v>
      </c>
      <c r="HA111">
        <v>31.1</v>
      </c>
      <c r="HB111">
        <v>29.5508</v>
      </c>
      <c r="HC111">
        <v>62.5124</v>
      </c>
      <c r="HD111">
        <v>25.3686</v>
      </c>
      <c r="HE111">
        <v>1</v>
      </c>
      <c r="HF111">
        <v>0.157541</v>
      </c>
      <c r="HG111">
        <v>-1.50982</v>
      </c>
      <c r="HH111">
        <v>20.3501</v>
      </c>
      <c r="HI111">
        <v>5.22418</v>
      </c>
      <c r="HJ111">
        <v>12.0159</v>
      </c>
      <c r="HK111">
        <v>4.99095</v>
      </c>
      <c r="HL111">
        <v>3.28923</v>
      </c>
      <c r="HM111">
        <v>9999</v>
      </c>
      <c r="HN111">
        <v>9999</v>
      </c>
      <c r="HO111">
        <v>9999</v>
      </c>
      <c r="HP111">
        <v>999.9</v>
      </c>
      <c r="HQ111">
        <v>1.8676</v>
      </c>
      <c r="HR111">
        <v>1.86672</v>
      </c>
      <c r="HS111">
        <v>1.86602</v>
      </c>
      <c r="HT111">
        <v>1.866</v>
      </c>
      <c r="HU111">
        <v>1.86783</v>
      </c>
      <c r="HV111">
        <v>1.87028</v>
      </c>
      <c r="HW111">
        <v>1.86891</v>
      </c>
      <c r="HX111">
        <v>1.87042</v>
      </c>
      <c r="HY111">
        <v>0</v>
      </c>
      <c r="HZ111">
        <v>0</v>
      </c>
      <c r="IA111">
        <v>0</v>
      </c>
      <c r="IB111">
        <v>0</v>
      </c>
      <c r="IC111" t="s">
        <v>426</v>
      </c>
      <c r="ID111" t="s">
        <v>427</v>
      </c>
      <c r="IE111" t="s">
        <v>428</v>
      </c>
      <c r="IF111" t="s">
        <v>428</v>
      </c>
      <c r="IG111" t="s">
        <v>428</v>
      </c>
      <c r="IH111" t="s">
        <v>428</v>
      </c>
      <c r="II111">
        <v>0</v>
      </c>
      <c r="IJ111">
        <v>100</v>
      </c>
      <c r="IK111">
        <v>100</v>
      </c>
      <c r="IL111">
        <v>1.237</v>
      </c>
      <c r="IM111">
        <v>0.1987</v>
      </c>
      <c r="IN111">
        <v>0.6902030508192664</v>
      </c>
      <c r="IO111">
        <v>0.001474763808417899</v>
      </c>
      <c r="IP111">
        <v>-3.85604142745729E-07</v>
      </c>
      <c r="IQ111">
        <v>-4.042155114862324E-11</v>
      </c>
      <c r="IR111">
        <v>-0.0599630414126953</v>
      </c>
      <c r="IS111">
        <v>-0.0008759303265835833</v>
      </c>
      <c r="IT111">
        <v>0.0007542316531097033</v>
      </c>
      <c r="IU111">
        <v>-1.168394518909615E-05</v>
      </c>
      <c r="IV111">
        <v>4</v>
      </c>
      <c r="IW111">
        <v>2283</v>
      </c>
      <c r="IX111">
        <v>1</v>
      </c>
      <c r="IY111">
        <v>28</v>
      </c>
      <c r="IZ111">
        <v>187618.7</v>
      </c>
      <c r="JA111">
        <v>187618.8</v>
      </c>
      <c r="JB111">
        <v>1.03149</v>
      </c>
      <c r="JC111">
        <v>2.2937</v>
      </c>
      <c r="JD111">
        <v>1.39771</v>
      </c>
      <c r="JE111">
        <v>2.36206</v>
      </c>
      <c r="JF111">
        <v>1.49536</v>
      </c>
      <c r="JG111">
        <v>2.65259</v>
      </c>
      <c r="JH111">
        <v>36.5759</v>
      </c>
      <c r="JI111">
        <v>24.105</v>
      </c>
      <c r="JJ111">
        <v>18</v>
      </c>
      <c r="JK111">
        <v>490.21</v>
      </c>
      <c r="JL111">
        <v>448.246</v>
      </c>
      <c r="JM111">
        <v>31.4883</v>
      </c>
      <c r="JN111">
        <v>29.6183</v>
      </c>
      <c r="JO111">
        <v>30.0002</v>
      </c>
      <c r="JP111">
        <v>29.4478</v>
      </c>
      <c r="JQ111">
        <v>29.3743</v>
      </c>
      <c r="JR111">
        <v>20.6537</v>
      </c>
      <c r="JS111">
        <v>24.9379</v>
      </c>
      <c r="JT111">
        <v>100</v>
      </c>
      <c r="JU111">
        <v>31.4938</v>
      </c>
      <c r="JV111">
        <v>420</v>
      </c>
      <c r="JW111">
        <v>24.4716</v>
      </c>
      <c r="JX111">
        <v>100.835</v>
      </c>
      <c r="JY111">
        <v>100.392</v>
      </c>
    </row>
    <row r="112" spans="1:285">
      <c r="A112">
        <v>96</v>
      </c>
      <c r="B112">
        <v>1758504550.1</v>
      </c>
      <c r="C112">
        <v>1661.599999904633</v>
      </c>
      <c r="D112" t="s">
        <v>622</v>
      </c>
      <c r="E112" t="s">
        <v>623</v>
      </c>
      <c r="F112">
        <v>5</v>
      </c>
      <c r="G112" t="s">
        <v>613</v>
      </c>
      <c r="H112" t="s">
        <v>420</v>
      </c>
      <c r="I112" t="s">
        <v>421</v>
      </c>
      <c r="J112">
        <v>1758504547.1</v>
      </c>
      <c r="K112">
        <f>(L112)/1000</f>
        <v>0</v>
      </c>
      <c r="L112">
        <f>1000*DL112*AJ112*(DH112-DI112)/(100*DA112*(1000-AJ112*DH112))</f>
        <v>0</v>
      </c>
      <c r="M112">
        <f>DL112*AJ112*(DG112-DF112*(1000-AJ112*DI112)/(1000-AJ112*DH112))/(100*DA112)</f>
        <v>0</v>
      </c>
      <c r="N112">
        <f>DF112 - IF(AJ112&gt;1, M112*DA112*100.0/(AL112), 0)</f>
        <v>0</v>
      </c>
      <c r="O112">
        <f>((U112-K112/2)*N112-M112)/(U112+K112/2)</f>
        <v>0</v>
      </c>
      <c r="P112">
        <f>O112*(DM112+DN112)/1000.0</f>
        <v>0</v>
      </c>
      <c r="Q112">
        <f>(DF112 - IF(AJ112&gt;1, M112*DA112*100.0/(AL112), 0))*(DM112+DN112)/1000.0</f>
        <v>0</v>
      </c>
      <c r="R112">
        <f>2.0/((1/T112-1/S112)+SIGN(T112)*SQRT((1/T112-1/S112)*(1/T112-1/S112) + 4*DB112/((DB112+1)*(DB112+1))*(2*1/T112*1/S112-1/S112*1/S112)))</f>
        <v>0</v>
      </c>
      <c r="S112">
        <f>IF(LEFT(DC112,1)&lt;&gt;"0",IF(LEFT(DC112,1)="1",3.0,DD112),$D$5+$E$5*(DT112*DM112/($K$5*1000))+$F$5*(DT112*DM112/($K$5*1000))*MAX(MIN(DA112,$J$5),$I$5)*MAX(MIN(DA112,$J$5),$I$5)+$G$5*MAX(MIN(DA112,$J$5),$I$5)*(DT112*DM112/($K$5*1000))+$H$5*(DT112*DM112/($K$5*1000))*(DT112*DM112/($K$5*1000)))</f>
        <v>0</v>
      </c>
      <c r="T112">
        <f>K112*(1000-(1000*0.61365*exp(17.502*X112/(240.97+X112))/(DM112+DN112)+DH112)/2)/(1000*0.61365*exp(17.502*X112/(240.97+X112))/(DM112+DN112)-DH112)</f>
        <v>0</v>
      </c>
      <c r="U112">
        <f>1/((DB112+1)/(R112/1.6)+1/(S112/1.37)) + DB112/((DB112+1)/(R112/1.6) + DB112/(S112/1.37))</f>
        <v>0</v>
      </c>
      <c r="V112">
        <f>(CW112*CZ112)</f>
        <v>0</v>
      </c>
      <c r="W112">
        <f>(DO112+(V112+2*0.95*5.67E-8*(((DO112+$B$7)+273)^4-(DO112+273)^4)-44100*K112)/(1.84*29.3*S112+8*0.95*5.67E-8*(DO112+273)^3))</f>
        <v>0</v>
      </c>
      <c r="X112">
        <f>($C$7*DP112+$D$7*DQ112+$E$7*W112)</f>
        <v>0</v>
      </c>
      <c r="Y112">
        <f>0.61365*exp(17.502*X112/(240.97+X112))</f>
        <v>0</v>
      </c>
      <c r="Z112">
        <f>(AA112/AB112*100)</f>
        <v>0</v>
      </c>
      <c r="AA112">
        <f>DH112*(DM112+DN112)/1000</f>
        <v>0</v>
      </c>
      <c r="AB112">
        <f>0.61365*exp(17.502*DO112/(240.97+DO112))</f>
        <v>0</v>
      </c>
      <c r="AC112">
        <f>(Y112-DH112*(DM112+DN112)/1000)</f>
        <v>0</v>
      </c>
      <c r="AD112">
        <f>(-K112*44100)</f>
        <v>0</v>
      </c>
      <c r="AE112">
        <f>2*29.3*S112*0.92*(DO112-X112)</f>
        <v>0</v>
      </c>
      <c r="AF112">
        <f>2*0.95*5.67E-8*(((DO112+$B$7)+273)^4-(X112+273)^4)</f>
        <v>0</v>
      </c>
      <c r="AG112">
        <f>V112+AF112+AD112+AE112</f>
        <v>0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MAX(0,($B$13+$C$13*DT112)/(1+$D$13*DT112)*DM112/(DO112+273)*$E$13)</f>
        <v>0</v>
      </c>
      <c r="AM112" t="s">
        <v>422</v>
      </c>
      <c r="AN112" t="s">
        <v>422</v>
      </c>
      <c r="AO112">
        <v>0</v>
      </c>
      <c r="AP112">
        <v>0</v>
      </c>
      <c r="AQ112">
        <f>1-AO112/AP112</f>
        <v>0</v>
      </c>
      <c r="AR112">
        <v>0</v>
      </c>
      <c r="AS112" t="s">
        <v>422</v>
      </c>
      <c r="AT112" t="s">
        <v>422</v>
      </c>
      <c r="AU112">
        <v>0</v>
      </c>
      <c r="AV112">
        <v>0</v>
      </c>
      <c r="AW112">
        <f>1-AU112/AV112</f>
        <v>0</v>
      </c>
      <c r="AX112">
        <v>0.5</v>
      </c>
      <c r="AY112">
        <f>CX112</f>
        <v>0</v>
      </c>
      <c r="AZ112">
        <f>M112</f>
        <v>0</v>
      </c>
      <c r="BA112">
        <f>AW112*AX112*AY112</f>
        <v>0</v>
      </c>
      <c r="BB112">
        <f>(AZ112-AR112)/AY112</f>
        <v>0</v>
      </c>
      <c r="BC112">
        <f>(AP112-AV112)/AV112</f>
        <v>0</v>
      </c>
      <c r="BD112">
        <f>AO112/(AQ112+AO112/AV112)</f>
        <v>0</v>
      </c>
      <c r="BE112" t="s">
        <v>422</v>
      </c>
      <c r="BF112">
        <v>0</v>
      </c>
      <c r="BG112">
        <f>IF(BF112&lt;&gt;0, BF112, BD112)</f>
        <v>0</v>
      </c>
      <c r="BH112">
        <f>1-BG112/AV112</f>
        <v>0</v>
      </c>
      <c r="BI112">
        <f>(AV112-AU112)/(AV112-BG112)</f>
        <v>0</v>
      </c>
      <c r="BJ112">
        <f>(AP112-AV112)/(AP112-BG112)</f>
        <v>0</v>
      </c>
      <c r="BK112">
        <f>(AV112-AU112)/(AV112-AO112)</f>
        <v>0</v>
      </c>
      <c r="BL112">
        <f>(AP112-AV112)/(AP112-AO112)</f>
        <v>0</v>
      </c>
      <c r="BM112">
        <f>(BI112*BG112/AU112)</f>
        <v>0</v>
      </c>
      <c r="BN112">
        <f>(1-BM112)</f>
        <v>0</v>
      </c>
      <c r="CW112">
        <f>$B$11*DU112+$C$11*DV112+$F$11*EG112*(1-EJ112)</f>
        <v>0</v>
      </c>
      <c r="CX112">
        <f>CW112*CY112</f>
        <v>0</v>
      </c>
      <c r="CY112">
        <f>($B$11*$D$9+$C$11*$D$9+$F$11*((ET112+EL112)/MAX(ET112+EL112+EU112, 0.1)*$I$9+EU112/MAX(ET112+EL112+EU112, 0.1)*$J$9))/($B$11+$C$11+$F$11)</f>
        <v>0</v>
      </c>
      <c r="CZ112">
        <f>($B$11*$K$9+$C$11*$K$9+$F$11*((ET112+EL112)/MAX(ET112+EL112+EU112, 0.1)*$P$9+EU112/MAX(ET112+EL112+EU112, 0.1)*$Q$9))/($B$11+$C$11+$F$11)</f>
        <v>0</v>
      </c>
      <c r="DA112">
        <v>1.65</v>
      </c>
      <c r="DB112">
        <v>0.5</v>
      </c>
      <c r="DC112" t="s">
        <v>423</v>
      </c>
      <c r="DD112">
        <v>2</v>
      </c>
      <c r="DE112">
        <v>1758504547.1</v>
      </c>
      <c r="DF112">
        <v>420.2834444444445</v>
      </c>
      <c r="DG112">
        <v>419.9732222222222</v>
      </c>
      <c r="DH112">
        <v>24.64843333333333</v>
      </c>
      <c r="DI112">
        <v>24.46533333333333</v>
      </c>
      <c r="DJ112">
        <v>419.0455555555555</v>
      </c>
      <c r="DK112">
        <v>24.44971111111111</v>
      </c>
      <c r="DL112">
        <v>500.0128888888889</v>
      </c>
      <c r="DM112">
        <v>89.97403333333335</v>
      </c>
      <c r="DN112">
        <v>0.05707717777777778</v>
      </c>
      <c r="DO112">
        <v>30.75756666666667</v>
      </c>
      <c r="DP112">
        <v>30.69003333333333</v>
      </c>
      <c r="DQ112">
        <v>999.9000000000001</v>
      </c>
      <c r="DR112">
        <v>0</v>
      </c>
      <c r="DS112">
        <v>0</v>
      </c>
      <c r="DT112">
        <v>10002.23111111111</v>
      </c>
      <c r="DU112">
        <v>0</v>
      </c>
      <c r="DV112">
        <v>0.899321</v>
      </c>
      <c r="DW112">
        <v>0.3100957777777777</v>
      </c>
      <c r="DX112">
        <v>430.9043333333333</v>
      </c>
      <c r="DY112">
        <v>430.5055555555556</v>
      </c>
      <c r="DZ112">
        <v>0.1830893333333333</v>
      </c>
      <c r="EA112">
        <v>419.9732222222222</v>
      </c>
      <c r="EB112">
        <v>24.46533333333333</v>
      </c>
      <c r="EC112">
        <v>2.217716666666667</v>
      </c>
      <c r="ED112">
        <v>2.201244444444444</v>
      </c>
      <c r="EE112">
        <v>19.09086666666667</v>
      </c>
      <c r="EF112">
        <v>18.97138888888889</v>
      </c>
      <c r="EG112">
        <v>0.00500097</v>
      </c>
      <c r="EH112">
        <v>0</v>
      </c>
      <c r="EI112">
        <v>0</v>
      </c>
      <c r="EJ112">
        <v>0</v>
      </c>
      <c r="EK112">
        <v>149.3222222222222</v>
      </c>
      <c r="EL112">
        <v>0.00500097</v>
      </c>
      <c r="EM112">
        <v>-8.422222222222222</v>
      </c>
      <c r="EN112">
        <v>-1.633333333333333</v>
      </c>
      <c r="EO112">
        <v>34.812</v>
      </c>
      <c r="EP112">
        <v>38.02755555555556</v>
      </c>
      <c r="EQ112">
        <v>36.40944444444445</v>
      </c>
      <c r="ER112">
        <v>37.937</v>
      </c>
      <c r="ES112">
        <v>36.75</v>
      </c>
      <c r="ET112">
        <v>0</v>
      </c>
      <c r="EU112">
        <v>0</v>
      </c>
      <c r="EV112">
        <v>0</v>
      </c>
      <c r="EW112">
        <v>1758504550.9</v>
      </c>
      <c r="EX112">
        <v>0</v>
      </c>
      <c r="EY112">
        <v>149.316</v>
      </c>
      <c r="EZ112">
        <v>31.47692302350239</v>
      </c>
      <c r="FA112">
        <v>-28.68461506096336</v>
      </c>
      <c r="FB112">
        <v>-5.528</v>
      </c>
      <c r="FC112">
        <v>15</v>
      </c>
      <c r="FD112">
        <v>0</v>
      </c>
      <c r="FE112" t="s">
        <v>424</v>
      </c>
      <c r="FF112">
        <v>1747247426.5</v>
      </c>
      <c r="FG112">
        <v>1747247420.5</v>
      </c>
      <c r="FH112">
        <v>0</v>
      </c>
      <c r="FI112">
        <v>1.027</v>
      </c>
      <c r="FJ112">
        <v>0.031</v>
      </c>
      <c r="FK112">
        <v>0.02</v>
      </c>
      <c r="FL112">
        <v>0.05</v>
      </c>
      <c r="FM112">
        <v>420</v>
      </c>
      <c r="FN112">
        <v>16</v>
      </c>
      <c r="FO112">
        <v>0.01</v>
      </c>
      <c r="FP112">
        <v>0.1</v>
      </c>
      <c r="FQ112">
        <v>0.277259825</v>
      </c>
      <c r="FR112">
        <v>0.1705653771106936</v>
      </c>
      <c r="FS112">
        <v>0.03648240280593337</v>
      </c>
      <c r="FT112">
        <v>0</v>
      </c>
      <c r="FU112">
        <v>149.1</v>
      </c>
      <c r="FV112">
        <v>20.0519479793799</v>
      </c>
      <c r="FW112">
        <v>7.438057937550158</v>
      </c>
      <c r="FX112">
        <v>-1</v>
      </c>
      <c r="FY112">
        <v>0.1834645</v>
      </c>
      <c r="FZ112">
        <v>-0.00286559099437184</v>
      </c>
      <c r="GA112">
        <v>0.0008166787312034032</v>
      </c>
      <c r="GB112">
        <v>1</v>
      </c>
      <c r="GC112">
        <v>1</v>
      </c>
      <c r="GD112">
        <v>2</v>
      </c>
      <c r="GE112" t="s">
        <v>425</v>
      </c>
      <c r="GF112">
        <v>3.13658</v>
      </c>
      <c r="GG112">
        <v>2.71728</v>
      </c>
      <c r="GH112">
        <v>0.0931242</v>
      </c>
      <c r="GI112">
        <v>0.09240719999999999</v>
      </c>
      <c r="GJ112">
        <v>0.107366</v>
      </c>
      <c r="GK112">
        <v>0.105604</v>
      </c>
      <c r="GL112">
        <v>28775.6</v>
      </c>
      <c r="GM112">
        <v>28857.2</v>
      </c>
      <c r="GN112">
        <v>29502.7</v>
      </c>
      <c r="GO112">
        <v>29387</v>
      </c>
      <c r="GP112">
        <v>34796.4</v>
      </c>
      <c r="GQ112">
        <v>34807.6</v>
      </c>
      <c r="GR112">
        <v>41517.9</v>
      </c>
      <c r="GS112">
        <v>41747.6</v>
      </c>
      <c r="GT112">
        <v>1.9129</v>
      </c>
      <c r="GU112">
        <v>1.863</v>
      </c>
      <c r="GV112">
        <v>0.08546189999999999</v>
      </c>
      <c r="GW112">
        <v>0</v>
      </c>
      <c r="GX112">
        <v>29.2976</v>
      </c>
      <c r="GY112">
        <v>999.9</v>
      </c>
      <c r="GZ112">
        <v>58.6</v>
      </c>
      <c r="HA112">
        <v>31</v>
      </c>
      <c r="HB112">
        <v>29.3832</v>
      </c>
      <c r="HC112">
        <v>62.4924</v>
      </c>
      <c r="HD112">
        <v>25.4888</v>
      </c>
      <c r="HE112">
        <v>1</v>
      </c>
      <c r="HF112">
        <v>0.157541</v>
      </c>
      <c r="HG112">
        <v>-1.51339</v>
      </c>
      <c r="HH112">
        <v>20.3501</v>
      </c>
      <c r="HI112">
        <v>5.22448</v>
      </c>
      <c r="HJ112">
        <v>12.0159</v>
      </c>
      <c r="HK112">
        <v>4.9909</v>
      </c>
      <c r="HL112">
        <v>3.28943</v>
      </c>
      <c r="HM112">
        <v>9999</v>
      </c>
      <c r="HN112">
        <v>9999</v>
      </c>
      <c r="HO112">
        <v>9999</v>
      </c>
      <c r="HP112">
        <v>999.9</v>
      </c>
      <c r="HQ112">
        <v>1.86761</v>
      </c>
      <c r="HR112">
        <v>1.86672</v>
      </c>
      <c r="HS112">
        <v>1.86604</v>
      </c>
      <c r="HT112">
        <v>1.866</v>
      </c>
      <c r="HU112">
        <v>1.86784</v>
      </c>
      <c r="HV112">
        <v>1.87028</v>
      </c>
      <c r="HW112">
        <v>1.86892</v>
      </c>
      <c r="HX112">
        <v>1.8704</v>
      </c>
      <c r="HY112">
        <v>0</v>
      </c>
      <c r="HZ112">
        <v>0</v>
      </c>
      <c r="IA112">
        <v>0</v>
      </c>
      <c r="IB112">
        <v>0</v>
      </c>
      <c r="IC112" t="s">
        <v>426</v>
      </c>
      <c r="ID112" t="s">
        <v>427</v>
      </c>
      <c r="IE112" t="s">
        <v>428</v>
      </c>
      <c r="IF112" t="s">
        <v>428</v>
      </c>
      <c r="IG112" t="s">
        <v>428</v>
      </c>
      <c r="IH112" t="s">
        <v>428</v>
      </c>
      <c r="II112">
        <v>0</v>
      </c>
      <c r="IJ112">
        <v>100</v>
      </c>
      <c r="IK112">
        <v>100</v>
      </c>
      <c r="IL112">
        <v>1.237</v>
      </c>
      <c r="IM112">
        <v>0.1987</v>
      </c>
      <c r="IN112">
        <v>0.6902030508192664</v>
      </c>
      <c r="IO112">
        <v>0.001474763808417899</v>
      </c>
      <c r="IP112">
        <v>-3.85604142745729E-07</v>
      </c>
      <c r="IQ112">
        <v>-4.042155114862324E-11</v>
      </c>
      <c r="IR112">
        <v>-0.0599630414126953</v>
      </c>
      <c r="IS112">
        <v>-0.0008759303265835833</v>
      </c>
      <c r="IT112">
        <v>0.0007542316531097033</v>
      </c>
      <c r="IU112">
        <v>-1.168394518909615E-05</v>
      </c>
      <c r="IV112">
        <v>4</v>
      </c>
      <c r="IW112">
        <v>2283</v>
      </c>
      <c r="IX112">
        <v>1</v>
      </c>
      <c r="IY112">
        <v>28</v>
      </c>
      <c r="IZ112">
        <v>187618.7</v>
      </c>
      <c r="JA112">
        <v>187618.8</v>
      </c>
      <c r="JB112">
        <v>1.03149</v>
      </c>
      <c r="JC112">
        <v>2.28638</v>
      </c>
      <c r="JD112">
        <v>1.39648</v>
      </c>
      <c r="JE112">
        <v>2.35962</v>
      </c>
      <c r="JF112">
        <v>1.49536</v>
      </c>
      <c r="JG112">
        <v>2.7124</v>
      </c>
      <c r="JH112">
        <v>36.5523</v>
      </c>
      <c r="JI112">
        <v>24.105</v>
      </c>
      <c r="JJ112">
        <v>18</v>
      </c>
      <c r="JK112">
        <v>490.099</v>
      </c>
      <c r="JL112">
        <v>448.371</v>
      </c>
      <c r="JM112">
        <v>31.4913</v>
      </c>
      <c r="JN112">
        <v>29.6183</v>
      </c>
      <c r="JO112">
        <v>30.0002</v>
      </c>
      <c r="JP112">
        <v>29.4478</v>
      </c>
      <c r="JQ112">
        <v>29.3743</v>
      </c>
      <c r="JR112">
        <v>20.6552</v>
      </c>
      <c r="JS112">
        <v>24.9379</v>
      </c>
      <c r="JT112">
        <v>100</v>
      </c>
      <c r="JU112">
        <v>31.4938</v>
      </c>
      <c r="JV112">
        <v>420</v>
      </c>
      <c r="JW112">
        <v>24.4716</v>
      </c>
      <c r="JX112">
        <v>100.834</v>
      </c>
      <c r="JY112">
        <v>100.392</v>
      </c>
    </row>
    <row r="113" spans="1:285">
      <c r="A113">
        <v>97</v>
      </c>
      <c r="B113">
        <v>1758504552.1</v>
      </c>
      <c r="C113">
        <v>1663.599999904633</v>
      </c>
      <c r="D113" t="s">
        <v>624</v>
      </c>
      <c r="E113" t="s">
        <v>625</v>
      </c>
      <c r="F113">
        <v>5</v>
      </c>
      <c r="G113" t="s">
        <v>613</v>
      </c>
      <c r="H113" t="s">
        <v>420</v>
      </c>
      <c r="I113" t="s">
        <v>421</v>
      </c>
      <c r="J113">
        <v>1758504549.1</v>
      </c>
      <c r="K113">
        <f>(L113)/1000</f>
        <v>0</v>
      </c>
      <c r="L113">
        <f>1000*DL113*AJ113*(DH113-DI113)/(100*DA113*(1000-AJ113*DH113))</f>
        <v>0</v>
      </c>
      <c r="M113">
        <f>DL113*AJ113*(DG113-DF113*(1000-AJ113*DI113)/(1000-AJ113*DH113))/(100*DA113)</f>
        <v>0</v>
      </c>
      <c r="N113">
        <f>DF113 - IF(AJ113&gt;1, M113*DA113*100.0/(AL113), 0)</f>
        <v>0</v>
      </c>
      <c r="O113">
        <f>((U113-K113/2)*N113-M113)/(U113+K113/2)</f>
        <v>0</v>
      </c>
      <c r="P113">
        <f>O113*(DM113+DN113)/1000.0</f>
        <v>0</v>
      </c>
      <c r="Q113">
        <f>(DF113 - IF(AJ113&gt;1, M113*DA113*100.0/(AL113), 0))*(DM113+DN113)/1000.0</f>
        <v>0</v>
      </c>
      <c r="R113">
        <f>2.0/((1/T113-1/S113)+SIGN(T113)*SQRT((1/T113-1/S113)*(1/T113-1/S113) + 4*DB113/((DB113+1)*(DB113+1))*(2*1/T113*1/S113-1/S113*1/S113)))</f>
        <v>0</v>
      </c>
      <c r="S113">
        <f>IF(LEFT(DC113,1)&lt;&gt;"0",IF(LEFT(DC113,1)="1",3.0,DD113),$D$5+$E$5*(DT113*DM113/($K$5*1000))+$F$5*(DT113*DM113/($K$5*1000))*MAX(MIN(DA113,$J$5),$I$5)*MAX(MIN(DA113,$J$5),$I$5)+$G$5*MAX(MIN(DA113,$J$5),$I$5)*(DT113*DM113/($K$5*1000))+$H$5*(DT113*DM113/($K$5*1000))*(DT113*DM113/($K$5*1000)))</f>
        <v>0</v>
      </c>
      <c r="T113">
        <f>K113*(1000-(1000*0.61365*exp(17.502*X113/(240.97+X113))/(DM113+DN113)+DH113)/2)/(1000*0.61365*exp(17.502*X113/(240.97+X113))/(DM113+DN113)-DH113)</f>
        <v>0</v>
      </c>
      <c r="U113">
        <f>1/((DB113+1)/(R113/1.6)+1/(S113/1.37)) + DB113/((DB113+1)/(R113/1.6) + DB113/(S113/1.37))</f>
        <v>0</v>
      </c>
      <c r="V113">
        <f>(CW113*CZ113)</f>
        <v>0</v>
      </c>
      <c r="W113">
        <f>(DO113+(V113+2*0.95*5.67E-8*(((DO113+$B$7)+273)^4-(DO113+273)^4)-44100*K113)/(1.84*29.3*S113+8*0.95*5.67E-8*(DO113+273)^3))</f>
        <v>0</v>
      </c>
      <c r="X113">
        <f>($C$7*DP113+$D$7*DQ113+$E$7*W113)</f>
        <v>0</v>
      </c>
      <c r="Y113">
        <f>0.61365*exp(17.502*X113/(240.97+X113))</f>
        <v>0</v>
      </c>
      <c r="Z113">
        <f>(AA113/AB113*100)</f>
        <v>0</v>
      </c>
      <c r="AA113">
        <f>DH113*(DM113+DN113)/1000</f>
        <v>0</v>
      </c>
      <c r="AB113">
        <f>0.61365*exp(17.502*DO113/(240.97+DO113))</f>
        <v>0</v>
      </c>
      <c r="AC113">
        <f>(Y113-DH113*(DM113+DN113)/1000)</f>
        <v>0</v>
      </c>
      <c r="AD113">
        <f>(-K113*44100)</f>
        <v>0</v>
      </c>
      <c r="AE113">
        <f>2*29.3*S113*0.92*(DO113-X113)</f>
        <v>0</v>
      </c>
      <c r="AF113">
        <f>2*0.95*5.67E-8*(((DO113+$B$7)+273)^4-(X113+273)^4)</f>
        <v>0</v>
      </c>
      <c r="AG113">
        <f>V113+AF113+AD113+AE113</f>
        <v>0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MAX(0,($B$13+$C$13*DT113)/(1+$D$13*DT113)*DM113/(DO113+273)*$E$13)</f>
        <v>0</v>
      </c>
      <c r="AM113" t="s">
        <v>422</v>
      </c>
      <c r="AN113" t="s">
        <v>422</v>
      </c>
      <c r="AO113">
        <v>0</v>
      </c>
      <c r="AP113">
        <v>0</v>
      </c>
      <c r="AQ113">
        <f>1-AO113/AP113</f>
        <v>0</v>
      </c>
      <c r="AR113">
        <v>0</v>
      </c>
      <c r="AS113" t="s">
        <v>422</v>
      </c>
      <c r="AT113" t="s">
        <v>422</v>
      </c>
      <c r="AU113">
        <v>0</v>
      </c>
      <c r="AV113">
        <v>0</v>
      </c>
      <c r="AW113">
        <f>1-AU113/AV113</f>
        <v>0</v>
      </c>
      <c r="AX113">
        <v>0.5</v>
      </c>
      <c r="AY113">
        <f>CX113</f>
        <v>0</v>
      </c>
      <c r="AZ113">
        <f>M113</f>
        <v>0</v>
      </c>
      <c r="BA113">
        <f>AW113*AX113*AY113</f>
        <v>0</v>
      </c>
      <c r="BB113">
        <f>(AZ113-AR113)/AY113</f>
        <v>0</v>
      </c>
      <c r="BC113">
        <f>(AP113-AV113)/AV113</f>
        <v>0</v>
      </c>
      <c r="BD113">
        <f>AO113/(AQ113+AO113/AV113)</f>
        <v>0</v>
      </c>
      <c r="BE113" t="s">
        <v>422</v>
      </c>
      <c r="BF113">
        <v>0</v>
      </c>
      <c r="BG113">
        <f>IF(BF113&lt;&gt;0, BF113, BD113)</f>
        <v>0</v>
      </c>
      <c r="BH113">
        <f>1-BG113/AV113</f>
        <v>0</v>
      </c>
      <c r="BI113">
        <f>(AV113-AU113)/(AV113-BG113)</f>
        <v>0</v>
      </c>
      <c r="BJ113">
        <f>(AP113-AV113)/(AP113-BG113)</f>
        <v>0</v>
      </c>
      <c r="BK113">
        <f>(AV113-AU113)/(AV113-AO113)</f>
        <v>0</v>
      </c>
      <c r="BL113">
        <f>(AP113-AV113)/(AP113-AO113)</f>
        <v>0</v>
      </c>
      <c r="BM113">
        <f>(BI113*BG113/AU113)</f>
        <v>0</v>
      </c>
      <c r="BN113">
        <f>(1-BM113)</f>
        <v>0</v>
      </c>
      <c r="CW113">
        <f>$B$11*DU113+$C$11*DV113+$F$11*EG113*(1-EJ113)</f>
        <v>0</v>
      </c>
      <c r="CX113">
        <f>CW113*CY113</f>
        <v>0</v>
      </c>
      <c r="CY113">
        <f>($B$11*$D$9+$C$11*$D$9+$F$11*((ET113+EL113)/MAX(ET113+EL113+EU113, 0.1)*$I$9+EU113/MAX(ET113+EL113+EU113, 0.1)*$J$9))/($B$11+$C$11+$F$11)</f>
        <v>0</v>
      </c>
      <c r="CZ113">
        <f>($B$11*$K$9+$C$11*$K$9+$F$11*((ET113+EL113)/MAX(ET113+EL113+EU113, 0.1)*$P$9+EU113/MAX(ET113+EL113+EU113, 0.1)*$Q$9))/($B$11+$C$11+$F$11)</f>
        <v>0</v>
      </c>
      <c r="DA113">
        <v>1.65</v>
      </c>
      <c r="DB113">
        <v>0.5</v>
      </c>
      <c r="DC113" t="s">
        <v>423</v>
      </c>
      <c r="DD113">
        <v>2</v>
      </c>
      <c r="DE113">
        <v>1758504549.1</v>
      </c>
      <c r="DF113">
        <v>420.2656666666667</v>
      </c>
      <c r="DG113">
        <v>419.9708888888889</v>
      </c>
      <c r="DH113">
        <v>24.64754444444445</v>
      </c>
      <c r="DI113">
        <v>24.4646</v>
      </c>
      <c r="DJ113">
        <v>419.028</v>
      </c>
      <c r="DK113">
        <v>24.44883333333333</v>
      </c>
      <c r="DL113">
        <v>500.016</v>
      </c>
      <c r="DM113">
        <v>89.97456666666666</v>
      </c>
      <c r="DN113">
        <v>0.05714374444444444</v>
      </c>
      <c r="DO113">
        <v>30.75821111111111</v>
      </c>
      <c r="DP113">
        <v>30.69155555555555</v>
      </c>
      <c r="DQ113">
        <v>999.9000000000001</v>
      </c>
      <c r="DR113">
        <v>0</v>
      </c>
      <c r="DS113">
        <v>0</v>
      </c>
      <c r="DT113">
        <v>9999.244444444443</v>
      </c>
      <c r="DU113">
        <v>0</v>
      </c>
      <c r="DV113">
        <v>0.899321</v>
      </c>
      <c r="DW113">
        <v>0.2947725555555555</v>
      </c>
      <c r="DX113">
        <v>430.8857777777778</v>
      </c>
      <c r="DY113">
        <v>430.5028888888889</v>
      </c>
      <c r="DZ113">
        <v>0.1829423333333333</v>
      </c>
      <c r="EA113">
        <v>419.9708888888889</v>
      </c>
      <c r="EB113">
        <v>24.4646</v>
      </c>
      <c r="EC113">
        <v>2.217651111111111</v>
      </c>
      <c r="ED113">
        <v>2.201191111111112</v>
      </c>
      <c r="EE113">
        <v>19.09038888888889</v>
      </c>
      <c r="EF113">
        <v>18.971</v>
      </c>
      <c r="EG113">
        <v>0.00500097</v>
      </c>
      <c r="EH113">
        <v>0</v>
      </c>
      <c r="EI113">
        <v>0</v>
      </c>
      <c r="EJ113">
        <v>0</v>
      </c>
      <c r="EK113">
        <v>149.8666666666667</v>
      </c>
      <c r="EL113">
        <v>0.00500097</v>
      </c>
      <c r="EM113">
        <v>-9.266666666666667</v>
      </c>
      <c r="EN113">
        <v>-1.655555555555555</v>
      </c>
      <c r="EO113">
        <v>34.812</v>
      </c>
      <c r="EP113">
        <v>38.02755555555555</v>
      </c>
      <c r="EQ113">
        <v>36.38877777777778</v>
      </c>
      <c r="ER113">
        <v>37.937</v>
      </c>
      <c r="ES113">
        <v>36.75</v>
      </c>
      <c r="ET113">
        <v>0</v>
      </c>
      <c r="EU113">
        <v>0</v>
      </c>
      <c r="EV113">
        <v>0</v>
      </c>
      <c r="EW113">
        <v>1758504552.7</v>
      </c>
      <c r="EX113">
        <v>0</v>
      </c>
      <c r="EY113">
        <v>150.2192307692308</v>
      </c>
      <c r="EZ113">
        <v>19.50427356327005</v>
      </c>
      <c r="FA113">
        <v>-38.9572648694262</v>
      </c>
      <c r="FB113">
        <v>-5.703846153846153</v>
      </c>
      <c r="FC113">
        <v>15</v>
      </c>
      <c r="FD113">
        <v>0</v>
      </c>
      <c r="FE113" t="s">
        <v>424</v>
      </c>
      <c r="FF113">
        <v>1747247426.5</v>
      </c>
      <c r="FG113">
        <v>1747247420.5</v>
      </c>
      <c r="FH113">
        <v>0</v>
      </c>
      <c r="FI113">
        <v>1.027</v>
      </c>
      <c r="FJ113">
        <v>0.031</v>
      </c>
      <c r="FK113">
        <v>0.02</v>
      </c>
      <c r="FL113">
        <v>0.05</v>
      </c>
      <c r="FM113">
        <v>420</v>
      </c>
      <c r="FN113">
        <v>16</v>
      </c>
      <c r="FO113">
        <v>0.01</v>
      </c>
      <c r="FP113">
        <v>0.1</v>
      </c>
      <c r="FQ113">
        <v>0.2812276829268293</v>
      </c>
      <c r="FR113">
        <v>0.09519921951219558</v>
      </c>
      <c r="FS113">
        <v>0.03395161764344641</v>
      </c>
      <c r="FT113">
        <v>1</v>
      </c>
      <c r="FU113">
        <v>148.9764705882353</v>
      </c>
      <c r="FV113">
        <v>25.07257451736385</v>
      </c>
      <c r="FW113">
        <v>8.121252396301264</v>
      </c>
      <c r="FX113">
        <v>-1</v>
      </c>
      <c r="FY113">
        <v>0.1833076585365854</v>
      </c>
      <c r="FZ113">
        <v>-0.004452773519163561</v>
      </c>
      <c r="GA113">
        <v>0.0008730141397943028</v>
      </c>
      <c r="GB113">
        <v>1</v>
      </c>
      <c r="GC113">
        <v>2</v>
      </c>
      <c r="GD113">
        <v>2</v>
      </c>
      <c r="GE113" t="s">
        <v>448</v>
      </c>
      <c r="GF113">
        <v>3.13656</v>
      </c>
      <c r="GG113">
        <v>2.71752</v>
      </c>
      <c r="GH113">
        <v>0.0931256</v>
      </c>
      <c r="GI113">
        <v>0.0924176</v>
      </c>
      <c r="GJ113">
        <v>0.107363</v>
      </c>
      <c r="GK113">
        <v>0.105599</v>
      </c>
      <c r="GL113">
        <v>28775.2</v>
      </c>
      <c r="GM113">
        <v>28856.9</v>
      </c>
      <c r="GN113">
        <v>29502.3</v>
      </c>
      <c r="GO113">
        <v>29387.1</v>
      </c>
      <c r="GP113">
        <v>34796.1</v>
      </c>
      <c r="GQ113">
        <v>34807.9</v>
      </c>
      <c r="GR113">
        <v>41517.3</v>
      </c>
      <c r="GS113">
        <v>41747.7</v>
      </c>
      <c r="GT113">
        <v>1.9128</v>
      </c>
      <c r="GU113">
        <v>1.86318</v>
      </c>
      <c r="GV113">
        <v>0.0857636</v>
      </c>
      <c r="GW113">
        <v>0</v>
      </c>
      <c r="GX113">
        <v>29.2976</v>
      </c>
      <c r="GY113">
        <v>999.9</v>
      </c>
      <c r="GZ113">
        <v>58.6</v>
      </c>
      <c r="HA113">
        <v>31.1</v>
      </c>
      <c r="HB113">
        <v>29.5511</v>
      </c>
      <c r="HC113">
        <v>62.4124</v>
      </c>
      <c r="HD113">
        <v>25.3766</v>
      </c>
      <c r="HE113">
        <v>1</v>
      </c>
      <c r="HF113">
        <v>0.157515</v>
      </c>
      <c r="HG113">
        <v>-1.50694</v>
      </c>
      <c r="HH113">
        <v>20.3502</v>
      </c>
      <c r="HI113">
        <v>5.22538</v>
      </c>
      <c r="HJ113">
        <v>12.0159</v>
      </c>
      <c r="HK113">
        <v>4.99105</v>
      </c>
      <c r="HL113">
        <v>3.2895</v>
      </c>
      <c r="HM113">
        <v>9999</v>
      </c>
      <c r="HN113">
        <v>9999</v>
      </c>
      <c r="HO113">
        <v>9999</v>
      </c>
      <c r="HP113">
        <v>999.9</v>
      </c>
      <c r="HQ113">
        <v>1.86762</v>
      </c>
      <c r="HR113">
        <v>1.86673</v>
      </c>
      <c r="HS113">
        <v>1.86604</v>
      </c>
      <c r="HT113">
        <v>1.866</v>
      </c>
      <c r="HU113">
        <v>1.86784</v>
      </c>
      <c r="HV113">
        <v>1.87028</v>
      </c>
      <c r="HW113">
        <v>1.86891</v>
      </c>
      <c r="HX113">
        <v>1.87041</v>
      </c>
      <c r="HY113">
        <v>0</v>
      </c>
      <c r="HZ113">
        <v>0</v>
      </c>
      <c r="IA113">
        <v>0</v>
      </c>
      <c r="IB113">
        <v>0</v>
      </c>
      <c r="IC113" t="s">
        <v>426</v>
      </c>
      <c r="ID113" t="s">
        <v>427</v>
      </c>
      <c r="IE113" t="s">
        <v>428</v>
      </c>
      <c r="IF113" t="s">
        <v>428</v>
      </c>
      <c r="IG113" t="s">
        <v>428</v>
      </c>
      <c r="IH113" t="s">
        <v>428</v>
      </c>
      <c r="II113">
        <v>0</v>
      </c>
      <c r="IJ113">
        <v>100</v>
      </c>
      <c r="IK113">
        <v>100</v>
      </c>
      <c r="IL113">
        <v>1.237</v>
      </c>
      <c r="IM113">
        <v>0.1987</v>
      </c>
      <c r="IN113">
        <v>0.6902030508192664</v>
      </c>
      <c r="IO113">
        <v>0.001474763808417899</v>
      </c>
      <c r="IP113">
        <v>-3.85604142745729E-07</v>
      </c>
      <c r="IQ113">
        <v>-4.042155114862324E-11</v>
      </c>
      <c r="IR113">
        <v>-0.0599630414126953</v>
      </c>
      <c r="IS113">
        <v>-0.0008759303265835833</v>
      </c>
      <c r="IT113">
        <v>0.0007542316531097033</v>
      </c>
      <c r="IU113">
        <v>-1.168394518909615E-05</v>
      </c>
      <c r="IV113">
        <v>4</v>
      </c>
      <c r="IW113">
        <v>2283</v>
      </c>
      <c r="IX113">
        <v>1</v>
      </c>
      <c r="IY113">
        <v>28</v>
      </c>
      <c r="IZ113">
        <v>187618.8</v>
      </c>
      <c r="JA113">
        <v>187618.9</v>
      </c>
      <c r="JB113">
        <v>1.03149</v>
      </c>
      <c r="JC113">
        <v>2.29614</v>
      </c>
      <c r="JD113">
        <v>1.39771</v>
      </c>
      <c r="JE113">
        <v>2.36206</v>
      </c>
      <c r="JF113">
        <v>1.49536</v>
      </c>
      <c r="JG113">
        <v>2.62451</v>
      </c>
      <c r="JH113">
        <v>36.5759</v>
      </c>
      <c r="JI113">
        <v>24.105</v>
      </c>
      <c r="JJ113">
        <v>18</v>
      </c>
      <c r="JK113">
        <v>490.035</v>
      </c>
      <c r="JL113">
        <v>448.48</v>
      </c>
      <c r="JM113">
        <v>31.4947</v>
      </c>
      <c r="JN113">
        <v>29.6183</v>
      </c>
      <c r="JO113">
        <v>30.0001</v>
      </c>
      <c r="JP113">
        <v>29.4478</v>
      </c>
      <c r="JQ113">
        <v>29.3743</v>
      </c>
      <c r="JR113">
        <v>20.6525</v>
      </c>
      <c r="JS113">
        <v>24.9379</v>
      </c>
      <c r="JT113">
        <v>100</v>
      </c>
      <c r="JU113">
        <v>31.5002</v>
      </c>
      <c r="JV113">
        <v>420</v>
      </c>
      <c r="JW113">
        <v>24.4716</v>
      </c>
      <c r="JX113">
        <v>100.833</v>
      </c>
      <c r="JY113">
        <v>100.392</v>
      </c>
    </row>
    <row r="114" spans="1:285">
      <c r="A114">
        <v>98</v>
      </c>
      <c r="B114">
        <v>1758504554.1</v>
      </c>
      <c r="C114">
        <v>1665.599999904633</v>
      </c>
      <c r="D114" t="s">
        <v>626</v>
      </c>
      <c r="E114" t="s">
        <v>627</v>
      </c>
      <c r="F114">
        <v>5</v>
      </c>
      <c r="G114" t="s">
        <v>613</v>
      </c>
      <c r="H114" t="s">
        <v>420</v>
      </c>
      <c r="I114" t="s">
        <v>421</v>
      </c>
      <c r="J114">
        <v>1758504551.1</v>
      </c>
      <c r="K114">
        <f>(L114)/1000</f>
        <v>0</v>
      </c>
      <c r="L114">
        <f>1000*DL114*AJ114*(DH114-DI114)/(100*DA114*(1000-AJ114*DH114))</f>
        <v>0</v>
      </c>
      <c r="M114">
        <f>DL114*AJ114*(DG114-DF114*(1000-AJ114*DI114)/(1000-AJ114*DH114))/(100*DA114)</f>
        <v>0</v>
      </c>
      <c r="N114">
        <f>DF114 - IF(AJ114&gt;1, M114*DA114*100.0/(AL114), 0)</f>
        <v>0</v>
      </c>
      <c r="O114">
        <f>((U114-K114/2)*N114-M114)/(U114+K114/2)</f>
        <v>0</v>
      </c>
      <c r="P114">
        <f>O114*(DM114+DN114)/1000.0</f>
        <v>0</v>
      </c>
      <c r="Q114">
        <f>(DF114 - IF(AJ114&gt;1, M114*DA114*100.0/(AL114), 0))*(DM114+DN114)/1000.0</f>
        <v>0</v>
      </c>
      <c r="R114">
        <f>2.0/((1/T114-1/S114)+SIGN(T114)*SQRT((1/T114-1/S114)*(1/T114-1/S114) + 4*DB114/((DB114+1)*(DB114+1))*(2*1/T114*1/S114-1/S114*1/S114)))</f>
        <v>0</v>
      </c>
      <c r="S114">
        <f>IF(LEFT(DC114,1)&lt;&gt;"0",IF(LEFT(DC114,1)="1",3.0,DD114),$D$5+$E$5*(DT114*DM114/($K$5*1000))+$F$5*(DT114*DM114/($K$5*1000))*MAX(MIN(DA114,$J$5),$I$5)*MAX(MIN(DA114,$J$5),$I$5)+$G$5*MAX(MIN(DA114,$J$5),$I$5)*(DT114*DM114/($K$5*1000))+$H$5*(DT114*DM114/($K$5*1000))*(DT114*DM114/($K$5*1000)))</f>
        <v>0</v>
      </c>
      <c r="T114">
        <f>K114*(1000-(1000*0.61365*exp(17.502*X114/(240.97+X114))/(DM114+DN114)+DH114)/2)/(1000*0.61365*exp(17.502*X114/(240.97+X114))/(DM114+DN114)-DH114)</f>
        <v>0</v>
      </c>
      <c r="U114">
        <f>1/((DB114+1)/(R114/1.6)+1/(S114/1.37)) + DB114/((DB114+1)/(R114/1.6) + DB114/(S114/1.37))</f>
        <v>0</v>
      </c>
      <c r="V114">
        <f>(CW114*CZ114)</f>
        <v>0</v>
      </c>
      <c r="W114">
        <f>(DO114+(V114+2*0.95*5.67E-8*(((DO114+$B$7)+273)^4-(DO114+273)^4)-44100*K114)/(1.84*29.3*S114+8*0.95*5.67E-8*(DO114+273)^3))</f>
        <v>0</v>
      </c>
      <c r="X114">
        <f>($C$7*DP114+$D$7*DQ114+$E$7*W114)</f>
        <v>0</v>
      </c>
      <c r="Y114">
        <f>0.61365*exp(17.502*X114/(240.97+X114))</f>
        <v>0</v>
      </c>
      <c r="Z114">
        <f>(AA114/AB114*100)</f>
        <v>0</v>
      </c>
      <c r="AA114">
        <f>DH114*(DM114+DN114)/1000</f>
        <v>0</v>
      </c>
      <c r="AB114">
        <f>0.61365*exp(17.502*DO114/(240.97+DO114))</f>
        <v>0</v>
      </c>
      <c r="AC114">
        <f>(Y114-DH114*(DM114+DN114)/1000)</f>
        <v>0</v>
      </c>
      <c r="AD114">
        <f>(-K114*44100)</f>
        <v>0</v>
      </c>
      <c r="AE114">
        <f>2*29.3*S114*0.92*(DO114-X114)</f>
        <v>0</v>
      </c>
      <c r="AF114">
        <f>2*0.95*5.67E-8*(((DO114+$B$7)+273)^4-(X114+273)^4)</f>
        <v>0</v>
      </c>
      <c r="AG114">
        <f>V114+AF114+AD114+AE114</f>
        <v>0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MAX(0,($B$13+$C$13*DT114)/(1+$D$13*DT114)*DM114/(DO114+273)*$E$13)</f>
        <v>0</v>
      </c>
      <c r="AM114" t="s">
        <v>422</v>
      </c>
      <c r="AN114" t="s">
        <v>422</v>
      </c>
      <c r="AO114">
        <v>0</v>
      </c>
      <c r="AP114">
        <v>0</v>
      </c>
      <c r="AQ114">
        <f>1-AO114/AP114</f>
        <v>0</v>
      </c>
      <c r="AR114">
        <v>0</v>
      </c>
      <c r="AS114" t="s">
        <v>422</v>
      </c>
      <c r="AT114" t="s">
        <v>422</v>
      </c>
      <c r="AU114">
        <v>0</v>
      </c>
      <c r="AV114">
        <v>0</v>
      </c>
      <c r="AW114">
        <f>1-AU114/AV114</f>
        <v>0</v>
      </c>
      <c r="AX114">
        <v>0.5</v>
      </c>
      <c r="AY114">
        <f>CX114</f>
        <v>0</v>
      </c>
      <c r="AZ114">
        <f>M114</f>
        <v>0</v>
      </c>
      <c r="BA114">
        <f>AW114*AX114*AY114</f>
        <v>0</v>
      </c>
      <c r="BB114">
        <f>(AZ114-AR114)/AY114</f>
        <v>0</v>
      </c>
      <c r="BC114">
        <f>(AP114-AV114)/AV114</f>
        <v>0</v>
      </c>
      <c r="BD114">
        <f>AO114/(AQ114+AO114/AV114)</f>
        <v>0</v>
      </c>
      <c r="BE114" t="s">
        <v>422</v>
      </c>
      <c r="BF114">
        <v>0</v>
      </c>
      <c r="BG114">
        <f>IF(BF114&lt;&gt;0, BF114, BD114)</f>
        <v>0</v>
      </c>
      <c r="BH114">
        <f>1-BG114/AV114</f>
        <v>0</v>
      </c>
      <c r="BI114">
        <f>(AV114-AU114)/(AV114-BG114)</f>
        <v>0</v>
      </c>
      <c r="BJ114">
        <f>(AP114-AV114)/(AP114-BG114)</f>
        <v>0</v>
      </c>
      <c r="BK114">
        <f>(AV114-AU114)/(AV114-AO114)</f>
        <v>0</v>
      </c>
      <c r="BL114">
        <f>(AP114-AV114)/(AP114-AO114)</f>
        <v>0</v>
      </c>
      <c r="BM114">
        <f>(BI114*BG114/AU114)</f>
        <v>0</v>
      </c>
      <c r="BN114">
        <f>(1-BM114)</f>
        <v>0</v>
      </c>
      <c r="CW114">
        <f>$B$11*DU114+$C$11*DV114+$F$11*EG114*(1-EJ114)</f>
        <v>0</v>
      </c>
      <c r="CX114">
        <f>CW114*CY114</f>
        <v>0</v>
      </c>
      <c r="CY114">
        <f>($B$11*$D$9+$C$11*$D$9+$F$11*((ET114+EL114)/MAX(ET114+EL114+EU114, 0.1)*$I$9+EU114/MAX(ET114+EL114+EU114, 0.1)*$J$9))/($B$11+$C$11+$F$11)</f>
        <v>0</v>
      </c>
      <c r="CZ114">
        <f>($B$11*$K$9+$C$11*$K$9+$F$11*((ET114+EL114)/MAX(ET114+EL114+EU114, 0.1)*$P$9+EU114/MAX(ET114+EL114+EU114, 0.1)*$Q$9))/($B$11+$C$11+$F$11)</f>
        <v>0</v>
      </c>
      <c r="DA114">
        <v>1.65</v>
      </c>
      <c r="DB114">
        <v>0.5</v>
      </c>
      <c r="DC114" t="s">
        <v>423</v>
      </c>
      <c r="DD114">
        <v>2</v>
      </c>
      <c r="DE114">
        <v>1758504551.1</v>
      </c>
      <c r="DF114">
        <v>420.2576666666667</v>
      </c>
      <c r="DG114">
        <v>419.9916666666667</v>
      </c>
      <c r="DH114">
        <v>24.64665555555556</v>
      </c>
      <c r="DI114">
        <v>24.46374444444445</v>
      </c>
      <c r="DJ114">
        <v>419.0201111111111</v>
      </c>
      <c r="DK114">
        <v>24.44795555555556</v>
      </c>
      <c r="DL114">
        <v>499.9961111111111</v>
      </c>
      <c r="DM114">
        <v>89.97512222222223</v>
      </c>
      <c r="DN114">
        <v>0.05717271111111111</v>
      </c>
      <c r="DO114">
        <v>30.75864444444445</v>
      </c>
      <c r="DP114">
        <v>30.6926</v>
      </c>
      <c r="DQ114">
        <v>999.9000000000001</v>
      </c>
      <c r="DR114">
        <v>0</v>
      </c>
      <c r="DS114">
        <v>0</v>
      </c>
      <c r="DT114">
        <v>9996.383333333333</v>
      </c>
      <c r="DU114">
        <v>0</v>
      </c>
      <c r="DV114">
        <v>0.899321</v>
      </c>
      <c r="DW114">
        <v>0.26612</v>
      </c>
      <c r="DX114">
        <v>430.8772222222222</v>
      </c>
      <c r="DY114">
        <v>430.5238888888889</v>
      </c>
      <c r="DZ114">
        <v>0.1829304444444445</v>
      </c>
      <c r="EA114">
        <v>419.9916666666667</v>
      </c>
      <c r="EB114">
        <v>24.46374444444445</v>
      </c>
      <c r="EC114">
        <v>2.217585555555555</v>
      </c>
      <c r="ED114">
        <v>2.201125555555556</v>
      </c>
      <c r="EE114">
        <v>19.08992222222222</v>
      </c>
      <c r="EF114">
        <v>18.97052222222222</v>
      </c>
      <c r="EG114">
        <v>0.00500097</v>
      </c>
      <c r="EH114">
        <v>0</v>
      </c>
      <c r="EI114">
        <v>0</v>
      </c>
      <c r="EJ114">
        <v>0</v>
      </c>
      <c r="EK114">
        <v>144.7555555555556</v>
      </c>
      <c r="EL114">
        <v>0.00500097</v>
      </c>
      <c r="EM114">
        <v>-8.877777777777776</v>
      </c>
      <c r="EN114">
        <v>-2.1</v>
      </c>
      <c r="EO114">
        <v>34.812</v>
      </c>
      <c r="EP114">
        <v>38.02066666666666</v>
      </c>
      <c r="EQ114">
        <v>36.38188888888889</v>
      </c>
      <c r="ER114">
        <v>37.937</v>
      </c>
      <c r="ES114">
        <v>36.75</v>
      </c>
      <c r="ET114">
        <v>0</v>
      </c>
      <c r="EU114">
        <v>0</v>
      </c>
      <c r="EV114">
        <v>0</v>
      </c>
      <c r="EW114">
        <v>1758504555.1</v>
      </c>
      <c r="EX114">
        <v>0</v>
      </c>
      <c r="EY114">
        <v>149.1692307692308</v>
      </c>
      <c r="EZ114">
        <v>0.3555554421927828</v>
      </c>
      <c r="FA114">
        <v>-37.26153853899444</v>
      </c>
      <c r="FB114">
        <v>-5.426923076923076</v>
      </c>
      <c r="FC114">
        <v>15</v>
      </c>
      <c r="FD114">
        <v>0</v>
      </c>
      <c r="FE114" t="s">
        <v>424</v>
      </c>
      <c r="FF114">
        <v>1747247426.5</v>
      </c>
      <c r="FG114">
        <v>1747247420.5</v>
      </c>
      <c r="FH114">
        <v>0</v>
      </c>
      <c r="FI114">
        <v>1.027</v>
      </c>
      <c r="FJ114">
        <v>0.031</v>
      </c>
      <c r="FK114">
        <v>0.02</v>
      </c>
      <c r="FL114">
        <v>0.05</v>
      </c>
      <c r="FM114">
        <v>420</v>
      </c>
      <c r="FN114">
        <v>16</v>
      </c>
      <c r="FO114">
        <v>0.01</v>
      </c>
      <c r="FP114">
        <v>0.1</v>
      </c>
      <c r="FQ114">
        <v>0.279821775</v>
      </c>
      <c r="FR114">
        <v>0.001922757973733237</v>
      </c>
      <c r="FS114">
        <v>0.03593467547682009</v>
      </c>
      <c r="FT114">
        <v>1</v>
      </c>
      <c r="FU114">
        <v>148.6911764705883</v>
      </c>
      <c r="FV114">
        <v>13.92666162168672</v>
      </c>
      <c r="FW114">
        <v>7.811167256565089</v>
      </c>
      <c r="FX114">
        <v>-1</v>
      </c>
      <c r="FY114">
        <v>0.183189</v>
      </c>
      <c r="FZ114">
        <v>-0.002384622889306654</v>
      </c>
      <c r="GA114">
        <v>0.0007801876697308159</v>
      </c>
      <c r="GB114">
        <v>1</v>
      </c>
      <c r="GC114">
        <v>2</v>
      </c>
      <c r="GD114">
        <v>2</v>
      </c>
      <c r="GE114" t="s">
        <v>448</v>
      </c>
      <c r="GF114">
        <v>3.13664</v>
      </c>
      <c r="GG114">
        <v>2.71746</v>
      </c>
      <c r="GH114">
        <v>0.0931299</v>
      </c>
      <c r="GI114">
        <v>0.0924275</v>
      </c>
      <c r="GJ114">
        <v>0.10736</v>
      </c>
      <c r="GK114">
        <v>0.105594</v>
      </c>
      <c r="GL114">
        <v>28775.4</v>
      </c>
      <c r="GM114">
        <v>28856.6</v>
      </c>
      <c r="GN114">
        <v>29502.6</v>
      </c>
      <c r="GO114">
        <v>29387.1</v>
      </c>
      <c r="GP114">
        <v>34796.3</v>
      </c>
      <c r="GQ114">
        <v>34808</v>
      </c>
      <c r="GR114">
        <v>41517.5</v>
      </c>
      <c r="GS114">
        <v>41747.7</v>
      </c>
      <c r="GT114">
        <v>1.91293</v>
      </c>
      <c r="GU114">
        <v>1.86292</v>
      </c>
      <c r="GV114">
        <v>0.08613990000000001</v>
      </c>
      <c r="GW114">
        <v>0</v>
      </c>
      <c r="GX114">
        <v>29.2976</v>
      </c>
      <c r="GY114">
        <v>999.9</v>
      </c>
      <c r="GZ114">
        <v>58.6</v>
      </c>
      <c r="HA114">
        <v>31.1</v>
      </c>
      <c r="HB114">
        <v>29.5525</v>
      </c>
      <c r="HC114">
        <v>62.4524</v>
      </c>
      <c r="HD114">
        <v>25.3125</v>
      </c>
      <c r="HE114">
        <v>1</v>
      </c>
      <c r="HF114">
        <v>0.157485</v>
      </c>
      <c r="HG114">
        <v>-1.50903</v>
      </c>
      <c r="HH114">
        <v>20.3503</v>
      </c>
      <c r="HI114">
        <v>5.22598</v>
      </c>
      <c r="HJ114">
        <v>12.0158</v>
      </c>
      <c r="HK114">
        <v>4.99095</v>
      </c>
      <c r="HL114">
        <v>3.28945</v>
      </c>
      <c r="HM114">
        <v>9999</v>
      </c>
      <c r="HN114">
        <v>9999</v>
      </c>
      <c r="HO114">
        <v>9999</v>
      </c>
      <c r="HP114">
        <v>999.9</v>
      </c>
      <c r="HQ114">
        <v>1.86762</v>
      </c>
      <c r="HR114">
        <v>1.86672</v>
      </c>
      <c r="HS114">
        <v>1.86604</v>
      </c>
      <c r="HT114">
        <v>1.86601</v>
      </c>
      <c r="HU114">
        <v>1.86785</v>
      </c>
      <c r="HV114">
        <v>1.87028</v>
      </c>
      <c r="HW114">
        <v>1.86891</v>
      </c>
      <c r="HX114">
        <v>1.87042</v>
      </c>
      <c r="HY114">
        <v>0</v>
      </c>
      <c r="HZ114">
        <v>0</v>
      </c>
      <c r="IA114">
        <v>0</v>
      </c>
      <c r="IB114">
        <v>0</v>
      </c>
      <c r="IC114" t="s">
        <v>426</v>
      </c>
      <c r="ID114" t="s">
        <v>427</v>
      </c>
      <c r="IE114" t="s">
        <v>428</v>
      </c>
      <c r="IF114" t="s">
        <v>428</v>
      </c>
      <c r="IG114" t="s">
        <v>428</v>
      </c>
      <c r="IH114" t="s">
        <v>428</v>
      </c>
      <c r="II114">
        <v>0</v>
      </c>
      <c r="IJ114">
        <v>100</v>
      </c>
      <c r="IK114">
        <v>100</v>
      </c>
      <c r="IL114">
        <v>1.238</v>
      </c>
      <c r="IM114">
        <v>0.1987</v>
      </c>
      <c r="IN114">
        <v>0.6902030508192664</v>
      </c>
      <c r="IO114">
        <v>0.001474763808417899</v>
      </c>
      <c r="IP114">
        <v>-3.85604142745729E-07</v>
      </c>
      <c r="IQ114">
        <v>-4.042155114862324E-11</v>
      </c>
      <c r="IR114">
        <v>-0.0599630414126953</v>
      </c>
      <c r="IS114">
        <v>-0.0008759303265835833</v>
      </c>
      <c r="IT114">
        <v>0.0007542316531097033</v>
      </c>
      <c r="IU114">
        <v>-1.168394518909615E-05</v>
      </c>
      <c r="IV114">
        <v>4</v>
      </c>
      <c r="IW114">
        <v>2283</v>
      </c>
      <c r="IX114">
        <v>1</v>
      </c>
      <c r="IY114">
        <v>28</v>
      </c>
      <c r="IZ114">
        <v>187618.8</v>
      </c>
      <c r="JA114">
        <v>187618.9</v>
      </c>
      <c r="JB114">
        <v>1.03149</v>
      </c>
      <c r="JC114">
        <v>2.29736</v>
      </c>
      <c r="JD114">
        <v>1.39648</v>
      </c>
      <c r="JE114">
        <v>2.35962</v>
      </c>
      <c r="JF114">
        <v>1.49536</v>
      </c>
      <c r="JG114">
        <v>2.5647</v>
      </c>
      <c r="JH114">
        <v>36.5759</v>
      </c>
      <c r="JI114">
        <v>24.105</v>
      </c>
      <c r="JJ114">
        <v>18</v>
      </c>
      <c r="JK114">
        <v>490.114</v>
      </c>
      <c r="JL114">
        <v>448.324</v>
      </c>
      <c r="JM114">
        <v>31.4972</v>
      </c>
      <c r="JN114">
        <v>29.6183</v>
      </c>
      <c r="JO114">
        <v>30.0001</v>
      </c>
      <c r="JP114">
        <v>29.4478</v>
      </c>
      <c r="JQ114">
        <v>29.3743</v>
      </c>
      <c r="JR114">
        <v>20.6529</v>
      </c>
      <c r="JS114">
        <v>24.9379</v>
      </c>
      <c r="JT114">
        <v>100</v>
      </c>
      <c r="JU114">
        <v>31.5002</v>
      </c>
      <c r="JV114">
        <v>420</v>
      </c>
      <c r="JW114">
        <v>24.4716</v>
      </c>
      <c r="JX114">
        <v>100.834</v>
      </c>
      <c r="JY114">
        <v>100.392</v>
      </c>
    </row>
    <row r="115" spans="1:285">
      <c r="A115">
        <v>99</v>
      </c>
      <c r="B115">
        <v>1758504556.1</v>
      </c>
      <c r="C115">
        <v>1667.599999904633</v>
      </c>
      <c r="D115" t="s">
        <v>628</v>
      </c>
      <c r="E115" t="s">
        <v>629</v>
      </c>
      <c r="F115">
        <v>5</v>
      </c>
      <c r="G115" t="s">
        <v>613</v>
      </c>
      <c r="H115" t="s">
        <v>420</v>
      </c>
      <c r="I115" t="s">
        <v>421</v>
      </c>
      <c r="J115">
        <v>1758504553.1</v>
      </c>
      <c r="K115">
        <f>(L115)/1000</f>
        <v>0</v>
      </c>
      <c r="L115">
        <f>1000*DL115*AJ115*(DH115-DI115)/(100*DA115*(1000-AJ115*DH115))</f>
        <v>0</v>
      </c>
      <c r="M115">
        <f>DL115*AJ115*(DG115-DF115*(1000-AJ115*DI115)/(1000-AJ115*DH115))/(100*DA115)</f>
        <v>0</v>
      </c>
      <c r="N115">
        <f>DF115 - IF(AJ115&gt;1, M115*DA115*100.0/(AL115), 0)</f>
        <v>0</v>
      </c>
      <c r="O115">
        <f>((U115-K115/2)*N115-M115)/(U115+K115/2)</f>
        <v>0</v>
      </c>
      <c r="P115">
        <f>O115*(DM115+DN115)/1000.0</f>
        <v>0</v>
      </c>
      <c r="Q115">
        <f>(DF115 - IF(AJ115&gt;1, M115*DA115*100.0/(AL115), 0))*(DM115+DN115)/1000.0</f>
        <v>0</v>
      </c>
      <c r="R115">
        <f>2.0/((1/T115-1/S115)+SIGN(T115)*SQRT((1/T115-1/S115)*(1/T115-1/S115) + 4*DB115/((DB115+1)*(DB115+1))*(2*1/T115*1/S115-1/S115*1/S115)))</f>
        <v>0</v>
      </c>
      <c r="S115">
        <f>IF(LEFT(DC115,1)&lt;&gt;"0",IF(LEFT(DC115,1)="1",3.0,DD115),$D$5+$E$5*(DT115*DM115/($K$5*1000))+$F$5*(DT115*DM115/($K$5*1000))*MAX(MIN(DA115,$J$5),$I$5)*MAX(MIN(DA115,$J$5),$I$5)+$G$5*MAX(MIN(DA115,$J$5),$I$5)*(DT115*DM115/($K$5*1000))+$H$5*(DT115*DM115/($K$5*1000))*(DT115*DM115/($K$5*1000)))</f>
        <v>0</v>
      </c>
      <c r="T115">
        <f>K115*(1000-(1000*0.61365*exp(17.502*X115/(240.97+X115))/(DM115+DN115)+DH115)/2)/(1000*0.61365*exp(17.502*X115/(240.97+X115))/(DM115+DN115)-DH115)</f>
        <v>0</v>
      </c>
      <c r="U115">
        <f>1/((DB115+1)/(R115/1.6)+1/(S115/1.37)) + DB115/((DB115+1)/(R115/1.6) + DB115/(S115/1.37))</f>
        <v>0</v>
      </c>
      <c r="V115">
        <f>(CW115*CZ115)</f>
        <v>0</v>
      </c>
      <c r="W115">
        <f>(DO115+(V115+2*0.95*5.67E-8*(((DO115+$B$7)+273)^4-(DO115+273)^4)-44100*K115)/(1.84*29.3*S115+8*0.95*5.67E-8*(DO115+273)^3))</f>
        <v>0</v>
      </c>
      <c r="X115">
        <f>($C$7*DP115+$D$7*DQ115+$E$7*W115)</f>
        <v>0</v>
      </c>
      <c r="Y115">
        <f>0.61365*exp(17.502*X115/(240.97+X115))</f>
        <v>0</v>
      </c>
      <c r="Z115">
        <f>(AA115/AB115*100)</f>
        <v>0</v>
      </c>
      <c r="AA115">
        <f>DH115*(DM115+DN115)/1000</f>
        <v>0</v>
      </c>
      <c r="AB115">
        <f>0.61365*exp(17.502*DO115/(240.97+DO115))</f>
        <v>0</v>
      </c>
      <c r="AC115">
        <f>(Y115-DH115*(DM115+DN115)/1000)</f>
        <v>0</v>
      </c>
      <c r="AD115">
        <f>(-K115*44100)</f>
        <v>0</v>
      </c>
      <c r="AE115">
        <f>2*29.3*S115*0.92*(DO115-X115)</f>
        <v>0</v>
      </c>
      <c r="AF115">
        <f>2*0.95*5.67E-8*(((DO115+$B$7)+273)^4-(X115+273)^4)</f>
        <v>0</v>
      </c>
      <c r="AG115">
        <f>V115+AF115+AD115+AE115</f>
        <v>0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MAX(0,($B$13+$C$13*DT115)/(1+$D$13*DT115)*DM115/(DO115+273)*$E$13)</f>
        <v>0</v>
      </c>
      <c r="AM115" t="s">
        <v>422</v>
      </c>
      <c r="AN115" t="s">
        <v>422</v>
      </c>
      <c r="AO115">
        <v>0</v>
      </c>
      <c r="AP115">
        <v>0</v>
      </c>
      <c r="AQ115">
        <f>1-AO115/AP115</f>
        <v>0</v>
      </c>
      <c r="AR115">
        <v>0</v>
      </c>
      <c r="AS115" t="s">
        <v>422</v>
      </c>
      <c r="AT115" t="s">
        <v>422</v>
      </c>
      <c r="AU115">
        <v>0</v>
      </c>
      <c r="AV115">
        <v>0</v>
      </c>
      <c r="AW115">
        <f>1-AU115/AV115</f>
        <v>0</v>
      </c>
      <c r="AX115">
        <v>0.5</v>
      </c>
      <c r="AY115">
        <f>CX115</f>
        <v>0</v>
      </c>
      <c r="AZ115">
        <f>M115</f>
        <v>0</v>
      </c>
      <c r="BA115">
        <f>AW115*AX115*AY115</f>
        <v>0</v>
      </c>
      <c r="BB115">
        <f>(AZ115-AR115)/AY115</f>
        <v>0</v>
      </c>
      <c r="BC115">
        <f>(AP115-AV115)/AV115</f>
        <v>0</v>
      </c>
      <c r="BD115">
        <f>AO115/(AQ115+AO115/AV115)</f>
        <v>0</v>
      </c>
      <c r="BE115" t="s">
        <v>422</v>
      </c>
      <c r="BF115">
        <v>0</v>
      </c>
      <c r="BG115">
        <f>IF(BF115&lt;&gt;0, BF115, BD115)</f>
        <v>0</v>
      </c>
      <c r="BH115">
        <f>1-BG115/AV115</f>
        <v>0</v>
      </c>
      <c r="BI115">
        <f>(AV115-AU115)/(AV115-BG115)</f>
        <v>0</v>
      </c>
      <c r="BJ115">
        <f>(AP115-AV115)/(AP115-BG115)</f>
        <v>0</v>
      </c>
      <c r="BK115">
        <f>(AV115-AU115)/(AV115-AO115)</f>
        <v>0</v>
      </c>
      <c r="BL115">
        <f>(AP115-AV115)/(AP115-AO115)</f>
        <v>0</v>
      </c>
      <c r="BM115">
        <f>(BI115*BG115/AU115)</f>
        <v>0</v>
      </c>
      <c r="BN115">
        <f>(1-BM115)</f>
        <v>0</v>
      </c>
      <c r="CW115">
        <f>$B$11*DU115+$C$11*DV115+$F$11*EG115*(1-EJ115)</f>
        <v>0</v>
      </c>
      <c r="CX115">
        <f>CW115*CY115</f>
        <v>0</v>
      </c>
      <c r="CY115">
        <f>($B$11*$D$9+$C$11*$D$9+$F$11*((ET115+EL115)/MAX(ET115+EL115+EU115, 0.1)*$I$9+EU115/MAX(ET115+EL115+EU115, 0.1)*$J$9))/($B$11+$C$11+$F$11)</f>
        <v>0</v>
      </c>
      <c r="CZ115">
        <f>($B$11*$K$9+$C$11*$K$9+$F$11*((ET115+EL115)/MAX(ET115+EL115+EU115, 0.1)*$P$9+EU115/MAX(ET115+EL115+EU115, 0.1)*$Q$9))/($B$11+$C$11+$F$11)</f>
        <v>0</v>
      </c>
      <c r="DA115">
        <v>1.65</v>
      </c>
      <c r="DB115">
        <v>0.5</v>
      </c>
      <c r="DC115" t="s">
        <v>423</v>
      </c>
      <c r="DD115">
        <v>2</v>
      </c>
      <c r="DE115">
        <v>1758504553.1</v>
      </c>
      <c r="DF115">
        <v>420.2626666666667</v>
      </c>
      <c r="DG115">
        <v>420.0168888888889</v>
      </c>
      <c r="DH115">
        <v>24.64606666666667</v>
      </c>
      <c r="DI115">
        <v>24.4625</v>
      </c>
      <c r="DJ115">
        <v>419.0252222222222</v>
      </c>
      <c r="DK115">
        <v>24.44736666666667</v>
      </c>
      <c r="DL115">
        <v>499.9858888888888</v>
      </c>
      <c r="DM115">
        <v>89.97526666666667</v>
      </c>
      <c r="DN115">
        <v>0.05713385555555555</v>
      </c>
      <c r="DO115">
        <v>30.75897777777778</v>
      </c>
      <c r="DP115">
        <v>30.69548888888889</v>
      </c>
      <c r="DQ115">
        <v>999.9000000000001</v>
      </c>
      <c r="DR115">
        <v>0</v>
      </c>
      <c r="DS115">
        <v>0</v>
      </c>
      <c r="DT115">
        <v>9999.852222222224</v>
      </c>
      <c r="DU115">
        <v>0</v>
      </c>
      <c r="DV115">
        <v>0.899321</v>
      </c>
      <c r="DW115">
        <v>0.2458971111111111</v>
      </c>
      <c r="DX115">
        <v>430.8822222222223</v>
      </c>
      <c r="DY115">
        <v>430.5492222222222</v>
      </c>
      <c r="DZ115">
        <v>0.1835853333333334</v>
      </c>
      <c r="EA115">
        <v>420.0168888888889</v>
      </c>
      <c r="EB115">
        <v>24.4625</v>
      </c>
      <c r="EC115">
        <v>2.217537777777777</v>
      </c>
      <c r="ED115">
        <v>2.201017777777778</v>
      </c>
      <c r="EE115">
        <v>19.08956666666667</v>
      </c>
      <c r="EF115">
        <v>18.96973333333333</v>
      </c>
      <c r="EG115">
        <v>0.00500097</v>
      </c>
      <c r="EH115">
        <v>0</v>
      </c>
      <c r="EI115">
        <v>0</v>
      </c>
      <c r="EJ115">
        <v>0</v>
      </c>
      <c r="EK115">
        <v>148.1222222222222</v>
      </c>
      <c r="EL115">
        <v>0.00500097</v>
      </c>
      <c r="EM115">
        <v>-6.555555555555555</v>
      </c>
      <c r="EN115">
        <v>-1.166666666666667</v>
      </c>
      <c r="EO115">
        <v>34.812</v>
      </c>
      <c r="EP115">
        <v>38</v>
      </c>
      <c r="EQ115">
        <v>36.375</v>
      </c>
      <c r="ER115">
        <v>37.937</v>
      </c>
      <c r="ES115">
        <v>36.75</v>
      </c>
      <c r="ET115">
        <v>0</v>
      </c>
      <c r="EU115">
        <v>0</v>
      </c>
      <c r="EV115">
        <v>0</v>
      </c>
      <c r="EW115">
        <v>1758504556.9</v>
      </c>
      <c r="EX115">
        <v>0</v>
      </c>
      <c r="EY115">
        <v>149.968</v>
      </c>
      <c r="EZ115">
        <v>-12.31538456612478</v>
      </c>
      <c r="FA115">
        <v>-3.415384681361221</v>
      </c>
      <c r="FB115">
        <v>-6.371999999999998</v>
      </c>
      <c r="FC115">
        <v>15</v>
      </c>
      <c r="FD115">
        <v>0</v>
      </c>
      <c r="FE115" t="s">
        <v>424</v>
      </c>
      <c r="FF115">
        <v>1747247426.5</v>
      </c>
      <c r="FG115">
        <v>1747247420.5</v>
      </c>
      <c r="FH115">
        <v>0</v>
      </c>
      <c r="FI115">
        <v>1.027</v>
      </c>
      <c r="FJ115">
        <v>0.031</v>
      </c>
      <c r="FK115">
        <v>0.02</v>
      </c>
      <c r="FL115">
        <v>0.05</v>
      </c>
      <c r="FM115">
        <v>420</v>
      </c>
      <c r="FN115">
        <v>16</v>
      </c>
      <c r="FO115">
        <v>0.01</v>
      </c>
      <c r="FP115">
        <v>0.1</v>
      </c>
      <c r="FQ115">
        <v>0.274395487804878</v>
      </c>
      <c r="FR115">
        <v>-0.1386630940766537</v>
      </c>
      <c r="FS115">
        <v>0.04077098491671644</v>
      </c>
      <c r="FT115">
        <v>0</v>
      </c>
      <c r="FU115">
        <v>148.9411764705882</v>
      </c>
      <c r="FV115">
        <v>7.776928988327151</v>
      </c>
      <c r="FW115">
        <v>7.312926413793866</v>
      </c>
      <c r="FX115">
        <v>-1</v>
      </c>
      <c r="FY115">
        <v>0.1832468536585366</v>
      </c>
      <c r="FZ115">
        <v>0.002638641114982969</v>
      </c>
      <c r="GA115">
        <v>0.000860202034152319</v>
      </c>
      <c r="GB115">
        <v>1</v>
      </c>
      <c r="GC115">
        <v>1</v>
      </c>
      <c r="GD115">
        <v>2</v>
      </c>
      <c r="GE115" t="s">
        <v>425</v>
      </c>
      <c r="GF115">
        <v>3.13675</v>
      </c>
      <c r="GG115">
        <v>2.71723</v>
      </c>
      <c r="GH115">
        <v>0.09312869999999999</v>
      </c>
      <c r="GI115">
        <v>0.0924133</v>
      </c>
      <c r="GJ115">
        <v>0.107362</v>
      </c>
      <c r="GK115">
        <v>0.105591</v>
      </c>
      <c r="GL115">
        <v>28775.5</v>
      </c>
      <c r="GM115">
        <v>28857</v>
      </c>
      <c r="GN115">
        <v>29502.7</v>
      </c>
      <c r="GO115">
        <v>29387</v>
      </c>
      <c r="GP115">
        <v>34796.3</v>
      </c>
      <c r="GQ115">
        <v>34808.2</v>
      </c>
      <c r="GR115">
        <v>41517.5</v>
      </c>
      <c r="GS115">
        <v>41747.7</v>
      </c>
      <c r="GT115">
        <v>1.9131</v>
      </c>
      <c r="GU115">
        <v>1.86303</v>
      </c>
      <c r="GV115">
        <v>0.0863187</v>
      </c>
      <c r="GW115">
        <v>0</v>
      </c>
      <c r="GX115">
        <v>29.2976</v>
      </c>
      <c r="GY115">
        <v>999.9</v>
      </c>
      <c r="GZ115">
        <v>58.6</v>
      </c>
      <c r="HA115">
        <v>31.1</v>
      </c>
      <c r="HB115">
        <v>29.5495</v>
      </c>
      <c r="HC115">
        <v>62.4624</v>
      </c>
      <c r="HD115">
        <v>25.3365</v>
      </c>
      <c r="HE115">
        <v>1</v>
      </c>
      <c r="HF115">
        <v>0.157525</v>
      </c>
      <c r="HG115">
        <v>-1.51257</v>
      </c>
      <c r="HH115">
        <v>20.3503</v>
      </c>
      <c r="HI115">
        <v>5.22583</v>
      </c>
      <c r="HJ115">
        <v>12.0156</v>
      </c>
      <c r="HK115">
        <v>4.99105</v>
      </c>
      <c r="HL115">
        <v>3.2895</v>
      </c>
      <c r="HM115">
        <v>9999</v>
      </c>
      <c r="HN115">
        <v>9999</v>
      </c>
      <c r="HO115">
        <v>9999</v>
      </c>
      <c r="HP115">
        <v>999.9</v>
      </c>
      <c r="HQ115">
        <v>1.86761</v>
      </c>
      <c r="HR115">
        <v>1.86672</v>
      </c>
      <c r="HS115">
        <v>1.86604</v>
      </c>
      <c r="HT115">
        <v>1.866</v>
      </c>
      <c r="HU115">
        <v>1.86786</v>
      </c>
      <c r="HV115">
        <v>1.87028</v>
      </c>
      <c r="HW115">
        <v>1.86891</v>
      </c>
      <c r="HX115">
        <v>1.87042</v>
      </c>
      <c r="HY115">
        <v>0</v>
      </c>
      <c r="HZ115">
        <v>0</v>
      </c>
      <c r="IA115">
        <v>0</v>
      </c>
      <c r="IB115">
        <v>0</v>
      </c>
      <c r="IC115" t="s">
        <v>426</v>
      </c>
      <c r="ID115" t="s">
        <v>427</v>
      </c>
      <c r="IE115" t="s">
        <v>428</v>
      </c>
      <c r="IF115" t="s">
        <v>428</v>
      </c>
      <c r="IG115" t="s">
        <v>428</v>
      </c>
      <c r="IH115" t="s">
        <v>428</v>
      </c>
      <c r="II115">
        <v>0</v>
      </c>
      <c r="IJ115">
        <v>100</v>
      </c>
      <c r="IK115">
        <v>100</v>
      </c>
      <c r="IL115">
        <v>1.237</v>
      </c>
      <c r="IM115">
        <v>0.1987</v>
      </c>
      <c r="IN115">
        <v>0.6902030508192664</v>
      </c>
      <c r="IO115">
        <v>0.001474763808417899</v>
      </c>
      <c r="IP115">
        <v>-3.85604142745729E-07</v>
      </c>
      <c r="IQ115">
        <v>-4.042155114862324E-11</v>
      </c>
      <c r="IR115">
        <v>-0.0599630414126953</v>
      </c>
      <c r="IS115">
        <v>-0.0008759303265835833</v>
      </c>
      <c r="IT115">
        <v>0.0007542316531097033</v>
      </c>
      <c r="IU115">
        <v>-1.168394518909615E-05</v>
      </c>
      <c r="IV115">
        <v>4</v>
      </c>
      <c r="IW115">
        <v>2283</v>
      </c>
      <c r="IX115">
        <v>1</v>
      </c>
      <c r="IY115">
        <v>28</v>
      </c>
      <c r="IZ115">
        <v>187618.8</v>
      </c>
      <c r="JA115">
        <v>187618.9</v>
      </c>
      <c r="JB115">
        <v>1.03149</v>
      </c>
      <c r="JC115">
        <v>2.30225</v>
      </c>
      <c r="JD115">
        <v>1.39771</v>
      </c>
      <c r="JE115">
        <v>2.35962</v>
      </c>
      <c r="JF115">
        <v>1.49536</v>
      </c>
      <c r="JG115">
        <v>2.56958</v>
      </c>
      <c r="JH115">
        <v>36.5759</v>
      </c>
      <c r="JI115">
        <v>24.105</v>
      </c>
      <c r="JJ115">
        <v>18</v>
      </c>
      <c r="JK115">
        <v>490.226</v>
      </c>
      <c r="JL115">
        <v>448.386</v>
      </c>
      <c r="JM115">
        <v>31.4997</v>
      </c>
      <c r="JN115">
        <v>29.6183</v>
      </c>
      <c r="JO115">
        <v>30.0002</v>
      </c>
      <c r="JP115">
        <v>29.4478</v>
      </c>
      <c r="JQ115">
        <v>29.3743</v>
      </c>
      <c r="JR115">
        <v>20.6537</v>
      </c>
      <c r="JS115">
        <v>24.9379</v>
      </c>
      <c r="JT115">
        <v>100</v>
      </c>
      <c r="JU115">
        <v>31.5002</v>
      </c>
      <c r="JV115">
        <v>420</v>
      </c>
      <c r="JW115">
        <v>24.4716</v>
      </c>
      <c r="JX115">
        <v>100.834</v>
      </c>
      <c r="JY115">
        <v>100.392</v>
      </c>
    </row>
    <row r="116" spans="1:285">
      <c r="A116">
        <v>100</v>
      </c>
      <c r="B116">
        <v>1758504558.1</v>
      </c>
      <c r="C116">
        <v>1669.599999904633</v>
      </c>
      <c r="D116" t="s">
        <v>630</v>
      </c>
      <c r="E116" t="s">
        <v>631</v>
      </c>
      <c r="F116">
        <v>5</v>
      </c>
      <c r="G116" t="s">
        <v>613</v>
      </c>
      <c r="H116" t="s">
        <v>420</v>
      </c>
      <c r="I116" t="s">
        <v>421</v>
      </c>
      <c r="J116">
        <v>1758504555.1</v>
      </c>
      <c r="K116">
        <f>(L116)/1000</f>
        <v>0</v>
      </c>
      <c r="L116">
        <f>1000*DL116*AJ116*(DH116-DI116)/(100*DA116*(1000-AJ116*DH116))</f>
        <v>0</v>
      </c>
      <c r="M116">
        <f>DL116*AJ116*(DG116-DF116*(1000-AJ116*DI116)/(1000-AJ116*DH116))/(100*DA116)</f>
        <v>0</v>
      </c>
      <c r="N116">
        <f>DF116 - IF(AJ116&gt;1, M116*DA116*100.0/(AL116), 0)</f>
        <v>0</v>
      </c>
      <c r="O116">
        <f>((U116-K116/2)*N116-M116)/(U116+K116/2)</f>
        <v>0</v>
      </c>
      <c r="P116">
        <f>O116*(DM116+DN116)/1000.0</f>
        <v>0</v>
      </c>
      <c r="Q116">
        <f>(DF116 - IF(AJ116&gt;1, M116*DA116*100.0/(AL116), 0))*(DM116+DN116)/1000.0</f>
        <v>0</v>
      </c>
      <c r="R116">
        <f>2.0/((1/T116-1/S116)+SIGN(T116)*SQRT((1/T116-1/S116)*(1/T116-1/S116) + 4*DB116/((DB116+1)*(DB116+1))*(2*1/T116*1/S116-1/S116*1/S116)))</f>
        <v>0</v>
      </c>
      <c r="S116">
        <f>IF(LEFT(DC116,1)&lt;&gt;"0",IF(LEFT(DC116,1)="1",3.0,DD116),$D$5+$E$5*(DT116*DM116/($K$5*1000))+$F$5*(DT116*DM116/($K$5*1000))*MAX(MIN(DA116,$J$5),$I$5)*MAX(MIN(DA116,$J$5),$I$5)+$G$5*MAX(MIN(DA116,$J$5),$I$5)*(DT116*DM116/($K$5*1000))+$H$5*(DT116*DM116/($K$5*1000))*(DT116*DM116/($K$5*1000)))</f>
        <v>0</v>
      </c>
      <c r="T116">
        <f>K116*(1000-(1000*0.61365*exp(17.502*X116/(240.97+X116))/(DM116+DN116)+DH116)/2)/(1000*0.61365*exp(17.502*X116/(240.97+X116))/(DM116+DN116)-DH116)</f>
        <v>0</v>
      </c>
      <c r="U116">
        <f>1/((DB116+1)/(R116/1.6)+1/(S116/1.37)) + DB116/((DB116+1)/(R116/1.6) + DB116/(S116/1.37))</f>
        <v>0</v>
      </c>
      <c r="V116">
        <f>(CW116*CZ116)</f>
        <v>0</v>
      </c>
      <c r="W116">
        <f>(DO116+(V116+2*0.95*5.67E-8*(((DO116+$B$7)+273)^4-(DO116+273)^4)-44100*K116)/(1.84*29.3*S116+8*0.95*5.67E-8*(DO116+273)^3))</f>
        <v>0</v>
      </c>
      <c r="X116">
        <f>($C$7*DP116+$D$7*DQ116+$E$7*W116)</f>
        <v>0</v>
      </c>
      <c r="Y116">
        <f>0.61365*exp(17.502*X116/(240.97+X116))</f>
        <v>0</v>
      </c>
      <c r="Z116">
        <f>(AA116/AB116*100)</f>
        <v>0</v>
      </c>
      <c r="AA116">
        <f>DH116*(DM116+DN116)/1000</f>
        <v>0</v>
      </c>
      <c r="AB116">
        <f>0.61365*exp(17.502*DO116/(240.97+DO116))</f>
        <v>0</v>
      </c>
      <c r="AC116">
        <f>(Y116-DH116*(DM116+DN116)/1000)</f>
        <v>0</v>
      </c>
      <c r="AD116">
        <f>(-K116*44100)</f>
        <v>0</v>
      </c>
      <c r="AE116">
        <f>2*29.3*S116*0.92*(DO116-X116)</f>
        <v>0</v>
      </c>
      <c r="AF116">
        <f>2*0.95*5.67E-8*(((DO116+$B$7)+273)^4-(X116+273)^4)</f>
        <v>0</v>
      </c>
      <c r="AG116">
        <f>V116+AF116+AD116+AE116</f>
        <v>0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MAX(0,($B$13+$C$13*DT116)/(1+$D$13*DT116)*DM116/(DO116+273)*$E$13)</f>
        <v>0</v>
      </c>
      <c r="AM116" t="s">
        <v>422</v>
      </c>
      <c r="AN116" t="s">
        <v>422</v>
      </c>
      <c r="AO116">
        <v>0</v>
      </c>
      <c r="AP116">
        <v>0</v>
      </c>
      <c r="AQ116">
        <f>1-AO116/AP116</f>
        <v>0</v>
      </c>
      <c r="AR116">
        <v>0</v>
      </c>
      <c r="AS116" t="s">
        <v>422</v>
      </c>
      <c r="AT116" t="s">
        <v>422</v>
      </c>
      <c r="AU116">
        <v>0</v>
      </c>
      <c r="AV116">
        <v>0</v>
      </c>
      <c r="AW116">
        <f>1-AU116/AV116</f>
        <v>0</v>
      </c>
      <c r="AX116">
        <v>0.5</v>
      </c>
      <c r="AY116">
        <f>CX116</f>
        <v>0</v>
      </c>
      <c r="AZ116">
        <f>M116</f>
        <v>0</v>
      </c>
      <c r="BA116">
        <f>AW116*AX116*AY116</f>
        <v>0</v>
      </c>
      <c r="BB116">
        <f>(AZ116-AR116)/AY116</f>
        <v>0</v>
      </c>
      <c r="BC116">
        <f>(AP116-AV116)/AV116</f>
        <v>0</v>
      </c>
      <c r="BD116">
        <f>AO116/(AQ116+AO116/AV116)</f>
        <v>0</v>
      </c>
      <c r="BE116" t="s">
        <v>422</v>
      </c>
      <c r="BF116">
        <v>0</v>
      </c>
      <c r="BG116">
        <f>IF(BF116&lt;&gt;0, BF116, BD116)</f>
        <v>0</v>
      </c>
      <c r="BH116">
        <f>1-BG116/AV116</f>
        <v>0</v>
      </c>
      <c r="BI116">
        <f>(AV116-AU116)/(AV116-BG116)</f>
        <v>0</v>
      </c>
      <c r="BJ116">
        <f>(AP116-AV116)/(AP116-BG116)</f>
        <v>0</v>
      </c>
      <c r="BK116">
        <f>(AV116-AU116)/(AV116-AO116)</f>
        <v>0</v>
      </c>
      <c r="BL116">
        <f>(AP116-AV116)/(AP116-AO116)</f>
        <v>0</v>
      </c>
      <c r="BM116">
        <f>(BI116*BG116/AU116)</f>
        <v>0</v>
      </c>
      <c r="BN116">
        <f>(1-BM116)</f>
        <v>0</v>
      </c>
      <c r="CW116">
        <f>$B$11*DU116+$C$11*DV116+$F$11*EG116*(1-EJ116)</f>
        <v>0</v>
      </c>
      <c r="CX116">
        <f>CW116*CY116</f>
        <v>0</v>
      </c>
      <c r="CY116">
        <f>($B$11*$D$9+$C$11*$D$9+$F$11*((ET116+EL116)/MAX(ET116+EL116+EU116, 0.1)*$I$9+EU116/MAX(ET116+EL116+EU116, 0.1)*$J$9))/($B$11+$C$11+$F$11)</f>
        <v>0</v>
      </c>
      <c r="CZ116">
        <f>($B$11*$K$9+$C$11*$K$9+$F$11*((ET116+EL116)/MAX(ET116+EL116+EU116, 0.1)*$P$9+EU116/MAX(ET116+EL116+EU116, 0.1)*$Q$9))/($B$11+$C$11+$F$11)</f>
        <v>0</v>
      </c>
      <c r="DA116">
        <v>1.65</v>
      </c>
      <c r="DB116">
        <v>0.5</v>
      </c>
      <c r="DC116" t="s">
        <v>423</v>
      </c>
      <c r="DD116">
        <v>2</v>
      </c>
      <c r="DE116">
        <v>1758504555.1</v>
      </c>
      <c r="DF116">
        <v>420.2696666666667</v>
      </c>
      <c r="DG116">
        <v>420.0072222222223</v>
      </c>
      <c r="DH116">
        <v>24.6455</v>
      </c>
      <c r="DI116">
        <v>24.461</v>
      </c>
      <c r="DJ116">
        <v>419.0321111111111</v>
      </c>
      <c r="DK116">
        <v>24.44681111111111</v>
      </c>
      <c r="DL116">
        <v>500.0056666666666</v>
      </c>
      <c r="DM116">
        <v>89.97531111111113</v>
      </c>
      <c r="DN116">
        <v>0.05702556666666667</v>
      </c>
      <c r="DO116">
        <v>30.75908888888889</v>
      </c>
      <c r="DP116">
        <v>30.69882222222222</v>
      </c>
      <c r="DQ116">
        <v>999.9000000000001</v>
      </c>
      <c r="DR116">
        <v>0</v>
      </c>
      <c r="DS116">
        <v>0</v>
      </c>
      <c r="DT116">
        <v>10004.57222222222</v>
      </c>
      <c r="DU116">
        <v>0</v>
      </c>
      <c r="DV116">
        <v>0.899321</v>
      </c>
      <c r="DW116">
        <v>0.2625054444444445</v>
      </c>
      <c r="DX116">
        <v>430.8891111111112</v>
      </c>
      <c r="DY116">
        <v>430.5385555555556</v>
      </c>
      <c r="DZ116">
        <v>0.1845133333333334</v>
      </c>
      <c r="EA116">
        <v>420.0072222222223</v>
      </c>
      <c r="EB116">
        <v>24.461</v>
      </c>
      <c r="EC116">
        <v>2.217487777777778</v>
      </c>
      <c r="ED116">
        <v>2.200884444444445</v>
      </c>
      <c r="EE116">
        <v>19.08921111111111</v>
      </c>
      <c r="EF116">
        <v>18.96875555555555</v>
      </c>
      <c r="EG116">
        <v>0.00500097</v>
      </c>
      <c r="EH116">
        <v>0</v>
      </c>
      <c r="EI116">
        <v>0</v>
      </c>
      <c r="EJ116">
        <v>0</v>
      </c>
      <c r="EK116">
        <v>145.7111111111111</v>
      </c>
      <c r="EL116">
        <v>0.00500097</v>
      </c>
      <c r="EM116">
        <v>-6.233333333333333</v>
      </c>
      <c r="EN116">
        <v>-0.8888888888888888</v>
      </c>
      <c r="EO116">
        <v>34.812</v>
      </c>
      <c r="EP116">
        <v>38</v>
      </c>
      <c r="EQ116">
        <v>36.375</v>
      </c>
      <c r="ER116">
        <v>37.937</v>
      </c>
      <c r="ES116">
        <v>36.75</v>
      </c>
      <c r="ET116">
        <v>0</v>
      </c>
      <c r="EU116">
        <v>0</v>
      </c>
      <c r="EV116">
        <v>0</v>
      </c>
      <c r="EW116">
        <v>1758504558.7</v>
      </c>
      <c r="EX116">
        <v>0</v>
      </c>
      <c r="EY116">
        <v>149.4269230769231</v>
      </c>
      <c r="EZ116">
        <v>-27.07350427999937</v>
      </c>
      <c r="FA116">
        <v>-4.731623864608732</v>
      </c>
      <c r="FB116">
        <v>-6.615384615384615</v>
      </c>
      <c r="FC116">
        <v>15</v>
      </c>
      <c r="FD116">
        <v>0</v>
      </c>
      <c r="FE116" t="s">
        <v>424</v>
      </c>
      <c r="FF116">
        <v>1747247426.5</v>
      </c>
      <c r="FG116">
        <v>1747247420.5</v>
      </c>
      <c r="FH116">
        <v>0</v>
      </c>
      <c r="FI116">
        <v>1.027</v>
      </c>
      <c r="FJ116">
        <v>0.031</v>
      </c>
      <c r="FK116">
        <v>0.02</v>
      </c>
      <c r="FL116">
        <v>0.05</v>
      </c>
      <c r="FM116">
        <v>420</v>
      </c>
      <c r="FN116">
        <v>16</v>
      </c>
      <c r="FO116">
        <v>0.01</v>
      </c>
      <c r="FP116">
        <v>0.1</v>
      </c>
      <c r="FQ116">
        <v>0.2748024</v>
      </c>
      <c r="FR116">
        <v>-0.08116192120075189</v>
      </c>
      <c r="FS116">
        <v>0.04203164960050938</v>
      </c>
      <c r="FT116">
        <v>1</v>
      </c>
      <c r="FU116">
        <v>149.2882352941176</v>
      </c>
      <c r="FV116">
        <v>2.117647101879057</v>
      </c>
      <c r="FW116">
        <v>7.280544772194645</v>
      </c>
      <c r="FX116">
        <v>-1</v>
      </c>
      <c r="FY116">
        <v>0.183413375</v>
      </c>
      <c r="FZ116">
        <v>0.004831395872419676</v>
      </c>
      <c r="GA116">
        <v>0.0009984292585731864</v>
      </c>
      <c r="GB116">
        <v>1</v>
      </c>
      <c r="GC116">
        <v>2</v>
      </c>
      <c r="GD116">
        <v>2</v>
      </c>
      <c r="GE116" t="s">
        <v>448</v>
      </c>
      <c r="GF116">
        <v>3.13657</v>
      </c>
      <c r="GG116">
        <v>2.71725</v>
      </c>
      <c r="GH116">
        <v>0.0931299</v>
      </c>
      <c r="GI116">
        <v>0.0923995</v>
      </c>
      <c r="GJ116">
        <v>0.107357</v>
      </c>
      <c r="GK116">
        <v>0.105588</v>
      </c>
      <c r="GL116">
        <v>28775.3</v>
      </c>
      <c r="GM116">
        <v>28857.3</v>
      </c>
      <c r="GN116">
        <v>29502.5</v>
      </c>
      <c r="GO116">
        <v>29386.8</v>
      </c>
      <c r="GP116">
        <v>34796.2</v>
      </c>
      <c r="GQ116">
        <v>34808.3</v>
      </c>
      <c r="GR116">
        <v>41517.2</v>
      </c>
      <c r="GS116">
        <v>41747.7</v>
      </c>
      <c r="GT116">
        <v>1.91278</v>
      </c>
      <c r="GU116">
        <v>1.86325</v>
      </c>
      <c r="GV116">
        <v>0.0864789</v>
      </c>
      <c r="GW116">
        <v>0</v>
      </c>
      <c r="GX116">
        <v>29.2976</v>
      </c>
      <c r="GY116">
        <v>999.9</v>
      </c>
      <c r="GZ116">
        <v>58.6</v>
      </c>
      <c r="HA116">
        <v>31.1</v>
      </c>
      <c r="HB116">
        <v>29.5513</v>
      </c>
      <c r="HC116">
        <v>62.4724</v>
      </c>
      <c r="HD116">
        <v>25.3526</v>
      </c>
      <c r="HE116">
        <v>1</v>
      </c>
      <c r="HF116">
        <v>0.157551</v>
      </c>
      <c r="HG116">
        <v>-1.50052</v>
      </c>
      <c r="HH116">
        <v>20.3503</v>
      </c>
      <c r="HI116">
        <v>5.22598</v>
      </c>
      <c r="HJ116">
        <v>12.0158</v>
      </c>
      <c r="HK116">
        <v>4.99105</v>
      </c>
      <c r="HL116">
        <v>3.28953</v>
      </c>
      <c r="HM116">
        <v>9999</v>
      </c>
      <c r="HN116">
        <v>9999</v>
      </c>
      <c r="HO116">
        <v>9999</v>
      </c>
      <c r="HP116">
        <v>999.9</v>
      </c>
      <c r="HQ116">
        <v>1.86761</v>
      </c>
      <c r="HR116">
        <v>1.86671</v>
      </c>
      <c r="HS116">
        <v>1.86603</v>
      </c>
      <c r="HT116">
        <v>1.866</v>
      </c>
      <c r="HU116">
        <v>1.86784</v>
      </c>
      <c r="HV116">
        <v>1.87028</v>
      </c>
      <c r="HW116">
        <v>1.8689</v>
      </c>
      <c r="HX116">
        <v>1.87042</v>
      </c>
      <c r="HY116">
        <v>0</v>
      </c>
      <c r="HZ116">
        <v>0</v>
      </c>
      <c r="IA116">
        <v>0</v>
      </c>
      <c r="IB116">
        <v>0</v>
      </c>
      <c r="IC116" t="s">
        <v>426</v>
      </c>
      <c r="ID116" t="s">
        <v>427</v>
      </c>
      <c r="IE116" t="s">
        <v>428</v>
      </c>
      <c r="IF116" t="s">
        <v>428</v>
      </c>
      <c r="IG116" t="s">
        <v>428</v>
      </c>
      <c r="IH116" t="s">
        <v>428</v>
      </c>
      <c r="II116">
        <v>0</v>
      </c>
      <c r="IJ116">
        <v>100</v>
      </c>
      <c r="IK116">
        <v>100</v>
      </c>
      <c r="IL116">
        <v>1.238</v>
      </c>
      <c r="IM116">
        <v>0.1987</v>
      </c>
      <c r="IN116">
        <v>0.6902030508192664</v>
      </c>
      <c r="IO116">
        <v>0.001474763808417899</v>
      </c>
      <c r="IP116">
        <v>-3.85604142745729E-07</v>
      </c>
      <c r="IQ116">
        <v>-4.042155114862324E-11</v>
      </c>
      <c r="IR116">
        <v>-0.0599630414126953</v>
      </c>
      <c r="IS116">
        <v>-0.0008759303265835833</v>
      </c>
      <c r="IT116">
        <v>0.0007542316531097033</v>
      </c>
      <c r="IU116">
        <v>-1.168394518909615E-05</v>
      </c>
      <c r="IV116">
        <v>4</v>
      </c>
      <c r="IW116">
        <v>2283</v>
      </c>
      <c r="IX116">
        <v>1</v>
      </c>
      <c r="IY116">
        <v>28</v>
      </c>
      <c r="IZ116">
        <v>187618.9</v>
      </c>
      <c r="JA116">
        <v>187619</v>
      </c>
      <c r="JB116">
        <v>1.03149</v>
      </c>
      <c r="JC116">
        <v>2.29492</v>
      </c>
      <c r="JD116">
        <v>1.39771</v>
      </c>
      <c r="JE116">
        <v>2.35962</v>
      </c>
      <c r="JF116">
        <v>1.49536</v>
      </c>
      <c r="JG116">
        <v>2.61597</v>
      </c>
      <c r="JH116">
        <v>36.5759</v>
      </c>
      <c r="JI116">
        <v>24.105</v>
      </c>
      <c r="JJ116">
        <v>18</v>
      </c>
      <c r="JK116">
        <v>490.019</v>
      </c>
      <c r="JL116">
        <v>448.527</v>
      </c>
      <c r="JM116">
        <v>31.5024</v>
      </c>
      <c r="JN116">
        <v>29.6183</v>
      </c>
      <c r="JO116">
        <v>30.0002</v>
      </c>
      <c r="JP116">
        <v>29.4478</v>
      </c>
      <c r="JQ116">
        <v>29.3743</v>
      </c>
      <c r="JR116">
        <v>20.6572</v>
      </c>
      <c r="JS116">
        <v>24.9379</v>
      </c>
      <c r="JT116">
        <v>100</v>
      </c>
      <c r="JU116">
        <v>31.5011</v>
      </c>
      <c r="JV116">
        <v>420</v>
      </c>
      <c r="JW116">
        <v>24.4716</v>
      </c>
      <c r="JX116">
        <v>100.833</v>
      </c>
      <c r="JY116">
        <v>100.392</v>
      </c>
    </row>
    <row r="117" spans="1:285">
      <c r="A117">
        <v>101</v>
      </c>
      <c r="B117">
        <v>1758504560.1</v>
      </c>
      <c r="C117">
        <v>1671.599999904633</v>
      </c>
      <c r="D117" t="s">
        <v>632</v>
      </c>
      <c r="E117" t="s">
        <v>633</v>
      </c>
      <c r="F117">
        <v>5</v>
      </c>
      <c r="G117" t="s">
        <v>613</v>
      </c>
      <c r="H117" t="s">
        <v>420</v>
      </c>
      <c r="I117" t="s">
        <v>421</v>
      </c>
      <c r="J117">
        <v>1758504557.1</v>
      </c>
      <c r="K117">
        <f>(L117)/1000</f>
        <v>0</v>
      </c>
      <c r="L117">
        <f>1000*DL117*AJ117*(DH117-DI117)/(100*DA117*(1000-AJ117*DH117))</f>
        <v>0</v>
      </c>
      <c r="M117">
        <f>DL117*AJ117*(DG117-DF117*(1000-AJ117*DI117)/(1000-AJ117*DH117))/(100*DA117)</f>
        <v>0</v>
      </c>
      <c r="N117">
        <f>DF117 - IF(AJ117&gt;1, M117*DA117*100.0/(AL117), 0)</f>
        <v>0</v>
      </c>
      <c r="O117">
        <f>((U117-K117/2)*N117-M117)/(U117+K117/2)</f>
        <v>0</v>
      </c>
      <c r="P117">
        <f>O117*(DM117+DN117)/1000.0</f>
        <v>0</v>
      </c>
      <c r="Q117">
        <f>(DF117 - IF(AJ117&gt;1, M117*DA117*100.0/(AL117), 0))*(DM117+DN117)/1000.0</f>
        <v>0</v>
      </c>
      <c r="R117">
        <f>2.0/((1/T117-1/S117)+SIGN(T117)*SQRT((1/T117-1/S117)*(1/T117-1/S117) + 4*DB117/((DB117+1)*(DB117+1))*(2*1/T117*1/S117-1/S117*1/S117)))</f>
        <v>0</v>
      </c>
      <c r="S117">
        <f>IF(LEFT(DC117,1)&lt;&gt;"0",IF(LEFT(DC117,1)="1",3.0,DD117),$D$5+$E$5*(DT117*DM117/($K$5*1000))+$F$5*(DT117*DM117/($K$5*1000))*MAX(MIN(DA117,$J$5),$I$5)*MAX(MIN(DA117,$J$5),$I$5)+$G$5*MAX(MIN(DA117,$J$5),$I$5)*(DT117*DM117/($K$5*1000))+$H$5*(DT117*DM117/($K$5*1000))*(DT117*DM117/($K$5*1000)))</f>
        <v>0</v>
      </c>
      <c r="T117">
        <f>K117*(1000-(1000*0.61365*exp(17.502*X117/(240.97+X117))/(DM117+DN117)+DH117)/2)/(1000*0.61365*exp(17.502*X117/(240.97+X117))/(DM117+DN117)-DH117)</f>
        <v>0</v>
      </c>
      <c r="U117">
        <f>1/((DB117+1)/(R117/1.6)+1/(S117/1.37)) + DB117/((DB117+1)/(R117/1.6) + DB117/(S117/1.37))</f>
        <v>0</v>
      </c>
      <c r="V117">
        <f>(CW117*CZ117)</f>
        <v>0</v>
      </c>
      <c r="W117">
        <f>(DO117+(V117+2*0.95*5.67E-8*(((DO117+$B$7)+273)^4-(DO117+273)^4)-44100*K117)/(1.84*29.3*S117+8*0.95*5.67E-8*(DO117+273)^3))</f>
        <v>0</v>
      </c>
      <c r="X117">
        <f>($C$7*DP117+$D$7*DQ117+$E$7*W117)</f>
        <v>0</v>
      </c>
      <c r="Y117">
        <f>0.61365*exp(17.502*X117/(240.97+X117))</f>
        <v>0</v>
      </c>
      <c r="Z117">
        <f>(AA117/AB117*100)</f>
        <v>0</v>
      </c>
      <c r="AA117">
        <f>DH117*(DM117+DN117)/1000</f>
        <v>0</v>
      </c>
      <c r="AB117">
        <f>0.61365*exp(17.502*DO117/(240.97+DO117))</f>
        <v>0</v>
      </c>
      <c r="AC117">
        <f>(Y117-DH117*(DM117+DN117)/1000)</f>
        <v>0</v>
      </c>
      <c r="AD117">
        <f>(-K117*44100)</f>
        <v>0</v>
      </c>
      <c r="AE117">
        <f>2*29.3*S117*0.92*(DO117-X117)</f>
        <v>0</v>
      </c>
      <c r="AF117">
        <f>2*0.95*5.67E-8*(((DO117+$B$7)+273)^4-(X117+273)^4)</f>
        <v>0</v>
      </c>
      <c r="AG117">
        <f>V117+AF117+AD117+AE117</f>
        <v>0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MAX(0,($B$13+$C$13*DT117)/(1+$D$13*DT117)*DM117/(DO117+273)*$E$13)</f>
        <v>0</v>
      </c>
      <c r="AM117" t="s">
        <v>422</v>
      </c>
      <c r="AN117" t="s">
        <v>422</v>
      </c>
      <c r="AO117">
        <v>0</v>
      </c>
      <c r="AP117">
        <v>0</v>
      </c>
      <c r="AQ117">
        <f>1-AO117/AP117</f>
        <v>0</v>
      </c>
      <c r="AR117">
        <v>0</v>
      </c>
      <c r="AS117" t="s">
        <v>422</v>
      </c>
      <c r="AT117" t="s">
        <v>422</v>
      </c>
      <c r="AU117">
        <v>0</v>
      </c>
      <c r="AV117">
        <v>0</v>
      </c>
      <c r="AW117">
        <f>1-AU117/AV117</f>
        <v>0</v>
      </c>
      <c r="AX117">
        <v>0.5</v>
      </c>
      <c r="AY117">
        <f>CX117</f>
        <v>0</v>
      </c>
      <c r="AZ117">
        <f>M117</f>
        <v>0</v>
      </c>
      <c r="BA117">
        <f>AW117*AX117*AY117</f>
        <v>0</v>
      </c>
      <c r="BB117">
        <f>(AZ117-AR117)/AY117</f>
        <v>0</v>
      </c>
      <c r="BC117">
        <f>(AP117-AV117)/AV117</f>
        <v>0</v>
      </c>
      <c r="BD117">
        <f>AO117/(AQ117+AO117/AV117)</f>
        <v>0</v>
      </c>
      <c r="BE117" t="s">
        <v>422</v>
      </c>
      <c r="BF117">
        <v>0</v>
      </c>
      <c r="BG117">
        <f>IF(BF117&lt;&gt;0, BF117, BD117)</f>
        <v>0</v>
      </c>
      <c r="BH117">
        <f>1-BG117/AV117</f>
        <v>0</v>
      </c>
      <c r="BI117">
        <f>(AV117-AU117)/(AV117-BG117)</f>
        <v>0</v>
      </c>
      <c r="BJ117">
        <f>(AP117-AV117)/(AP117-BG117)</f>
        <v>0</v>
      </c>
      <c r="BK117">
        <f>(AV117-AU117)/(AV117-AO117)</f>
        <v>0</v>
      </c>
      <c r="BL117">
        <f>(AP117-AV117)/(AP117-AO117)</f>
        <v>0</v>
      </c>
      <c r="BM117">
        <f>(BI117*BG117/AU117)</f>
        <v>0</v>
      </c>
      <c r="BN117">
        <f>(1-BM117)</f>
        <v>0</v>
      </c>
      <c r="CW117">
        <f>$B$11*DU117+$C$11*DV117+$F$11*EG117*(1-EJ117)</f>
        <v>0</v>
      </c>
      <c r="CX117">
        <f>CW117*CY117</f>
        <v>0</v>
      </c>
      <c r="CY117">
        <f>($B$11*$D$9+$C$11*$D$9+$F$11*((ET117+EL117)/MAX(ET117+EL117+EU117, 0.1)*$I$9+EU117/MAX(ET117+EL117+EU117, 0.1)*$J$9))/($B$11+$C$11+$F$11)</f>
        <v>0</v>
      </c>
      <c r="CZ117">
        <f>($B$11*$K$9+$C$11*$K$9+$F$11*((ET117+EL117)/MAX(ET117+EL117+EU117, 0.1)*$P$9+EU117/MAX(ET117+EL117+EU117, 0.1)*$Q$9))/($B$11+$C$11+$F$11)</f>
        <v>0</v>
      </c>
      <c r="DA117">
        <v>1.65</v>
      </c>
      <c r="DB117">
        <v>0.5</v>
      </c>
      <c r="DC117" t="s">
        <v>423</v>
      </c>
      <c r="DD117">
        <v>2</v>
      </c>
      <c r="DE117">
        <v>1758504557.1</v>
      </c>
      <c r="DF117">
        <v>420.2734444444444</v>
      </c>
      <c r="DG117">
        <v>419.9703333333334</v>
      </c>
      <c r="DH117">
        <v>24.6446</v>
      </c>
      <c r="DI117">
        <v>24.4598</v>
      </c>
      <c r="DJ117">
        <v>419.0361111111112</v>
      </c>
      <c r="DK117">
        <v>24.44593333333333</v>
      </c>
      <c r="DL117">
        <v>500.0063333333333</v>
      </c>
      <c r="DM117">
        <v>89.97552222222222</v>
      </c>
      <c r="DN117">
        <v>0.05699086666666667</v>
      </c>
      <c r="DO117">
        <v>30.75978888888889</v>
      </c>
      <c r="DP117">
        <v>30.70248888888888</v>
      </c>
      <c r="DQ117">
        <v>999.9000000000001</v>
      </c>
      <c r="DR117">
        <v>0</v>
      </c>
      <c r="DS117">
        <v>0</v>
      </c>
      <c r="DT117">
        <v>10005.54444444444</v>
      </c>
      <c r="DU117">
        <v>0</v>
      </c>
      <c r="DV117">
        <v>0.899321</v>
      </c>
      <c r="DW117">
        <v>0.3032938888888889</v>
      </c>
      <c r="DX117">
        <v>430.8926666666667</v>
      </c>
      <c r="DY117">
        <v>430.4999999999999</v>
      </c>
      <c r="DZ117">
        <v>0.1848133333333334</v>
      </c>
      <c r="EA117">
        <v>419.9703333333334</v>
      </c>
      <c r="EB117">
        <v>24.4598</v>
      </c>
      <c r="EC117">
        <v>2.217412222222222</v>
      </c>
      <c r="ED117">
        <v>2.200781111111111</v>
      </c>
      <c r="EE117">
        <v>19.08866666666667</v>
      </c>
      <c r="EF117">
        <v>18.96802222222222</v>
      </c>
      <c r="EG117">
        <v>0.00500097</v>
      </c>
      <c r="EH117">
        <v>0</v>
      </c>
      <c r="EI117">
        <v>0</v>
      </c>
      <c r="EJ117">
        <v>0</v>
      </c>
      <c r="EK117">
        <v>148.5444444444444</v>
      </c>
      <c r="EL117">
        <v>0.00500097</v>
      </c>
      <c r="EM117">
        <v>-2.733333333333333</v>
      </c>
      <c r="EN117">
        <v>-0.2111111111111111</v>
      </c>
      <c r="EO117">
        <v>34.812</v>
      </c>
      <c r="EP117">
        <v>38</v>
      </c>
      <c r="EQ117">
        <v>36.375</v>
      </c>
      <c r="ER117">
        <v>37.93011111111111</v>
      </c>
      <c r="ES117">
        <v>36.75</v>
      </c>
      <c r="ET117">
        <v>0</v>
      </c>
      <c r="EU117">
        <v>0</v>
      </c>
      <c r="EV117">
        <v>0</v>
      </c>
      <c r="EW117">
        <v>1758504561.1</v>
      </c>
      <c r="EX117">
        <v>0</v>
      </c>
      <c r="EY117">
        <v>149.5269230769231</v>
      </c>
      <c r="EZ117">
        <v>-34.64957260526469</v>
      </c>
      <c r="FA117">
        <v>48.01709390548722</v>
      </c>
      <c r="FB117">
        <v>-6.619230769230769</v>
      </c>
      <c r="FC117">
        <v>15</v>
      </c>
      <c r="FD117">
        <v>0</v>
      </c>
      <c r="FE117" t="s">
        <v>424</v>
      </c>
      <c r="FF117">
        <v>1747247426.5</v>
      </c>
      <c r="FG117">
        <v>1747247420.5</v>
      </c>
      <c r="FH117">
        <v>0</v>
      </c>
      <c r="FI117">
        <v>1.027</v>
      </c>
      <c r="FJ117">
        <v>0.031</v>
      </c>
      <c r="FK117">
        <v>0.02</v>
      </c>
      <c r="FL117">
        <v>0.05</v>
      </c>
      <c r="FM117">
        <v>420</v>
      </c>
      <c r="FN117">
        <v>16</v>
      </c>
      <c r="FO117">
        <v>0.01</v>
      </c>
      <c r="FP117">
        <v>0.1</v>
      </c>
      <c r="FQ117">
        <v>0.2806812926829268</v>
      </c>
      <c r="FR117">
        <v>0.1613168571428569</v>
      </c>
      <c r="FS117">
        <v>0.04829644627043859</v>
      </c>
      <c r="FT117">
        <v>0</v>
      </c>
      <c r="FU117">
        <v>149.0323529411765</v>
      </c>
      <c r="FV117">
        <v>-1.6394194501805</v>
      </c>
      <c r="FW117">
        <v>7.542574088163305</v>
      </c>
      <c r="FX117">
        <v>-1</v>
      </c>
      <c r="FY117">
        <v>0.1836836585365854</v>
      </c>
      <c r="FZ117">
        <v>0.004301142857142894</v>
      </c>
      <c r="GA117">
        <v>0.0009653366305243006</v>
      </c>
      <c r="GB117">
        <v>1</v>
      </c>
      <c r="GC117">
        <v>1</v>
      </c>
      <c r="GD117">
        <v>2</v>
      </c>
      <c r="GE117" t="s">
        <v>425</v>
      </c>
      <c r="GF117">
        <v>3.13656</v>
      </c>
      <c r="GG117">
        <v>2.71748</v>
      </c>
      <c r="GH117">
        <v>0.0931326</v>
      </c>
      <c r="GI117">
        <v>0.0924097</v>
      </c>
      <c r="GJ117">
        <v>0.107354</v>
      </c>
      <c r="GK117">
        <v>0.105587</v>
      </c>
      <c r="GL117">
        <v>28775.3</v>
      </c>
      <c r="GM117">
        <v>28856.8</v>
      </c>
      <c r="GN117">
        <v>29502.6</v>
      </c>
      <c r="GO117">
        <v>29386.7</v>
      </c>
      <c r="GP117">
        <v>34796.5</v>
      </c>
      <c r="GQ117">
        <v>34808.2</v>
      </c>
      <c r="GR117">
        <v>41517.4</v>
      </c>
      <c r="GS117">
        <v>41747.5</v>
      </c>
      <c r="GT117">
        <v>1.91287</v>
      </c>
      <c r="GU117">
        <v>1.86325</v>
      </c>
      <c r="GV117">
        <v>0.0865199</v>
      </c>
      <c r="GW117">
        <v>0</v>
      </c>
      <c r="GX117">
        <v>29.2976</v>
      </c>
      <c r="GY117">
        <v>999.9</v>
      </c>
      <c r="GZ117">
        <v>58.6</v>
      </c>
      <c r="HA117">
        <v>31</v>
      </c>
      <c r="HB117">
        <v>29.3824</v>
      </c>
      <c r="HC117">
        <v>62.4224</v>
      </c>
      <c r="HD117">
        <v>25.3486</v>
      </c>
      <c r="HE117">
        <v>1</v>
      </c>
      <c r="HF117">
        <v>0.15753</v>
      </c>
      <c r="HG117">
        <v>-1.49385</v>
      </c>
      <c r="HH117">
        <v>20.3502</v>
      </c>
      <c r="HI117">
        <v>5.22657</v>
      </c>
      <c r="HJ117">
        <v>12.0159</v>
      </c>
      <c r="HK117">
        <v>4.99115</v>
      </c>
      <c r="HL117">
        <v>3.28953</v>
      </c>
      <c r="HM117">
        <v>9999</v>
      </c>
      <c r="HN117">
        <v>9999</v>
      </c>
      <c r="HO117">
        <v>9999</v>
      </c>
      <c r="HP117">
        <v>999.9</v>
      </c>
      <c r="HQ117">
        <v>1.8676</v>
      </c>
      <c r="HR117">
        <v>1.86672</v>
      </c>
      <c r="HS117">
        <v>1.86605</v>
      </c>
      <c r="HT117">
        <v>1.866</v>
      </c>
      <c r="HU117">
        <v>1.86784</v>
      </c>
      <c r="HV117">
        <v>1.87028</v>
      </c>
      <c r="HW117">
        <v>1.8689</v>
      </c>
      <c r="HX117">
        <v>1.87042</v>
      </c>
      <c r="HY117">
        <v>0</v>
      </c>
      <c r="HZ117">
        <v>0</v>
      </c>
      <c r="IA117">
        <v>0</v>
      </c>
      <c r="IB117">
        <v>0</v>
      </c>
      <c r="IC117" t="s">
        <v>426</v>
      </c>
      <c r="ID117" t="s">
        <v>427</v>
      </c>
      <c r="IE117" t="s">
        <v>428</v>
      </c>
      <c r="IF117" t="s">
        <v>428</v>
      </c>
      <c r="IG117" t="s">
        <v>428</v>
      </c>
      <c r="IH117" t="s">
        <v>428</v>
      </c>
      <c r="II117">
        <v>0</v>
      </c>
      <c r="IJ117">
        <v>100</v>
      </c>
      <c r="IK117">
        <v>100</v>
      </c>
      <c r="IL117">
        <v>1.238</v>
      </c>
      <c r="IM117">
        <v>0.1987</v>
      </c>
      <c r="IN117">
        <v>0.6902030508192664</v>
      </c>
      <c r="IO117">
        <v>0.001474763808417899</v>
      </c>
      <c r="IP117">
        <v>-3.85604142745729E-07</v>
      </c>
      <c r="IQ117">
        <v>-4.042155114862324E-11</v>
      </c>
      <c r="IR117">
        <v>-0.0599630414126953</v>
      </c>
      <c r="IS117">
        <v>-0.0008759303265835833</v>
      </c>
      <c r="IT117">
        <v>0.0007542316531097033</v>
      </c>
      <c r="IU117">
        <v>-1.168394518909615E-05</v>
      </c>
      <c r="IV117">
        <v>4</v>
      </c>
      <c r="IW117">
        <v>2283</v>
      </c>
      <c r="IX117">
        <v>1</v>
      </c>
      <c r="IY117">
        <v>28</v>
      </c>
      <c r="IZ117">
        <v>187618.9</v>
      </c>
      <c r="JA117">
        <v>187619</v>
      </c>
      <c r="JB117">
        <v>1.03149</v>
      </c>
      <c r="JC117">
        <v>2.29736</v>
      </c>
      <c r="JD117">
        <v>1.39771</v>
      </c>
      <c r="JE117">
        <v>2.36084</v>
      </c>
      <c r="JF117">
        <v>1.49536</v>
      </c>
      <c r="JG117">
        <v>2.56592</v>
      </c>
      <c r="JH117">
        <v>36.5759</v>
      </c>
      <c r="JI117">
        <v>24.105</v>
      </c>
      <c r="JJ117">
        <v>18</v>
      </c>
      <c r="JK117">
        <v>490.088</v>
      </c>
      <c r="JL117">
        <v>448.53</v>
      </c>
      <c r="JM117">
        <v>31.5034</v>
      </c>
      <c r="JN117">
        <v>29.6183</v>
      </c>
      <c r="JO117">
        <v>30.0002</v>
      </c>
      <c r="JP117">
        <v>29.4485</v>
      </c>
      <c r="JQ117">
        <v>29.3749</v>
      </c>
      <c r="JR117">
        <v>20.6546</v>
      </c>
      <c r="JS117">
        <v>24.9379</v>
      </c>
      <c r="JT117">
        <v>100</v>
      </c>
      <c r="JU117">
        <v>31.5011</v>
      </c>
      <c r="JV117">
        <v>420</v>
      </c>
      <c r="JW117">
        <v>24.4716</v>
      </c>
      <c r="JX117">
        <v>100.834</v>
      </c>
      <c r="JY117">
        <v>100.391</v>
      </c>
    </row>
    <row r="118" spans="1:285">
      <c r="A118">
        <v>102</v>
      </c>
      <c r="B118">
        <v>1758504562.1</v>
      </c>
      <c r="C118">
        <v>1673.599999904633</v>
      </c>
      <c r="D118" t="s">
        <v>634</v>
      </c>
      <c r="E118" t="s">
        <v>635</v>
      </c>
      <c r="F118">
        <v>5</v>
      </c>
      <c r="G118" t="s">
        <v>613</v>
      </c>
      <c r="H118" t="s">
        <v>420</v>
      </c>
      <c r="I118" t="s">
        <v>421</v>
      </c>
      <c r="J118">
        <v>1758504559.1</v>
      </c>
      <c r="K118">
        <f>(L118)/1000</f>
        <v>0</v>
      </c>
      <c r="L118">
        <f>1000*DL118*AJ118*(DH118-DI118)/(100*DA118*(1000-AJ118*DH118))</f>
        <v>0</v>
      </c>
      <c r="M118">
        <f>DL118*AJ118*(DG118-DF118*(1000-AJ118*DI118)/(1000-AJ118*DH118))/(100*DA118)</f>
        <v>0</v>
      </c>
      <c r="N118">
        <f>DF118 - IF(AJ118&gt;1, M118*DA118*100.0/(AL118), 0)</f>
        <v>0</v>
      </c>
      <c r="O118">
        <f>((U118-K118/2)*N118-M118)/(U118+K118/2)</f>
        <v>0</v>
      </c>
      <c r="P118">
        <f>O118*(DM118+DN118)/1000.0</f>
        <v>0</v>
      </c>
      <c r="Q118">
        <f>(DF118 - IF(AJ118&gt;1, M118*DA118*100.0/(AL118), 0))*(DM118+DN118)/1000.0</f>
        <v>0</v>
      </c>
      <c r="R118">
        <f>2.0/((1/T118-1/S118)+SIGN(T118)*SQRT((1/T118-1/S118)*(1/T118-1/S118) + 4*DB118/((DB118+1)*(DB118+1))*(2*1/T118*1/S118-1/S118*1/S118)))</f>
        <v>0</v>
      </c>
      <c r="S118">
        <f>IF(LEFT(DC118,1)&lt;&gt;"0",IF(LEFT(DC118,1)="1",3.0,DD118),$D$5+$E$5*(DT118*DM118/($K$5*1000))+$F$5*(DT118*DM118/($K$5*1000))*MAX(MIN(DA118,$J$5),$I$5)*MAX(MIN(DA118,$J$5),$I$5)+$G$5*MAX(MIN(DA118,$J$5),$I$5)*(DT118*DM118/($K$5*1000))+$H$5*(DT118*DM118/($K$5*1000))*(DT118*DM118/($K$5*1000)))</f>
        <v>0</v>
      </c>
      <c r="T118">
        <f>K118*(1000-(1000*0.61365*exp(17.502*X118/(240.97+X118))/(DM118+DN118)+DH118)/2)/(1000*0.61365*exp(17.502*X118/(240.97+X118))/(DM118+DN118)-DH118)</f>
        <v>0</v>
      </c>
      <c r="U118">
        <f>1/((DB118+1)/(R118/1.6)+1/(S118/1.37)) + DB118/((DB118+1)/(R118/1.6) + DB118/(S118/1.37))</f>
        <v>0</v>
      </c>
      <c r="V118">
        <f>(CW118*CZ118)</f>
        <v>0</v>
      </c>
      <c r="W118">
        <f>(DO118+(V118+2*0.95*5.67E-8*(((DO118+$B$7)+273)^4-(DO118+273)^4)-44100*K118)/(1.84*29.3*S118+8*0.95*5.67E-8*(DO118+273)^3))</f>
        <v>0</v>
      </c>
      <c r="X118">
        <f>($C$7*DP118+$D$7*DQ118+$E$7*W118)</f>
        <v>0</v>
      </c>
      <c r="Y118">
        <f>0.61365*exp(17.502*X118/(240.97+X118))</f>
        <v>0</v>
      </c>
      <c r="Z118">
        <f>(AA118/AB118*100)</f>
        <v>0</v>
      </c>
      <c r="AA118">
        <f>DH118*(DM118+DN118)/1000</f>
        <v>0</v>
      </c>
      <c r="AB118">
        <f>0.61365*exp(17.502*DO118/(240.97+DO118))</f>
        <v>0</v>
      </c>
      <c r="AC118">
        <f>(Y118-DH118*(DM118+DN118)/1000)</f>
        <v>0</v>
      </c>
      <c r="AD118">
        <f>(-K118*44100)</f>
        <v>0</v>
      </c>
      <c r="AE118">
        <f>2*29.3*S118*0.92*(DO118-X118)</f>
        <v>0</v>
      </c>
      <c r="AF118">
        <f>2*0.95*5.67E-8*(((DO118+$B$7)+273)^4-(X118+273)^4)</f>
        <v>0</v>
      </c>
      <c r="AG118">
        <f>V118+AF118+AD118+AE118</f>
        <v>0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MAX(0,($B$13+$C$13*DT118)/(1+$D$13*DT118)*DM118/(DO118+273)*$E$13)</f>
        <v>0</v>
      </c>
      <c r="AM118" t="s">
        <v>422</v>
      </c>
      <c r="AN118" t="s">
        <v>422</v>
      </c>
      <c r="AO118">
        <v>0</v>
      </c>
      <c r="AP118">
        <v>0</v>
      </c>
      <c r="AQ118">
        <f>1-AO118/AP118</f>
        <v>0</v>
      </c>
      <c r="AR118">
        <v>0</v>
      </c>
      <c r="AS118" t="s">
        <v>422</v>
      </c>
      <c r="AT118" t="s">
        <v>422</v>
      </c>
      <c r="AU118">
        <v>0</v>
      </c>
      <c r="AV118">
        <v>0</v>
      </c>
      <c r="AW118">
        <f>1-AU118/AV118</f>
        <v>0</v>
      </c>
      <c r="AX118">
        <v>0.5</v>
      </c>
      <c r="AY118">
        <f>CX118</f>
        <v>0</v>
      </c>
      <c r="AZ118">
        <f>M118</f>
        <v>0</v>
      </c>
      <c r="BA118">
        <f>AW118*AX118*AY118</f>
        <v>0</v>
      </c>
      <c r="BB118">
        <f>(AZ118-AR118)/AY118</f>
        <v>0</v>
      </c>
      <c r="BC118">
        <f>(AP118-AV118)/AV118</f>
        <v>0</v>
      </c>
      <c r="BD118">
        <f>AO118/(AQ118+AO118/AV118)</f>
        <v>0</v>
      </c>
      <c r="BE118" t="s">
        <v>422</v>
      </c>
      <c r="BF118">
        <v>0</v>
      </c>
      <c r="BG118">
        <f>IF(BF118&lt;&gt;0, BF118, BD118)</f>
        <v>0</v>
      </c>
      <c r="BH118">
        <f>1-BG118/AV118</f>
        <v>0</v>
      </c>
      <c r="BI118">
        <f>(AV118-AU118)/(AV118-BG118)</f>
        <v>0</v>
      </c>
      <c r="BJ118">
        <f>(AP118-AV118)/(AP118-BG118)</f>
        <v>0</v>
      </c>
      <c r="BK118">
        <f>(AV118-AU118)/(AV118-AO118)</f>
        <v>0</v>
      </c>
      <c r="BL118">
        <f>(AP118-AV118)/(AP118-AO118)</f>
        <v>0</v>
      </c>
      <c r="BM118">
        <f>(BI118*BG118/AU118)</f>
        <v>0</v>
      </c>
      <c r="BN118">
        <f>(1-BM118)</f>
        <v>0</v>
      </c>
      <c r="CW118">
        <f>$B$11*DU118+$C$11*DV118+$F$11*EG118*(1-EJ118)</f>
        <v>0</v>
      </c>
      <c r="CX118">
        <f>CW118*CY118</f>
        <v>0</v>
      </c>
      <c r="CY118">
        <f>($B$11*$D$9+$C$11*$D$9+$F$11*((ET118+EL118)/MAX(ET118+EL118+EU118, 0.1)*$I$9+EU118/MAX(ET118+EL118+EU118, 0.1)*$J$9))/($B$11+$C$11+$F$11)</f>
        <v>0</v>
      </c>
      <c r="CZ118">
        <f>($B$11*$K$9+$C$11*$K$9+$F$11*((ET118+EL118)/MAX(ET118+EL118+EU118, 0.1)*$P$9+EU118/MAX(ET118+EL118+EU118, 0.1)*$Q$9))/($B$11+$C$11+$F$11)</f>
        <v>0</v>
      </c>
      <c r="DA118">
        <v>1.65</v>
      </c>
      <c r="DB118">
        <v>0.5</v>
      </c>
      <c r="DC118" t="s">
        <v>423</v>
      </c>
      <c r="DD118">
        <v>2</v>
      </c>
      <c r="DE118">
        <v>1758504559.1</v>
      </c>
      <c r="DF118">
        <v>420.2736666666667</v>
      </c>
      <c r="DG118">
        <v>419.9548888888889</v>
      </c>
      <c r="DH118">
        <v>24.64337777777778</v>
      </c>
      <c r="DI118">
        <v>24.45902222222222</v>
      </c>
      <c r="DJ118">
        <v>419.0361111111112</v>
      </c>
      <c r="DK118">
        <v>24.44474444444445</v>
      </c>
      <c r="DL118">
        <v>500.0074444444444</v>
      </c>
      <c r="DM118">
        <v>89.97582222222222</v>
      </c>
      <c r="DN118">
        <v>0.05709493333333334</v>
      </c>
      <c r="DO118">
        <v>30.76024444444444</v>
      </c>
      <c r="DP118">
        <v>30.70391111111111</v>
      </c>
      <c r="DQ118">
        <v>999.9000000000001</v>
      </c>
      <c r="DR118">
        <v>0</v>
      </c>
      <c r="DS118">
        <v>0</v>
      </c>
      <c r="DT118">
        <v>10000.54888888889</v>
      </c>
      <c r="DU118">
        <v>0</v>
      </c>
      <c r="DV118">
        <v>0.899321</v>
      </c>
      <c r="DW118">
        <v>0.3188238888888889</v>
      </c>
      <c r="DX118">
        <v>430.8921111111111</v>
      </c>
      <c r="DY118">
        <v>430.4837777777777</v>
      </c>
      <c r="DZ118">
        <v>0.1843743333333334</v>
      </c>
      <c r="EA118">
        <v>419.9548888888889</v>
      </c>
      <c r="EB118">
        <v>24.45902222222222</v>
      </c>
      <c r="EC118">
        <v>2.217308888888889</v>
      </c>
      <c r="ED118">
        <v>2.200718888888889</v>
      </c>
      <c r="EE118">
        <v>19.08792222222222</v>
      </c>
      <c r="EF118">
        <v>18.96755555555555</v>
      </c>
      <c r="EG118">
        <v>0.00500097</v>
      </c>
      <c r="EH118">
        <v>0</v>
      </c>
      <c r="EI118">
        <v>0</v>
      </c>
      <c r="EJ118">
        <v>0</v>
      </c>
      <c r="EK118">
        <v>145.7111111111111</v>
      </c>
      <c r="EL118">
        <v>0.00500097</v>
      </c>
      <c r="EM118">
        <v>-1.688888888888889</v>
      </c>
      <c r="EN118">
        <v>-0.1222222222222223</v>
      </c>
      <c r="EO118">
        <v>34.812</v>
      </c>
      <c r="EP118">
        <v>38</v>
      </c>
      <c r="EQ118">
        <v>36.375</v>
      </c>
      <c r="ER118">
        <v>37.93011111111111</v>
      </c>
      <c r="ES118">
        <v>36.72900000000001</v>
      </c>
      <c r="ET118">
        <v>0</v>
      </c>
      <c r="EU118">
        <v>0</v>
      </c>
      <c r="EV118">
        <v>0</v>
      </c>
      <c r="EW118">
        <v>1758504562.9</v>
      </c>
      <c r="EX118">
        <v>0</v>
      </c>
      <c r="EY118">
        <v>148.208</v>
      </c>
      <c r="EZ118">
        <v>-17.03846124368285</v>
      </c>
      <c r="FA118">
        <v>49.08461465442905</v>
      </c>
      <c r="FB118">
        <v>-6.268000000000001</v>
      </c>
      <c r="FC118">
        <v>15</v>
      </c>
      <c r="FD118">
        <v>0</v>
      </c>
      <c r="FE118" t="s">
        <v>424</v>
      </c>
      <c r="FF118">
        <v>1747247426.5</v>
      </c>
      <c r="FG118">
        <v>1747247420.5</v>
      </c>
      <c r="FH118">
        <v>0</v>
      </c>
      <c r="FI118">
        <v>1.027</v>
      </c>
      <c r="FJ118">
        <v>0.031</v>
      </c>
      <c r="FK118">
        <v>0.02</v>
      </c>
      <c r="FL118">
        <v>0.05</v>
      </c>
      <c r="FM118">
        <v>420</v>
      </c>
      <c r="FN118">
        <v>16</v>
      </c>
      <c r="FO118">
        <v>0.01</v>
      </c>
      <c r="FP118">
        <v>0.1</v>
      </c>
      <c r="FQ118">
        <v>0.2855064</v>
      </c>
      <c r="FR118">
        <v>0.1247586641651026</v>
      </c>
      <c r="FS118">
        <v>0.04781778725317599</v>
      </c>
      <c r="FT118">
        <v>0</v>
      </c>
      <c r="FU118">
        <v>148.985294117647</v>
      </c>
      <c r="FV118">
        <v>-14.47669977580088</v>
      </c>
      <c r="FW118">
        <v>7.331043275123267</v>
      </c>
      <c r="FX118">
        <v>-1</v>
      </c>
      <c r="FY118">
        <v>0.183663</v>
      </c>
      <c r="FZ118">
        <v>0.005597470919323751</v>
      </c>
      <c r="GA118">
        <v>0.000968151925061354</v>
      </c>
      <c r="GB118">
        <v>1</v>
      </c>
      <c r="GC118">
        <v>1</v>
      </c>
      <c r="GD118">
        <v>2</v>
      </c>
      <c r="GE118" t="s">
        <v>425</v>
      </c>
      <c r="GF118">
        <v>3.13673</v>
      </c>
      <c r="GG118">
        <v>2.71761</v>
      </c>
      <c r="GH118">
        <v>0.0931279</v>
      </c>
      <c r="GI118">
        <v>0.0924172</v>
      </c>
      <c r="GJ118">
        <v>0.107349</v>
      </c>
      <c r="GK118">
        <v>0.105586</v>
      </c>
      <c r="GL118">
        <v>28775.3</v>
      </c>
      <c r="GM118">
        <v>28856.6</v>
      </c>
      <c r="GN118">
        <v>29502.4</v>
      </c>
      <c r="GO118">
        <v>29386.7</v>
      </c>
      <c r="GP118">
        <v>34796.7</v>
      </c>
      <c r="GQ118">
        <v>34808.1</v>
      </c>
      <c r="GR118">
        <v>41517.4</v>
      </c>
      <c r="GS118">
        <v>41747.4</v>
      </c>
      <c r="GT118">
        <v>1.91313</v>
      </c>
      <c r="GU118">
        <v>1.86315</v>
      </c>
      <c r="GV118">
        <v>0.0860393</v>
      </c>
      <c r="GW118">
        <v>0</v>
      </c>
      <c r="GX118">
        <v>29.2976</v>
      </c>
      <c r="GY118">
        <v>999.9</v>
      </c>
      <c r="GZ118">
        <v>58.6</v>
      </c>
      <c r="HA118">
        <v>31.1</v>
      </c>
      <c r="HB118">
        <v>29.5519</v>
      </c>
      <c r="HC118">
        <v>62.5224</v>
      </c>
      <c r="HD118">
        <v>25.3245</v>
      </c>
      <c r="HE118">
        <v>1</v>
      </c>
      <c r="HF118">
        <v>0.15752</v>
      </c>
      <c r="HG118">
        <v>-1.48987</v>
      </c>
      <c r="HH118">
        <v>20.3503</v>
      </c>
      <c r="HI118">
        <v>5.22702</v>
      </c>
      <c r="HJ118">
        <v>12.0159</v>
      </c>
      <c r="HK118">
        <v>4.99125</v>
      </c>
      <c r="HL118">
        <v>3.28948</v>
      </c>
      <c r="HM118">
        <v>9999</v>
      </c>
      <c r="HN118">
        <v>9999</v>
      </c>
      <c r="HO118">
        <v>9999</v>
      </c>
      <c r="HP118">
        <v>999.9</v>
      </c>
      <c r="HQ118">
        <v>1.86759</v>
      </c>
      <c r="HR118">
        <v>1.86672</v>
      </c>
      <c r="HS118">
        <v>1.86606</v>
      </c>
      <c r="HT118">
        <v>1.866</v>
      </c>
      <c r="HU118">
        <v>1.86784</v>
      </c>
      <c r="HV118">
        <v>1.87027</v>
      </c>
      <c r="HW118">
        <v>1.8689</v>
      </c>
      <c r="HX118">
        <v>1.87042</v>
      </c>
      <c r="HY118">
        <v>0</v>
      </c>
      <c r="HZ118">
        <v>0</v>
      </c>
      <c r="IA118">
        <v>0</v>
      </c>
      <c r="IB118">
        <v>0</v>
      </c>
      <c r="IC118" t="s">
        <v>426</v>
      </c>
      <c r="ID118" t="s">
        <v>427</v>
      </c>
      <c r="IE118" t="s">
        <v>428</v>
      </c>
      <c r="IF118" t="s">
        <v>428</v>
      </c>
      <c r="IG118" t="s">
        <v>428</v>
      </c>
      <c r="IH118" t="s">
        <v>428</v>
      </c>
      <c r="II118">
        <v>0</v>
      </c>
      <c r="IJ118">
        <v>100</v>
      </c>
      <c r="IK118">
        <v>100</v>
      </c>
      <c r="IL118">
        <v>1.238</v>
      </c>
      <c r="IM118">
        <v>0.1986</v>
      </c>
      <c r="IN118">
        <v>0.6902030508192664</v>
      </c>
      <c r="IO118">
        <v>0.001474763808417899</v>
      </c>
      <c r="IP118">
        <v>-3.85604142745729E-07</v>
      </c>
      <c r="IQ118">
        <v>-4.042155114862324E-11</v>
      </c>
      <c r="IR118">
        <v>-0.0599630414126953</v>
      </c>
      <c r="IS118">
        <v>-0.0008759303265835833</v>
      </c>
      <c r="IT118">
        <v>0.0007542316531097033</v>
      </c>
      <c r="IU118">
        <v>-1.168394518909615E-05</v>
      </c>
      <c r="IV118">
        <v>4</v>
      </c>
      <c r="IW118">
        <v>2283</v>
      </c>
      <c r="IX118">
        <v>1</v>
      </c>
      <c r="IY118">
        <v>28</v>
      </c>
      <c r="IZ118">
        <v>187618.9</v>
      </c>
      <c r="JA118">
        <v>187619</v>
      </c>
      <c r="JB118">
        <v>1.03149</v>
      </c>
      <c r="JC118">
        <v>2.29614</v>
      </c>
      <c r="JD118">
        <v>1.39648</v>
      </c>
      <c r="JE118">
        <v>2.36084</v>
      </c>
      <c r="JF118">
        <v>1.49536</v>
      </c>
      <c r="JG118">
        <v>2.55615</v>
      </c>
      <c r="JH118">
        <v>36.5759</v>
      </c>
      <c r="JI118">
        <v>24.105</v>
      </c>
      <c r="JJ118">
        <v>18</v>
      </c>
      <c r="JK118">
        <v>490.251</v>
      </c>
      <c r="JL118">
        <v>448.473</v>
      </c>
      <c r="JM118">
        <v>31.5036</v>
      </c>
      <c r="JN118">
        <v>29.6183</v>
      </c>
      <c r="JO118">
        <v>30.0001</v>
      </c>
      <c r="JP118">
        <v>29.4491</v>
      </c>
      <c r="JQ118">
        <v>29.3755</v>
      </c>
      <c r="JR118">
        <v>20.6563</v>
      </c>
      <c r="JS118">
        <v>24.9379</v>
      </c>
      <c r="JT118">
        <v>100</v>
      </c>
      <c r="JU118">
        <v>31.3211</v>
      </c>
      <c r="JV118">
        <v>420</v>
      </c>
      <c r="JW118">
        <v>24.4716</v>
      </c>
      <c r="JX118">
        <v>100.833</v>
      </c>
      <c r="JY118">
        <v>100.391</v>
      </c>
    </row>
    <row r="119" spans="1:285">
      <c r="A119">
        <v>103</v>
      </c>
      <c r="B119">
        <v>1758504564.1</v>
      </c>
      <c r="C119">
        <v>1675.599999904633</v>
      </c>
      <c r="D119" t="s">
        <v>636</v>
      </c>
      <c r="E119" t="s">
        <v>637</v>
      </c>
      <c r="F119">
        <v>5</v>
      </c>
      <c r="G119" t="s">
        <v>613</v>
      </c>
      <c r="H119" t="s">
        <v>420</v>
      </c>
      <c r="I119" t="s">
        <v>421</v>
      </c>
      <c r="J119">
        <v>1758504561.1</v>
      </c>
      <c r="K119">
        <f>(L119)/1000</f>
        <v>0</v>
      </c>
      <c r="L119">
        <f>1000*DL119*AJ119*(DH119-DI119)/(100*DA119*(1000-AJ119*DH119))</f>
        <v>0</v>
      </c>
      <c r="M119">
        <f>DL119*AJ119*(DG119-DF119*(1000-AJ119*DI119)/(1000-AJ119*DH119))/(100*DA119)</f>
        <v>0</v>
      </c>
      <c r="N119">
        <f>DF119 - IF(AJ119&gt;1, M119*DA119*100.0/(AL119), 0)</f>
        <v>0</v>
      </c>
      <c r="O119">
        <f>((U119-K119/2)*N119-M119)/(U119+K119/2)</f>
        <v>0</v>
      </c>
      <c r="P119">
        <f>O119*(DM119+DN119)/1000.0</f>
        <v>0</v>
      </c>
      <c r="Q119">
        <f>(DF119 - IF(AJ119&gt;1, M119*DA119*100.0/(AL119), 0))*(DM119+DN119)/1000.0</f>
        <v>0</v>
      </c>
      <c r="R119">
        <f>2.0/((1/T119-1/S119)+SIGN(T119)*SQRT((1/T119-1/S119)*(1/T119-1/S119) + 4*DB119/((DB119+1)*(DB119+1))*(2*1/T119*1/S119-1/S119*1/S119)))</f>
        <v>0</v>
      </c>
      <c r="S119">
        <f>IF(LEFT(DC119,1)&lt;&gt;"0",IF(LEFT(DC119,1)="1",3.0,DD119),$D$5+$E$5*(DT119*DM119/($K$5*1000))+$F$5*(DT119*DM119/($K$5*1000))*MAX(MIN(DA119,$J$5),$I$5)*MAX(MIN(DA119,$J$5),$I$5)+$G$5*MAX(MIN(DA119,$J$5),$I$5)*(DT119*DM119/($K$5*1000))+$H$5*(DT119*DM119/($K$5*1000))*(DT119*DM119/($K$5*1000)))</f>
        <v>0</v>
      </c>
      <c r="T119">
        <f>K119*(1000-(1000*0.61365*exp(17.502*X119/(240.97+X119))/(DM119+DN119)+DH119)/2)/(1000*0.61365*exp(17.502*X119/(240.97+X119))/(DM119+DN119)-DH119)</f>
        <v>0</v>
      </c>
      <c r="U119">
        <f>1/((DB119+1)/(R119/1.6)+1/(S119/1.37)) + DB119/((DB119+1)/(R119/1.6) + DB119/(S119/1.37))</f>
        <v>0</v>
      </c>
      <c r="V119">
        <f>(CW119*CZ119)</f>
        <v>0</v>
      </c>
      <c r="W119">
        <f>(DO119+(V119+2*0.95*5.67E-8*(((DO119+$B$7)+273)^4-(DO119+273)^4)-44100*K119)/(1.84*29.3*S119+8*0.95*5.67E-8*(DO119+273)^3))</f>
        <v>0</v>
      </c>
      <c r="X119">
        <f>($C$7*DP119+$D$7*DQ119+$E$7*W119)</f>
        <v>0</v>
      </c>
      <c r="Y119">
        <f>0.61365*exp(17.502*X119/(240.97+X119))</f>
        <v>0</v>
      </c>
      <c r="Z119">
        <f>(AA119/AB119*100)</f>
        <v>0</v>
      </c>
      <c r="AA119">
        <f>DH119*(DM119+DN119)/1000</f>
        <v>0</v>
      </c>
      <c r="AB119">
        <f>0.61365*exp(17.502*DO119/(240.97+DO119))</f>
        <v>0</v>
      </c>
      <c r="AC119">
        <f>(Y119-DH119*(DM119+DN119)/1000)</f>
        <v>0</v>
      </c>
      <c r="AD119">
        <f>(-K119*44100)</f>
        <v>0</v>
      </c>
      <c r="AE119">
        <f>2*29.3*S119*0.92*(DO119-X119)</f>
        <v>0</v>
      </c>
      <c r="AF119">
        <f>2*0.95*5.67E-8*(((DO119+$B$7)+273)^4-(X119+273)^4)</f>
        <v>0</v>
      </c>
      <c r="AG119">
        <f>V119+AF119+AD119+AE119</f>
        <v>0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MAX(0,($B$13+$C$13*DT119)/(1+$D$13*DT119)*DM119/(DO119+273)*$E$13)</f>
        <v>0</v>
      </c>
      <c r="AM119" t="s">
        <v>422</v>
      </c>
      <c r="AN119" t="s">
        <v>422</v>
      </c>
      <c r="AO119">
        <v>0</v>
      </c>
      <c r="AP119">
        <v>0</v>
      </c>
      <c r="AQ119">
        <f>1-AO119/AP119</f>
        <v>0</v>
      </c>
      <c r="AR119">
        <v>0</v>
      </c>
      <c r="AS119" t="s">
        <v>422</v>
      </c>
      <c r="AT119" t="s">
        <v>422</v>
      </c>
      <c r="AU119">
        <v>0</v>
      </c>
      <c r="AV119">
        <v>0</v>
      </c>
      <c r="AW119">
        <f>1-AU119/AV119</f>
        <v>0</v>
      </c>
      <c r="AX119">
        <v>0.5</v>
      </c>
      <c r="AY119">
        <f>CX119</f>
        <v>0</v>
      </c>
      <c r="AZ119">
        <f>M119</f>
        <v>0</v>
      </c>
      <c r="BA119">
        <f>AW119*AX119*AY119</f>
        <v>0</v>
      </c>
      <c r="BB119">
        <f>(AZ119-AR119)/AY119</f>
        <v>0</v>
      </c>
      <c r="BC119">
        <f>(AP119-AV119)/AV119</f>
        <v>0</v>
      </c>
      <c r="BD119">
        <f>AO119/(AQ119+AO119/AV119)</f>
        <v>0</v>
      </c>
      <c r="BE119" t="s">
        <v>422</v>
      </c>
      <c r="BF119">
        <v>0</v>
      </c>
      <c r="BG119">
        <f>IF(BF119&lt;&gt;0, BF119, BD119)</f>
        <v>0</v>
      </c>
      <c r="BH119">
        <f>1-BG119/AV119</f>
        <v>0</v>
      </c>
      <c r="BI119">
        <f>(AV119-AU119)/(AV119-BG119)</f>
        <v>0</v>
      </c>
      <c r="BJ119">
        <f>(AP119-AV119)/(AP119-BG119)</f>
        <v>0</v>
      </c>
      <c r="BK119">
        <f>(AV119-AU119)/(AV119-AO119)</f>
        <v>0</v>
      </c>
      <c r="BL119">
        <f>(AP119-AV119)/(AP119-AO119)</f>
        <v>0</v>
      </c>
      <c r="BM119">
        <f>(BI119*BG119/AU119)</f>
        <v>0</v>
      </c>
      <c r="BN119">
        <f>(1-BM119)</f>
        <v>0</v>
      </c>
      <c r="CW119">
        <f>$B$11*DU119+$C$11*DV119+$F$11*EG119*(1-EJ119)</f>
        <v>0</v>
      </c>
      <c r="CX119">
        <f>CW119*CY119</f>
        <v>0</v>
      </c>
      <c r="CY119">
        <f>($B$11*$D$9+$C$11*$D$9+$F$11*((ET119+EL119)/MAX(ET119+EL119+EU119, 0.1)*$I$9+EU119/MAX(ET119+EL119+EU119, 0.1)*$J$9))/($B$11+$C$11+$F$11)</f>
        <v>0</v>
      </c>
      <c r="CZ119">
        <f>($B$11*$K$9+$C$11*$K$9+$F$11*((ET119+EL119)/MAX(ET119+EL119+EU119, 0.1)*$P$9+EU119/MAX(ET119+EL119+EU119, 0.1)*$Q$9))/($B$11+$C$11+$F$11)</f>
        <v>0</v>
      </c>
      <c r="DA119">
        <v>1.65</v>
      </c>
      <c r="DB119">
        <v>0.5</v>
      </c>
      <c r="DC119" t="s">
        <v>423</v>
      </c>
      <c r="DD119">
        <v>2</v>
      </c>
      <c r="DE119">
        <v>1758504561.1</v>
      </c>
      <c r="DF119">
        <v>420.2776666666666</v>
      </c>
      <c r="DG119">
        <v>419.9744444444445</v>
      </c>
      <c r="DH119">
        <v>24.64198888888889</v>
      </c>
      <c r="DI119">
        <v>24.45871111111111</v>
      </c>
      <c r="DJ119">
        <v>419.0402222222222</v>
      </c>
      <c r="DK119">
        <v>24.44337777777778</v>
      </c>
      <c r="DL119">
        <v>500.0186666666666</v>
      </c>
      <c r="DM119">
        <v>89.97575555555557</v>
      </c>
      <c r="DN119">
        <v>0.05725382222222223</v>
      </c>
      <c r="DO119">
        <v>30.76076666666667</v>
      </c>
      <c r="DP119">
        <v>30.70335555555555</v>
      </c>
      <c r="DQ119">
        <v>999.9000000000001</v>
      </c>
      <c r="DR119">
        <v>0</v>
      </c>
      <c r="DS119">
        <v>0</v>
      </c>
      <c r="DT119">
        <v>9995.691111111111</v>
      </c>
      <c r="DU119">
        <v>0</v>
      </c>
      <c r="DV119">
        <v>0.899321</v>
      </c>
      <c r="DW119">
        <v>0.3032395555555555</v>
      </c>
      <c r="DX119">
        <v>430.8957777777778</v>
      </c>
      <c r="DY119">
        <v>430.5038888888889</v>
      </c>
      <c r="DZ119">
        <v>0.1832847777777778</v>
      </c>
      <c r="EA119">
        <v>419.9744444444445</v>
      </c>
      <c r="EB119">
        <v>24.45871111111111</v>
      </c>
      <c r="EC119">
        <v>2.217181111111111</v>
      </c>
      <c r="ED119">
        <v>2.20069</v>
      </c>
      <c r="EE119">
        <v>19.087</v>
      </c>
      <c r="EF119">
        <v>18.96734444444444</v>
      </c>
      <c r="EG119">
        <v>0.00500097</v>
      </c>
      <c r="EH119">
        <v>0</v>
      </c>
      <c r="EI119">
        <v>0</v>
      </c>
      <c r="EJ119">
        <v>0</v>
      </c>
      <c r="EK119">
        <v>146.6333333333334</v>
      </c>
      <c r="EL119">
        <v>0.00500097</v>
      </c>
      <c r="EM119">
        <v>-1.133333333333333</v>
      </c>
      <c r="EN119">
        <v>-0.2555555555555556</v>
      </c>
      <c r="EO119">
        <v>34.812</v>
      </c>
      <c r="EP119">
        <v>38</v>
      </c>
      <c r="EQ119">
        <v>36.375</v>
      </c>
      <c r="ER119">
        <v>37.91633333333333</v>
      </c>
      <c r="ES119">
        <v>36.708</v>
      </c>
      <c r="ET119">
        <v>0</v>
      </c>
      <c r="EU119">
        <v>0</v>
      </c>
      <c r="EV119">
        <v>0</v>
      </c>
      <c r="EW119">
        <v>1758504564.7</v>
      </c>
      <c r="EX119">
        <v>0</v>
      </c>
      <c r="EY119">
        <v>147.2230769230769</v>
      </c>
      <c r="EZ119">
        <v>4.218803800445037</v>
      </c>
      <c r="FA119">
        <v>22.28717880081123</v>
      </c>
      <c r="FB119">
        <v>-5.41923076923077</v>
      </c>
      <c r="FC119">
        <v>15</v>
      </c>
      <c r="FD119">
        <v>0</v>
      </c>
      <c r="FE119" t="s">
        <v>424</v>
      </c>
      <c r="FF119">
        <v>1747247426.5</v>
      </c>
      <c r="FG119">
        <v>1747247420.5</v>
      </c>
      <c r="FH119">
        <v>0</v>
      </c>
      <c r="FI119">
        <v>1.027</v>
      </c>
      <c r="FJ119">
        <v>0.031</v>
      </c>
      <c r="FK119">
        <v>0.02</v>
      </c>
      <c r="FL119">
        <v>0.05</v>
      </c>
      <c r="FM119">
        <v>420</v>
      </c>
      <c r="FN119">
        <v>16</v>
      </c>
      <c r="FO119">
        <v>0.01</v>
      </c>
      <c r="FP119">
        <v>0.1</v>
      </c>
      <c r="FQ119">
        <v>0.2894442926829268</v>
      </c>
      <c r="FR119">
        <v>-0.02071716376306568</v>
      </c>
      <c r="FS119">
        <v>0.04397250424495827</v>
      </c>
      <c r="FT119">
        <v>1</v>
      </c>
      <c r="FU119">
        <v>149.0029411764706</v>
      </c>
      <c r="FV119">
        <v>-19.62566841391622</v>
      </c>
      <c r="FW119">
        <v>7.535932952669365</v>
      </c>
      <c r="FX119">
        <v>-1</v>
      </c>
      <c r="FY119">
        <v>0.183503512195122</v>
      </c>
      <c r="FZ119">
        <v>0.002493993031358921</v>
      </c>
      <c r="GA119">
        <v>0.001082054913217041</v>
      </c>
      <c r="GB119">
        <v>1</v>
      </c>
      <c r="GC119">
        <v>2</v>
      </c>
      <c r="GD119">
        <v>2</v>
      </c>
      <c r="GE119" t="s">
        <v>448</v>
      </c>
      <c r="GF119">
        <v>3.13653</v>
      </c>
      <c r="GG119">
        <v>2.71761</v>
      </c>
      <c r="GH119">
        <v>0.0931326</v>
      </c>
      <c r="GI119">
        <v>0.0924069</v>
      </c>
      <c r="GJ119">
        <v>0.107341</v>
      </c>
      <c r="GK119">
        <v>0.105584</v>
      </c>
      <c r="GL119">
        <v>28774.7</v>
      </c>
      <c r="GM119">
        <v>28856.8</v>
      </c>
      <c r="GN119">
        <v>29502</v>
      </c>
      <c r="GO119">
        <v>29386.6</v>
      </c>
      <c r="GP119">
        <v>34796.4</v>
      </c>
      <c r="GQ119">
        <v>34808</v>
      </c>
      <c r="GR119">
        <v>41516.7</v>
      </c>
      <c r="GS119">
        <v>41747.2</v>
      </c>
      <c r="GT119">
        <v>1.91267</v>
      </c>
      <c r="GU119">
        <v>1.86325</v>
      </c>
      <c r="GV119">
        <v>0.086531</v>
      </c>
      <c r="GW119">
        <v>0</v>
      </c>
      <c r="GX119">
        <v>29.2976</v>
      </c>
      <c r="GY119">
        <v>999.9</v>
      </c>
      <c r="GZ119">
        <v>58.6</v>
      </c>
      <c r="HA119">
        <v>31.1</v>
      </c>
      <c r="HB119">
        <v>29.5479</v>
      </c>
      <c r="HC119">
        <v>62.3824</v>
      </c>
      <c r="HD119">
        <v>25.4447</v>
      </c>
      <c r="HE119">
        <v>1</v>
      </c>
      <c r="HF119">
        <v>0.157449</v>
      </c>
      <c r="HG119">
        <v>-1.06427</v>
      </c>
      <c r="HH119">
        <v>20.3528</v>
      </c>
      <c r="HI119">
        <v>5.22687</v>
      </c>
      <c r="HJ119">
        <v>12.0159</v>
      </c>
      <c r="HK119">
        <v>4.9911</v>
      </c>
      <c r="HL119">
        <v>3.2894</v>
      </c>
      <c r="HM119">
        <v>9999</v>
      </c>
      <c r="HN119">
        <v>9999</v>
      </c>
      <c r="HO119">
        <v>9999</v>
      </c>
      <c r="HP119">
        <v>999.9</v>
      </c>
      <c r="HQ119">
        <v>1.8676</v>
      </c>
      <c r="HR119">
        <v>1.86671</v>
      </c>
      <c r="HS119">
        <v>1.86604</v>
      </c>
      <c r="HT119">
        <v>1.866</v>
      </c>
      <c r="HU119">
        <v>1.86784</v>
      </c>
      <c r="HV119">
        <v>1.87028</v>
      </c>
      <c r="HW119">
        <v>1.8689</v>
      </c>
      <c r="HX119">
        <v>1.87042</v>
      </c>
      <c r="HY119">
        <v>0</v>
      </c>
      <c r="HZ119">
        <v>0</v>
      </c>
      <c r="IA119">
        <v>0</v>
      </c>
      <c r="IB119">
        <v>0</v>
      </c>
      <c r="IC119" t="s">
        <v>426</v>
      </c>
      <c r="ID119" t="s">
        <v>427</v>
      </c>
      <c r="IE119" t="s">
        <v>428</v>
      </c>
      <c r="IF119" t="s">
        <v>428</v>
      </c>
      <c r="IG119" t="s">
        <v>428</v>
      </c>
      <c r="IH119" t="s">
        <v>428</v>
      </c>
      <c r="II119">
        <v>0</v>
      </c>
      <c r="IJ119">
        <v>100</v>
      </c>
      <c r="IK119">
        <v>100</v>
      </c>
      <c r="IL119">
        <v>1.238</v>
      </c>
      <c r="IM119">
        <v>0.1986</v>
      </c>
      <c r="IN119">
        <v>0.6902030508192664</v>
      </c>
      <c r="IO119">
        <v>0.001474763808417899</v>
      </c>
      <c r="IP119">
        <v>-3.85604142745729E-07</v>
      </c>
      <c r="IQ119">
        <v>-4.042155114862324E-11</v>
      </c>
      <c r="IR119">
        <v>-0.0599630414126953</v>
      </c>
      <c r="IS119">
        <v>-0.0008759303265835833</v>
      </c>
      <c r="IT119">
        <v>0.0007542316531097033</v>
      </c>
      <c r="IU119">
        <v>-1.168394518909615E-05</v>
      </c>
      <c r="IV119">
        <v>4</v>
      </c>
      <c r="IW119">
        <v>2283</v>
      </c>
      <c r="IX119">
        <v>1</v>
      </c>
      <c r="IY119">
        <v>28</v>
      </c>
      <c r="IZ119">
        <v>187619</v>
      </c>
      <c r="JA119">
        <v>187619.1</v>
      </c>
      <c r="JB119">
        <v>1.03149</v>
      </c>
      <c r="JC119">
        <v>2.2876</v>
      </c>
      <c r="JD119">
        <v>1.39648</v>
      </c>
      <c r="JE119">
        <v>2.35962</v>
      </c>
      <c r="JF119">
        <v>1.49536</v>
      </c>
      <c r="JG119">
        <v>2.72217</v>
      </c>
      <c r="JH119">
        <v>36.5759</v>
      </c>
      <c r="JI119">
        <v>24.1138</v>
      </c>
      <c r="JJ119">
        <v>18</v>
      </c>
      <c r="JK119">
        <v>489.966</v>
      </c>
      <c r="JL119">
        <v>448.541</v>
      </c>
      <c r="JM119">
        <v>31.4923</v>
      </c>
      <c r="JN119">
        <v>29.6183</v>
      </c>
      <c r="JO119">
        <v>30.0001</v>
      </c>
      <c r="JP119">
        <v>29.4491</v>
      </c>
      <c r="JQ119">
        <v>29.3762</v>
      </c>
      <c r="JR119">
        <v>20.658</v>
      </c>
      <c r="JS119">
        <v>24.9379</v>
      </c>
      <c r="JT119">
        <v>100</v>
      </c>
      <c r="JU119">
        <v>31.3211</v>
      </c>
      <c r="JV119">
        <v>420</v>
      </c>
      <c r="JW119">
        <v>24.4716</v>
      </c>
      <c r="JX119">
        <v>100.832</v>
      </c>
      <c r="JY119">
        <v>100.391</v>
      </c>
    </row>
    <row r="120" spans="1:285">
      <c r="A120">
        <v>104</v>
      </c>
      <c r="B120">
        <v>1758504566.1</v>
      </c>
      <c r="C120">
        <v>1677.599999904633</v>
      </c>
      <c r="D120" t="s">
        <v>638</v>
      </c>
      <c r="E120" t="s">
        <v>639</v>
      </c>
      <c r="F120">
        <v>5</v>
      </c>
      <c r="G120" t="s">
        <v>613</v>
      </c>
      <c r="H120" t="s">
        <v>420</v>
      </c>
      <c r="I120" t="s">
        <v>421</v>
      </c>
      <c r="J120">
        <v>1758504563.1</v>
      </c>
      <c r="K120">
        <f>(L120)/1000</f>
        <v>0</v>
      </c>
      <c r="L120">
        <f>1000*DL120*AJ120*(DH120-DI120)/(100*DA120*(1000-AJ120*DH120))</f>
        <v>0</v>
      </c>
      <c r="M120">
        <f>DL120*AJ120*(DG120-DF120*(1000-AJ120*DI120)/(1000-AJ120*DH120))/(100*DA120)</f>
        <v>0</v>
      </c>
      <c r="N120">
        <f>DF120 - IF(AJ120&gt;1, M120*DA120*100.0/(AL120), 0)</f>
        <v>0</v>
      </c>
      <c r="O120">
        <f>((U120-K120/2)*N120-M120)/(U120+K120/2)</f>
        <v>0</v>
      </c>
      <c r="P120">
        <f>O120*(DM120+DN120)/1000.0</f>
        <v>0</v>
      </c>
      <c r="Q120">
        <f>(DF120 - IF(AJ120&gt;1, M120*DA120*100.0/(AL120), 0))*(DM120+DN120)/1000.0</f>
        <v>0</v>
      </c>
      <c r="R120">
        <f>2.0/((1/T120-1/S120)+SIGN(T120)*SQRT((1/T120-1/S120)*(1/T120-1/S120) + 4*DB120/((DB120+1)*(DB120+1))*(2*1/T120*1/S120-1/S120*1/S120)))</f>
        <v>0</v>
      </c>
      <c r="S120">
        <f>IF(LEFT(DC120,1)&lt;&gt;"0",IF(LEFT(DC120,1)="1",3.0,DD120),$D$5+$E$5*(DT120*DM120/($K$5*1000))+$F$5*(DT120*DM120/($K$5*1000))*MAX(MIN(DA120,$J$5),$I$5)*MAX(MIN(DA120,$J$5),$I$5)+$G$5*MAX(MIN(DA120,$J$5),$I$5)*(DT120*DM120/($K$5*1000))+$H$5*(DT120*DM120/($K$5*1000))*(DT120*DM120/($K$5*1000)))</f>
        <v>0</v>
      </c>
      <c r="T120">
        <f>K120*(1000-(1000*0.61365*exp(17.502*X120/(240.97+X120))/(DM120+DN120)+DH120)/2)/(1000*0.61365*exp(17.502*X120/(240.97+X120))/(DM120+DN120)-DH120)</f>
        <v>0</v>
      </c>
      <c r="U120">
        <f>1/((DB120+1)/(R120/1.6)+1/(S120/1.37)) + DB120/((DB120+1)/(R120/1.6) + DB120/(S120/1.37))</f>
        <v>0</v>
      </c>
      <c r="V120">
        <f>(CW120*CZ120)</f>
        <v>0</v>
      </c>
      <c r="W120">
        <f>(DO120+(V120+2*0.95*5.67E-8*(((DO120+$B$7)+273)^4-(DO120+273)^4)-44100*K120)/(1.84*29.3*S120+8*0.95*5.67E-8*(DO120+273)^3))</f>
        <v>0</v>
      </c>
      <c r="X120">
        <f>($C$7*DP120+$D$7*DQ120+$E$7*W120)</f>
        <v>0</v>
      </c>
      <c r="Y120">
        <f>0.61365*exp(17.502*X120/(240.97+X120))</f>
        <v>0</v>
      </c>
      <c r="Z120">
        <f>(AA120/AB120*100)</f>
        <v>0</v>
      </c>
      <c r="AA120">
        <f>DH120*(DM120+DN120)/1000</f>
        <v>0</v>
      </c>
      <c r="AB120">
        <f>0.61365*exp(17.502*DO120/(240.97+DO120))</f>
        <v>0</v>
      </c>
      <c r="AC120">
        <f>(Y120-DH120*(DM120+DN120)/1000)</f>
        <v>0</v>
      </c>
      <c r="AD120">
        <f>(-K120*44100)</f>
        <v>0</v>
      </c>
      <c r="AE120">
        <f>2*29.3*S120*0.92*(DO120-X120)</f>
        <v>0</v>
      </c>
      <c r="AF120">
        <f>2*0.95*5.67E-8*(((DO120+$B$7)+273)^4-(X120+273)^4)</f>
        <v>0</v>
      </c>
      <c r="AG120">
        <f>V120+AF120+AD120+AE120</f>
        <v>0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MAX(0,($B$13+$C$13*DT120)/(1+$D$13*DT120)*DM120/(DO120+273)*$E$13)</f>
        <v>0</v>
      </c>
      <c r="AM120" t="s">
        <v>422</v>
      </c>
      <c r="AN120" t="s">
        <v>422</v>
      </c>
      <c r="AO120">
        <v>0</v>
      </c>
      <c r="AP120">
        <v>0</v>
      </c>
      <c r="AQ120">
        <f>1-AO120/AP120</f>
        <v>0</v>
      </c>
      <c r="AR120">
        <v>0</v>
      </c>
      <c r="AS120" t="s">
        <v>422</v>
      </c>
      <c r="AT120" t="s">
        <v>422</v>
      </c>
      <c r="AU120">
        <v>0</v>
      </c>
      <c r="AV120">
        <v>0</v>
      </c>
      <c r="AW120">
        <f>1-AU120/AV120</f>
        <v>0</v>
      </c>
      <c r="AX120">
        <v>0.5</v>
      </c>
      <c r="AY120">
        <f>CX120</f>
        <v>0</v>
      </c>
      <c r="AZ120">
        <f>M120</f>
        <v>0</v>
      </c>
      <c r="BA120">
        <f>AW120*AX120*AY120</f>
        <v>0</v>
      </c>
      <c r="BB120">
        <f>(AZ120-AR120)/AY120</f>
        <v>0</v>
      </c>
      <c r="BC120">
        <f>(AP120-AV120)/AV120</f>
        <v>0</v>
      </c>
      <c r="BD120">
        <f>AO120/(AQ120+AO120/AV120)</f>
        <v>0</v>
      </c>
      <c r="BE120" t="s">
        <v>422</v>
      </c>
      <c r="BF120">
        <v>0</v>
      </c>
      <c r="BG120">
        <f>IF(BF120&lt;&gt;0, BF120, BD120)</f>
        <v>0</v>
      </c>
      <c r="BH120">
        <f>1-BG120/AV120</f>
        <v>0</v>
      </c>
      <c r="BI120">
        <f>(AV120-AU120)/(AV120-BG120)</f>
        <v>0</v>
      </c>
      <c r="BJ120">
        <f>(AP120-AV120)/(AP120-BG120)</f>
        <v>0</v>
      </c>
      <c r="BK120">
        <f>(AV120-AU120)/(AV120-AO120)</f>
        <v>0</v>
      </c>
      <c r="BL120">
        <f>(AP120-AV120)/(AP120-AO120)</f>
        <v>0</v>
      </c>
      <c r="BM120">
        <f>(BI120*BG120/AU120)</f>
        <v>0</v>
      </c>
      <c r="BN120">
        <f>(1-BM120)</f>
        <v>0</v>
      </c>
      <c r="CW120">
        <f>$B$11*DU120+$C$11*DV120+$F$11*EG120*(1-EJ120)</f>
        <v>0</v>
      </c>
      <c r="CX120">
        <f>CW120*CY120</f>
        <v>0</v>
      </c>
      <c r="CY120">
        <f>($B$11*$D$9+$C$11*$D$9+$F$11*((ET120+EL120)/MAX(ET120+EL120+EU120, 0.1)*$I$9+EU120/MAX(ET120+EL120+EU120, 0.1)*$J$9))/($B$11+$C$11+$F$11)</f>
        <v>0</v>
      </c>
      <c r="CZ120">
        <f>($B$11*$K$9+$C$11*$K$9+$F$11*((ET120+EL120)/MAX(ET120+EL120+EU120, 0.1)*$P$9+EU120/MAX(ET120+EL120+EU120, 0.1)*$Q$9))/($B$11+$C$11+$F$11)</f>
        <v>0</v>
      </c>
      <c r="DA120">
        <v>1.65</v>
      </c>
      <c r="DB120">
        <v>0.5</v>
      </c>
      <c r="DC120" t="s">
        <v>423</v>
      </c>
      <c r="DD120">
        <v>2</v>
      </c>
      <c r="DE120">
        <v>1758504563.1</v>
      </c>
      <c r="DF120">
        <v>420.2875555555556</v>
      </c>
      <c r="DG120">
        <v>419.9843333333333</v>
      </c>
      <c r="DH120">
        <v>24.64042222222222</v>
      </c>
      <c r="DI120">
        <v>24.45812222222222</v>
      </c>
      <c r="DJ120">
        <v>419.05</v>
      </c>
      <c r="DK120">
        <v>24.44183333333333</v>
      </c>
      <c r="DL120">
        <v>500.0121111111112</v>
      </c>
      <c r="DM120">
        <v>89.97556666666667</v>
      </c>
      <c r="DN120">
        <v>0.05735389999999999</v>
      </c>
      <c r="DO120">
        <v>30.76205555555556</v>
      </c>
      <c r="DP120">
        <v>30.70431111111111</v>
      </c>
      <c r="DQ120">
        <v>999.9000000000001</v>
      </c>
      <c r="DR120">
        <v>0</v>
      </c>
      <c r="DS120">
        <v>0</v>
      </c>
      <c r="DT120">
        <v>9996.113333333333</v>
      </c>
      <c r="DU120">
        <v>0</v>
      </c>
      <c r="DV120">
        <v>0.899321</v>
      </c>
      <c r="DW120">
        <v>0.3031548888888889</v>
      </c>
      <c r="DX120">
        <v>430.9052222222222</v>
      </c>
      <c r="DY120">
        <v>430.5138888888889</v>
      </c>
      <c r="DZ120">
        <v>0.1823091111111111</v>
      </c>
      <c r="EA120">
        <v>419.9843333333333</v>
      </c>
      <c r="EB120">
        <v>24.45812222222222</v>
      </c>
      <c r="EC120">
        <v>2.217035555555555</v>
      </c>
      <c r="ED120">
        <v>2.200633333333334</v>
      </c>
      <c r="EE120">
        <v>19.08594444444444</v>
      </c>
      <c r="EF120">
        <v>18.96691111111111</v>
      </c>
      <c r="EG120">
        <v>0.00500097</v>
      </c>
      <c r="EH120">
        <v>0</v>
      </c>
      <c r="EI120">
        <v>0</v>
      </c>
      <c r="EJ120">
        <v>0</v>
      </c>
      <c r="EK120">
        <v>145.4555555555556</v>
      </c>
      <c r="EL120">
        <v>0.00500097</v>
      </c>
      <c r="EM120">
        <v>-3.122222222222222</v>
      </c>
      <c r="EN120">
        <v>-0.8666666666666667</v>
      </c>
      <c r="EO120">
        <v>34.812</v>
      </c>
      <c r="EP120">
        <v>38</v>
      </c>
      <c r="EQ120">
        <v>36.375</v>
      </c>
      <c r="ER120">
        <v>37.91633333333333</v>
      </c>
      <c r="ES120">
        <v>36.70099999999999</v>
      </c>
      <c r="ET120">
        <v>0</v>
      </c>
      <c r="EU120">
        <v>0</v>
      </c>
      <c r="EV120">
        <v>0</v>
      </c>
      <c r="EW120">
        <v>1758504567.1</v>
      </c>
      <c r="EX120">
        <v>0</v>
      </c>
      <c r="EY120">
        <v>147.0692307692308</v>
      </c>
      <c r="EZ120">
        <v>-14.70085424962051</v>
      </c>
      <c r="FA120">
        <v>10.05811896858158</v>
      </c>
      <c r="FB120">
        <v>-3.946153846153846</v>
      </c>
      <c r="FC120">
        <v>15</v>
      </c>
      <c r="FD120">
        <v>0</v>
      </c>
      <c r="FE120" t="s">
        <v>424</v>
      </c>
      <c r="FF120">
        <v>1747247426.5</v>
      </c>
      <c r="FG120">
        <v>1747247420.5</v>
      </c>
      <c r="FH120">
        <v>0</v>
      </c>
      <c r="FI120">
        <v>1.027</v>
      </c>
      <c r="FJ120">
        <v>0.031</v>
      </c>
      <c r="FK120">
        <v>0.02</v>
      </c>
      <c r="FL120">
        <v>0.05</v>
      </c>
      <c r="FM120">
        <v>420</v>
      </c>
      <c r="FN120">
        <v>16</v>
      </c>
      <c r="FO120">
        <v>0.01</v>
      </c>
      <c r="FP120">
        <v>0.1</v>
      </c>
      <c r="FQ120">
        <v>0.293588975</v>
      </c>
      <c r="FR120">
        <v>0.06370114446529025</v>
      </c>
      <c r="FS120">
        <v>0.04699969584236025</v>
      </c>
      <c r="FT120">
        <v>1</v>
      </c>
      <c r="FU120">
        <v>149.1941176470588</v>
      </c>
      <c r="FV120">
        <v>-18.68296395902811</v>
      </c>
      <c r="FW120">
        <v>7.712630632947283</v>
      </c>
      <c r="FX120">
        <v>-1</v>
      </c>
      <c r="FY120">
        <v>0.183440575</v>
      </c>
      <c r="FZ120">
        <v>-0.002049422138837003</v>
      </c>
      <c r="GA120">
        <v>0.001196452169697981</v>
      </c>
      <c r="GB120">
        <v>1</v>
      </c>
      <c r="GC120">
        <v>2</v>
      </c>
      <c r="GD120">
        <v>2</v>
      </c>
      <c r="GE120" t="s">
        <v>448</v>
      </c>
      <c r="GF120">
        <v>3.13647</v>
      </c>
      <c r="GG120">
        <v>2.71759</v>
      </c>
      <c r="GH120">
        <v>0.0931387</v>
      </c>
      <c r="GI120">
        <v>0.0924089</v>
      </c>
      <c r="GJ120">
        <v>0.107341</v>
      </c>
      <c r="GK120">
        <v>0.105578</v>
      </c>
      <c r="GL120">
        <v>28774.6</v>
      </c>
      <c r="GM120">
        <v>28856.7</v>
      </c>
      <c r="GN120">
        <v>29502.1</v>
      </c>
      <c r="GO120">
        <v>29386.6</v>
      </c>
      <c r="GP120">
        <v>34796.4</v>
      </c>
      <c r="GQ120">
        <v>34808.1</v>
      </c>
      <c r="GR120">
        <v>41516.7</v>
      </c>
      <c r="GS120">
        <v>41747</v>
      </c>
      <c r="GT120">
        <v>1.9125</v>
      </c>
      <c r="GU120">
        <v>1.86335</v>
      </c>
      <c r="GV120">
        <v>0.0867322</v>
      </c>
      <c r="GW120">
        <v>0</v>
      </c>
      <c r="GX120">
        <v>29.2976</v>
      </c>
      <c r="GY120">
        <v>999.9</v>
      </c>
      <c r="GZ120">
        <v>58.6</v>
      </c>
      <c r="HA120">
        <v>31.1</v>
      </c>
      <c r="HB120">
        <v>29.5533</v>
      </c>
      <c r="HC120">
        <v>62.4824</v>
      </c>
      <c r="HD120">
        <v>25.4688</v>
      </c>
      <c r="HE120">
        <v>1</v>
      </c>
      <c r="HF120">
        <v>0.157365</v>
      </c>
      <c r="HG120">
        <v>-0.756176</v>
      </c>
      <c r="HH120">
        <v>20.3548</v>
      </c>
      <c r="HI120">
        <v>5.22657</v>
      </c>
      <c r="HJ120">
        <v>12.0159</v>
      </c>
      <c r="HK120">
        <v>4.991</v>
      </c>
      <c r="HL120">
        <v>3.28943</v>
      </c>
      <c r="HM120">
        <v>9999</v>
      </c>
      <c r="HN120">
        <v>9999</v>
      </c>
      <c r="HO120">
        <v>9999</v>
      </c>
      <c r="HP120">
        <v>999.9</v>
      </c>
      <c r="HQ120">
        <v>1.86764</v>
      </c>
      <c r="HR120">
        <v>1.86671</v>
      </c>
      <c r="HS120">
        <v>1.86604</v>
      </c>
      <c r="HT120">
        <v>1.866</v>
      </c>
      <c r="HU120">
        <v>1.86784</v>
      </c>
      <c r="HV120">
        <v>1.87028</v>
      </c>
      <c r="HW120">
        <v>1.8689</v>
      </c>
      <c r="HX120">
        <v>1.87042</v>
      </c>
      <c r="HY120">
        <v>0</v>
      </c>
      <c r="HZ120">
        <v>0</v>
      </c>
      <c r="IA120">
        <v>0</v>
      </c>
      <c r="IB120">
        <v>0</v>
      </c>
      <c r="IC120" t="s">
        <v>426</v>
      </c>
      <c r="ID120" t="s">
        <v>427</v>
      </c>
      <c r="IE120" t="s">
        <v>428</v>
      </c>
      <c r="IF120" t="s">
        <v>428</v>
      </c>
      <c r="IG120" t="s">
        <v>428</v>
      </c>
      <c r="IH120" t="s">
        <v>428</v>
      </c>
      <c r="II120">
        <v>0</v>
      </c>
      <c r="IJ120">
        <v>100</v>
      </c>
      <c r="IK120">
        <v>100</v>
      </c>
      <c r="IL120">
        <v>1.238</v>
      </c>
      <c r="IM120">
        <v>0.1986</v>
      </c>
      <c r="IN120">
        <v>0.6902030508192664</v>
      </c>
      <c r="IO120">
        <v>0.001474763808417899</v>
      </c>
      <c r="IP120">
        <v>-3.85604142745729E-07</v>
      </c>
      <c r="IQ120">
        <v>-4.042155114862324E-11</v>
      </c>
      <c r="IR120">
        <v>-0.0599630414126953</v>
      </c>
      <c r="IS120">
        <v>-0.0008759303265835833</v>
      </c>
      <c r="IT120">
        <v>0.0007542316531097033</v>
      </c>
      <c r="IU120">
        <v>-1.168394518909615E-05</v>
      </c>
      <c r="IV120">
        <v>4</v>
      </c>
      <c r="IW120">
        <v>2283</v>
      </c>
      <c r="IX120">
        <v>1</v>
      </c>
      <c r="IY120">
        <v>28</v>
      </c>
      <c r="IZ120">
        <v>187619</v>
      </c>
      <c r="JA120">
        <v>187619.1</v>
      </c>
      <c r="JB120">
        <v>1.03149</v>
      </c>
      <c r="JC120">
        <v>2.28271</v>
      </c>
      <c r="JD120">
        <v>1.39648</v>
      </c>
      <c r="JE120">
        <v>2.36084</v>
      </c>
      <c r="JF120">
        <v>1.49536</v>
      </c>
      <c r="JG120">
        <v>2.73438</v>
      </c>
      <c r="JH120">
        <v>36.5759</v>
      </c>
      <c r="JI120">
        <v>24.1138</v>
      </c>
      <c r="JJ120">
        <v>18</v>
      </c>
      <c r="JK120">
        <v>489.859</v>
      </c>
      <c r="JL120">
        <v>448.608</v>
      </c>
      <c r="JM120">
        <v>31.4321</v>
      </c>
      <c r="JN120">
        <v>29.6183</v>
      </c>
      <c r="JO120">
        <v>30</v>
      </c>
      <c r="JP120">
        <v>29.4498</v>
      </c>
      <c r="JQ120">
        <v>29.3768</v>
      </c>
      <c r="JR120">
        <v>20.6572</v>
      </c>
      <c r="JS120">
        <v>24.9379</v>
      </c>
      <c r="JT120">
        <v>100</v>
      </c>
      <c r="JU120">
        <v>31.3211</v>
      </c>
      <c r="JV120">
        <v>420</v>
      </c>
      <c r="JW120">
        <v>24.4716</v>
      </c>
      <c r="JX120">
        <v>100.832</v>
      </c>
      <c r="JY120">
        <v>100.39</v>
      </c>
    </row>
    <row r="121" spans="1:285">
      <c r="A121">
        <v>105</v>
      </c>
      <c r="B121">
        <v>1758504568.1</v>
      </c>
      <c r="C121">
        <v>1679.599999904633</v>
      </c>
      <c r="D121" t="s">
        <v>640</v>
      </c>
      <c r="E121" t="s">
        <v>641</v>
      </c>
      <c r="F121">
        <v>5</v>
      </c>
      <c r="G121" t="s">
        <v>613</v>
      </c>
      <c r="H121" t="s">
        <v>420</v>
      </c>
      <c r="I121" t="s">
        <v>421</v>
      </c>
      <c r="J121">
        <v>1758504565.1</v>
      </c>
      <c r="K121">
        <f>(L121)/1000</f>
        <v>0</v>
      </c>
      <c r="L121">
        <f>1000*DL121*AJ121*(DH121-DI121)/(100*DA121*(1000-AJ121*DH121))</f>
        <v>0</v>
      </c>
      <c r="M121">
        <f>DL121*AJ121*(DG121-DF121*(1000-AJ121*DI121)/(1000-AJ121*DH121))/(100*DA121)</f>
        <v>0</v>
      </c>
      <c r="N121">
        <f>DF121 - IF(AJ121&gt;1, M121*DA121*100.0/(AL121), 0)</f>
        <v>0</v>
      </c>
      <c r="O121">
        <f>((U121-K121/2)*N121-M121)/(U121+K121/2)</f>
        <v>0</v>
      </c>
      <c r="P121">
        <f>O121*(DM121+DN121)/1000.0</f>
        <v>0</v>
      </c>
      <c r="Q121">
        <f>(DF121 - IF(AJ121&gt;1, M121*DA121*100.0/(AL121), 0))*(DM121+DN121)/1000.0</f>
        <v>0</v>
      </c>
      <c r="R121">
        <f>2.0/((1/T121-1/S121)+SIGN(T121)*SQRT((1/T121-1/S121)*(1/T121-1/S121) + 4*DB121/((DB121+1)*(DB121+1))*(2*1/T121*1/S121-1/S121*1/S121)))</f>
        <v>0</v>
      </c>
      <c r="S121">
        <f>IF(LEFT(DC121,1)&lt;&gt;"0",IF(LEFT(DC121,1)="1",3.0,DD121),$D$5+$E$5*(DT121*DM121/($K$5*1000))+$F$5*(DT121*DM121/($K$5*1000))*MAX(MIN(DA121,$J$5),$I$5)*MAX(MIN(DA121,$J$5),$I$5)+$G$5*MAX(MIN(DA121,$J$5),$I$5)*(DT121*DM121/($K$5*1000))+$H$5*(DT121*DM121/($K$5*1000))*(DT121*DM121/($K$5*1000)))</f>
        <v>0</v>
      </c>
      <c r="T121">
        <f>K121*(1000-(1000*0.61365*exp(17.502*X121/(240.97+X121))/(DM121+DN121)+DH121)/2)/(1000*0.61365*exp(17.502*X121/(240.97+X121))/(DM121+DN121)-DH121)</f>
        <v>0</v>
      </c>
      <c r="U121">
        <f>1/((DB121+1)/(R121/1.6)+1/(S121/1.37)) + DB121/((DB121+1)/(R121/1.6) + DB121/(S121/1.37))</f>
        <v>0</v>
      </c>
      <c r="V121">
        <f>(CW121*CZ121)</f>
        <v>0</v>
      </c>
      <c r="W121">
        <f>(DO121+(V121+2*0.95*5.67E-8*(((DO121+$B$7)+273)^4-(DO121+273)^4)-44100*K121)/(1.84*29.3*S121+8*0.95*5.67E-8*(DO121+273)^3))</f>
        <v>0</v>
      </c>
      <c r="X121">
        <f>($C$7*DP121+$D$7*DQ121+$E$7*W121)</f>
        <v>0</v>
      </c>
      <c r="Y121">
        <f>0.61365*exp(17.502*X121/(240.97+X121))</f>
        <v>0</v>
      </c>
      <c r="Z121">
        <f>(AA121/AB121*100)</f>
        <v>0</v>
      </c>
      <c r="AA121">
        <f>DH121*(DM121+DN121)/1000</f>
        <v>0</v>
      </c>
      <c r="AB121">
        <f>0.61365*exp(17.502*DO121/(240.97+DO121))</f>
        <v>0</v>
      </c>
      <c r="AC121">
        <f>(Y121-DH121*(DM121+DN121)/1000)</f>
        <v>0</v>
      </c>
      <c r="AD121">
        <f>(-K121*44100)</f>
        <v>0</v>
      </c>
      <c r="AE121">
        <f>2*29.3*S121*0.92*(DO121-X121)</f>
        <v>0</v>
      </c>
      <c r="AF121">
        <f>2*0.95*5.67E-8*(((DO121+$B$7)+273)^4-(X121+273)^4)</f>
        <v>0</v>
      </c>
      <c r="AG121">
        <f>V121+AF121+AD121+AE121</f>
        <v>0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MAX(0,($B$13+$C$13*DT121)/(1+$D$13*DT121)*DM121/(DO121+273)*$E$13)</f>
        <v>0</v>
      </c>
      <c r="AM121" t="s">
        <v>422</v>
      </c>
      <c r="AN121" t="s">
        <v>422</v>
      </c>
      <c r="AO121">
        <v>0</v>
      </c>
      <c r="AP121">
        <v>0</v>
      </c>
      <c r="AQ121">
        <f>1-AO121/AP121</f>
        <v>0</v>
      </c>
      <c r="AR121">
        <v>0</v>
      </c>
      <c r="AS121" t="s">
        <v>422</v>
      </c>
      <c r="AT121" t="s">
        <v>422</v>
      </c>
      <c r="AU121">
        <v>0</v>
      </c>
      <c r="AV121">
        <v>0</v>
      </c>
      <c r="AW121">
        <f>1-AU121/AV121</f>
        <v>0</v>
      </c>
      <c r="AX121">
        <v>0.5</v>
      </c>
      <c r="AY121">
        <f>CX121</f>
        <v>0</v>
      </c>
      <c r="AZ121">
        <f>M121</f>
        <v>0</v>
      </c>
      <c r="BA121">
        <f>AW121*AX121*AY121</f>
        <v>0</v>
      </c>
      <c r="BB121">
        <f>(AZ121-AR121)/AY121</f>
        <v>0</v>
      </c>
      <c r="BC121">
        <f>(AP121-AV121)/AV121</f>
        <v>0</v>
      </c>
      <c r="BD121">
        <f>AO121/(AQ121+AO121/AV121)</f>
        <v>0</v>
      </c>
      <c r="BE121" t="s">
        <v>422</v>
      </c>
      <c r="BF121">
        <v>0</v>
      </c>
      <c r="BG121">
        <f>IF(BF121&lt;&gt;0, BF121, BD121)</f>
        <v>0</v>
      </c>
      <c r="BH121">
        <f>1-BG121/AV121</f>
        <v>0</v>
      </c>
      <c r="BI121">
        <f>(AV121-AU121)/(AV121-BG121)</f>
        <v>0</v>
      </c>
      <c r="BJ121">
        <f>(AP121-AV121)/(AP121-BG121)</f>
        <v>0</v>
      </c>
      <c r="BK121">
        <f>(AV121-AU121)/(AV121-AO121)</f>
        <v>0</v>
      </c>
      <c r="BL121">
        <f>(AP121-AV121)/(AP121-AO121)</f>
        <v>0</v>
      </c>
      <c r="BM121">
        <f>(BI121*BG121/AU121)</f>
        <v>0</v>
      </c>
      <c r="BN121">
        <f>(1-BM121)</f>
        <v>0</v>
      </c>
      <c r="CW121">
        <f>$B$11*DU121+$C$11*DV121+$F$11*EG121*(1-EJ121)</f>
        <v>0</v>
      </c>
      <c r="CX121">
        <f>CW121*CY121</f>
        <v>0</v>
      </c>
      <c r="CY121">
        <f>($B$11*$D$9+$C$11*$D$9+$F$11*((ET121+EL121)/MAX(ET121+EL121+EU121, 0.1)*$I$9+EU121/MAX(ET121+EL121+EU121, 0.1)*$J$9))/($B$11+$C$11+$F$11)</f>
        <v>0</v>
      </c>
      <c r="CZ121">
        <f>($B$11*$K$9+$C$11*$K$9+$F$11*((ET121+EL121)/MAX(ET121+EL121+EU121, 0.1)*$P$9+EU121/MAX(ET121+EL121+EU121, 0.1)*$Q$9))/($B$11+$C$11+$F$11)</f>
        <v>0</v>
      </c>
      <c r="DA121">
        <v>1.65</v>
      </c>
      <c r="DB121">
        <v>0.5</v>
      </c>
      <c r="DC121" t="s">
        <v>423</v>
      </c>
      <c r="DD121">
        <v>2</v>
      </c>
      <c r="DE121">
        <v>1758504565.1</v>
      </c>
      <c r="DF121">
        <v>420.3034444444445</v>
      </c>
      <c r="DG121">
        <v>419.9833333333333</v>
      </c>
      <c r="DH121">
        <v>24.63851111111111</v>
      </c>
      <c r="DI121">
        <v>24.45681111111111</v>
      </c>
      <c r="DJ121">
        <v>419.0658888888889</v>
      </c>
      <c r="DK121">
        <v>24.43993333333333</v>
      </c>
      <c r="DL121">
        <v>500.0017777777778</v>
      </c>
      <c r="DM121">
        <v>89.97570000000002</v>
      </c>
      <c r="DN121">
        <v>0.05733935555555555</v>
      </c>
      <c r="DO121">
        <v>30.76304444444444</v>
      </c>
      <c r="DP121">
        <v>30.70475555555555</v>
      </c>
      <c r="DQ121">
        <v>999.9000000000001</v>
      </c>
      <c r="DR121">
        <v>0</v>
      </c>
      <c r="DS121">
        <v>0</v>
      </c>
      <c r="DT121">
        <v>9999.647777777778</v>
      </c>
      <c r="DU121">
        <v>0</v>
      </c>
      <c r="DV121">
        <v>0.899321</v>
      </c>
      <c r="DW121">
        <v>0.3200818888888889</v>
      </c>
      <c r="DX121">
        <v>430.9208888888889</v>
      </c>
      <c r="DY121">
        <v>430.5123333333333</v>
      </c>
      <c r="DZ121">
        <v>0.1816965555555555</v>
      </c>
      <c r="EA121">
        <v>419.9833333333333</v>
      </c>
      <c r="EB121">
        <v>24.45681111111111</v>
      </c>
      <c r="EC121">
        <v>2.216866666666666</v>
      </c>
      <c r="ED121">
        <v>2.200518888888889</v>
      </c>
      <c r="EE121">
        <v>19.08472222222223</v>
      </c>
      <c r="EF121">
        <v>18.96608888888889</v>
      </c>
      <c r="EG121">
        <v>0.00500097</v>
      </c>
      <c r="EH121">
        <v>0</v>
      </c>
      <c r="EI121">
        <v>0</v>
      </c>
      <c r="EJ121">
        <v>0</v>
      </c>
      <c r="EK121">
        <v>147.2555555555556</v>
      </c>
      <c r="EL121">
        <v>0.00500097</v>
      </c>
      <c r="EM121">
        <v>-7.911111111111111</v>
      </c>
      <c r="EN121">
        <v>-1.711111111111111</v>
      </c>
      <c r="EO121">
        <v>34.79822222222222</v>
      </c>
      <c r="EP121">
        <v>38</v>
      </c>
      <c r="EQ121">
        <v>36.375</v>
      </c>
      <c r="ER121">
        <v>37.89566666666667</v>
      </c>
      <c r="ES121">
        <v>36.70099999999999</v>
      </c>
      <c r="ET121">
        <v>0</v>
      </c>
      <c r="EU121">
        <v>0</v>
      </c>
      <c r="EV121">
        <v>0</v>
      </c>
      <c r="EW121">
        <v>1758504568.9</v>
      </c>
      <c r="EX121">
        <v>0</v>
      </c>
      <c r="EY121">
        <v>146.696</v>
      </c>
      <c r="EZ121">
        <v>-17.10769192405869</v>
      </c>
      <c r="FA121">
        <v>-32.81538522850128</v>
      </c>
      <c r="FB121">
        <v>-5.316</v>
      </c>
      <c r="FC121">
        <v>15</v>
      </c>
      <c r="FD121">
        <v>0</v>
      </c>
      <c r="FE121" t="s">
        <v>424</v>
      </c>
      <c r="FF121">
        <v>1747247426.5</v>
      </c>
      <c r="FG121">
        <v>1747247420.5</v>
      </c>
      <c r="FH121">
        <v>0</v>
      </c>
      <c r="FI121">
        <v>1.027</v>
      </c>
      <c r="FJ121">
        <v>0.031</v>
      </c>
      <c r="FK121">
        <v>0.02</v>
      </c>
      <c r="FL121">
        <v>0.05</v>
      </c>
      <c r="FM121">
        <v>420</v>
      </c>
      <c r="FN121">
        <v>16</v>
      </c>
      <c r="FO121">
        <v>0.01</v>
      </c>
      <c r="FP121">
        <v>0.1</v>
      </c>
      <c r="FQ121">
        <v>0.2951302682926829</v>
      </c>
      <c r="FR121">
        <v>0.2095645505226476</v>
      </c>
      <c r="FS121">
        <v>0.04773816221595975</v>
      </c>
      <c r="FT121">
        <v>0</v>
      </c>
      <c r="FU121">
        <v>147.6735294117647</v>
      </c>
      <c r="FV121">
        <v>-14.47669958832238</v>
      </c>
      <c r="FW121">
        <v>7.532334565978918</v>
      </c>
      <c r="FX121">
        <v>-1</v>
      </c>
      <c r="FY121">
        <v>0.1832400731707317</v>
      </c>
      <c r="FZ121">
        <v>-0.004325623693379986</v>
      </c>
      <c r="GA121">
        <v>0.001304721265256263</v>
      </c>
      <c r="GB121">
        <v>1</v>
      </c>
      <c r="GC121">
        <v>1</v>
      </c>
      <c r="GD121">
        <v>2</v>
      </c>
      <c r="GE121" t="s">
        <v>425</v>
      </c>
      <c r="GF121">
        <v>3.13673</v>
      </c>
      <c r="GG121">
        <v>2.71739</v>
      </c>
      <c r="GH121">
        <v>0.0931377</v>
      </c>
      <c r="GI121">
        <v>0.0924232</v>
      </c>
      <c r="GJ121">
        <v>0.107329</v>
      </c>
      <c r="GK121">
        <v>0.105573</v>
      </c>
      <c r="GL121">
        <v>28775.1</v>
      </c>
      <c r="GM121">
        <v>28856.4</v>
      </c>
      <c r="GN121">
        <v>29502.5</v>
      </c>
      <c r="GO121">
        <v>29386.7</v>
      </c>
      <c r="GP121">
        <v>34797.3</v>
      </c>
      <c r="GQ121">
        <v>34808.3</v>
      </c>
      <c r="GR121">
        <v>41517.2</v>
      </c>
      <c r="GS121">
        <v>41747</v>
      </c>
      <c r="GT121">
        <v>1.9129</v>
      </c>
      <c r="GU121">
        <v>1.86322</v>
      </c>
      <c r="GV121">
        <v>0.0859052</v>
      </c>
      <c r="GW121">
        <v>0</v>
      </c>
      <c r="GX121">
        <v>29.2976</v>
      </c>
      <c r="GY121">
        <v>999.9</v>
      </c>
      <c r="GZ121">
        <v>58.6</v>
      </c>
      <c r="HA121">
        <v>31.1</v>
      </c>
      <c r="HB121">
        <v>29.5528</v>
      </c>
      <c r="HC121">
        <v>62.5224</v>
      </c>
      <c r="HD121">
        <v>25.3566</v>
      </c>
      <c r="HE121">
        <v>1</v>
      </c>
      <c r="HF121">
        <v>0.157307</v>
      </c>
      <c r="HG121">
        <v>-0.9565630000000001</v>
      </c>
      <c r="HH121">
        <v>20.3539</v>
      </c>
      <c r="HI121">
        <v>5.22687</v>
      </c>
      <c r="HJ121">
        <v>12.0159</v>
      </c>
      <c r="HK121">
        <v>4.9909</v>
      </c>
      <c r="HL121">
        <v>3.28928</v>
      </c>
      <c r="HM121">
        <v>9999</v>
      </c>
      <c r="HN121">
        <v>9999</v>
      </c>
      <c r="HO121">
        <v>9999</v>
      </c>
      <c r="HP121">
        <v>999.9</v>
      </c>
      <c r="HQ121">
        <v>1.8676</v>
      </c>
      <c r="HR121">
        <v>1.86673</v>
      </c>
      <c r="HS121">
        <v>1.86604</v>
      </c>
      <c r="HT121">
        <v>1.866</v>
      </c>
      <c r="HU121">
        <v>1.86783</v>
      </c>
      <c r="HV121">
        <v>1.87028</v>
      </c>
      <c r="HW121">
        <v>1.8689</v>
      </c>
      <c r="HX121">
        <v>1.87042</v>
      </c>
      <c r="HY121">
        <v>0</v>
      </c>
      <c r="HZ121">
        <v>0</v>
      </c>
      <c r="IA121">
        <v>0</v>
      </c>
      <c r="IB121">
        <v>0</v>
      </c>
      <c r="IC121" t="s">
        <v>426</v>
      </c>
      <c r="ID121" t="s">
        <v>427</v>
      </c>
      <c r="IE121" t="s">
        <v>428</v>
      </c>
      <c r="IF121" t="s">
        <v>428</v>
      </c>
      <c r="IG121" t="s">
        <v>428</v>
      </c>
      <c r="IH121" t="s">
        <v>428</v>
      </c>
      <c r="II121">
        <v>0</v>
      </c>
      <c r="IJ121">
        <v>100</v>
      </c>
      <c r="IK121">
        <v>100</v>
      </c>
      <c r="IL121">
        <v>1.238</v>
      </c>
      <c r="IM121">
        <v>0.1985</v>
      </c>
      <c r="IN121">
        <v>0.6902030508192664</v>
      </c>
      <c r="IO121">
        <v>0.001474763808417899</v>
      </c>
      <c r="IP121">
        <v>-3.85604142745729E-07</v>
      </c>
      <c r="IQ121">
        <v>-4.042155114862324E-11</v>
      </c>
      <c r="IR121">
        <v>-0.0599630414126953</v>
      </c>
      <c r="IS121">
        <v>-0.0008759303265835833</v>
      </c>
      <c r="IT121">
        <v>0.0007542316531097033</v>
      </c>
      <c r="IU121">
        <v>-1.168394518909615E-05</v>
      </c>
      <c r="IV121">
        <v>4</v>
      </c>
      <c r="IW121">
        <v>2283</v>
      </c>
      <c r="IX121">
        <v>1</v>
      </c>
      <c r="IY121">
        <v>28</v>
      </c>
      <c r="IZ121">
        <v>187619</v>
      </c>
      <c r="JA121">
        <v>187619.1</v>
      </c>
      <c r="JB121">
        <v>1.03149</v>
      </c>
      <c r="JC121">
        <v>2.28027</v>
      </c>
      <c r="JD121">
        <v>1.39648</v>
      </c>
      <c r="JE121">
        <v>2.35962</v>
      </c>
      <c r="JF121">
        <v>1.49536</v>
      </c>
      <c r="JG121">
        <v>2.75146</v>
      </c>
      <c r="JH121">
        <v>36.5759</v>
      </c>
      <c r="JI121">
        <v>24.1225</v>
      </c>
      <c r="JJ121">
        <v>18</v>
      </c>
      <c r="JK121">
        <v>490.119</v>
      </c>
      <c r="JL121">
        <v>448.53</v>
      </c>
      <c r="JM121">
        <v>31.3563</v>
      </c>
      <c r="JN121">
        <v>29.6183</v>
      </c>
      <c r="JO121">
        <v>29.9999</v>
      </c>
      <c r="JP121">
        <v>29.4503</v>
      </c>
      <c r="JQ121">
        <v>29.3768</v>
      </c>
      <c r="JR121">
        <v>20.654</v>
      </c>
      <c r="JS121">
        <v>24.9379</v>
      </c>
      <c r="JT121">
        <v>100</v>
      </c>
      <c r="JU121">
        <v>31.3153</v>
      </c>
      <c r="JV121">
        <v>420</v>
      </c>
      <c r="JW121">
        <v>24.4716</v>
      </c>
      <c r="JX121">
        <v>100.833</v>
      </c>
      <c r="JY121">
        <v>100.391</v>
      </c>
    </row>
    <row r="122" spans="1:285">
      <c r="A122">
        <v>106</v>
      </c>
      <c r="B122">
        <v>1758504570.1</v>
      </c>
      <c r="C122">
        <v>1681.599999904633</v>
      </c>
      <c r="D122" t="s">
        <v>642</v>
      </c>
      <c r="E122" t="s">
        <v>643</v>
      </c>
      <c r="F122">
        <v>5</v>
      </c>
      <c r="G122" t="s">
        <v>613</v>
      </c>
      <c r="H122" t="s">
        <v>420</v>
      </c>
      <c r="I122" t="s">
        <v>421</v>
      </c>
      <c r="J122">
        <v>1758504567.1</v>
      </c>
      <c r="K122">
        <f>(L122)/1000</f>
        <v>0</v>
      </c>
      <c r="L122">
        <f>1000*DL122*AJ122*(DH122-DI122)/(100*DA122*(1000-AJ122*DH122))</f>
        <v>0</v>
      </c>
      <c r="M122">
        <f>DL122*AJ122*(DG122-DF122*(1000-AJ122*DI122)/(1000-AJ122*DH122))/(100*DA122)</f>
        <v>0</v>
      </c>
      <c r="N122">
        <f>DF122 - IF(AJ122&gt;1, M122*DA122*100.0/(AL122), 0)</f>
        <v>0</v>
      </c>
      <c r="O122">
        <f>((U122-K122/2)*N122-M122)/(U122+K122/2)</f>
        <v>0</v>
      </c>
      <c r="P122">
        <f>O122*(DM122+DN122)/1000.0</f>
        <v>0</v>
      </c>
      <c r="Q122">
        <f>(DF122 - IF(AJ122&gt;1, M122*DA122*100.0/(AL122), 0))*(DM122+DN122)/1000.0</f>
        <v>0</v>
      </c>
      <c r="R122">
        <f>2.0/((1/T122-1/S122)+SIGN(T122)*SQRT((1/T122-1/S122)*(1/T122-1/S122) + 4*DB122/((DB122+1)*(DB122+1))*(2*1/T122*1/S122-1/S122*1/S122)))</f>
        <v>0</v>
      </c>
      <c r="S122">
        <f>IF(LEFT(DC122,1)&lt;&gt;"0",IF(LEFT(DC122,1)="1",3.0,DD122),$D$5+$E$5*(DT122*DM122/($K$5*1000))+$F$5*(DT122*DM122/($K$5*1000))*MAX(MIN(DA122,$J$5),$I$5)*MAX(MIN(DA122,$J$5),$I$5)+$G$5*MAX(MIN(DA122,$J$5),$I$5)*(DT122*DM122/($K$5*1000))+$H$5*(DT122*DM122/($K$5*1000))*(DT122*DM122/($K$5*1000)))</f>
        <v>0</v>
      </c>
      <c r="T122">
        <f>K122*(1000-(1000*0.61365*exp(17.502*X122/(240.97+X122))/(DM122+DN122)+DH122)/2)/(1000*0.61365*exp(17.502*X122/(240.97+X122))/(DM122+DN122)-DH122)</f>
        <v>0</v>
      </c>
      <c r="U122">
        <f>1/((DB122+1)/(R122/1.6)+1/(S122/1.37)) + DB122/((DB122+1)/(R122/1.6) + DB122/(S122/1.37))</f>
        <v>0</v>
      </c>
      <c r="V122">
        <f>(CW122*CZ122)</f>
        <v>0</v>
      </c>
      <c r="W122">
        <f>(DO122+(V122+2*0.95*5.67E-8*(((DO122+$B$7)+273)^4-(DO122+273)^4)-44100*K122)/(1.84*29.3*S122+8*0.95*5.67E-8*(DO122+273)^3))</f>
        <v>0</v>
      </c>
      <c r="X122">
        <f>($C$7*DP122+$D$7*DQ122+$E$7*W122)</f>
        <v>0</v>
      </c>
      <c r="Y122">
        <f>0.61365*exp(17.502*X122/(240.97+X122))</f>
        <v>0</v>
      </c>
      <c r="Z122">
        <f>(AA122/AB122*100)</f>
        <v>0</v>
      </c>
      <c r="AA122">
        <f>DH122*(DM122+DN122)/1000</f>
        <v>0</v>
      </c>
      <c r="AB122">
        <f>0.61365*exp(17.502*DO122/(240.97+DO122))</f>
        <v>0</v>
      </c>
      <c r="AC122">
        <f>(Y122-DH122*(DM122+DN122)/1000)</f>
        <v>0</v>
      </c>
      <c r="AD122">
        <f>(-K122*44100)</f>
        <v>0</v>
      </c>
      <c r="AE122">
        <f>2*29.3*S122*0.92*(DO122-X122)</f>
        <v>0</v>
      </c>
      <c r="AF122">
        <f>2*0.95*5.67E-8*(((DO122+$B$7)+273)^4-(X122+273)^4)</f>
        <v>0</v>
      </c>
      <c r="AG122">
        <f>V122+AF122+AD122+AE122</f>
        <v>0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MAX(0,($B$13+$C$13*DT122)/(1+$D$13*DT122)*DM122/(DO122+273)*$E$13)</f>
        <v>0</v>
      </c>
      <c r="AM122" t="s">
        <v>422</v>
      </c>
      <c r="AN122" t="s">
        <v>422</v>
      </c>
      <c r="AO122">
        <v>0</v>
      </c>
      <c r="AP122">
        <v>0</v>
      </c>
      <c r="AQ122">
        <f>1-AO122/AP122</f>
        <v>0</v>
      </c>
      <c r="AR122">
        <v>0</v>
      </c>
      <c r="AS122" t="s">
        <v>422</v>
      </c>
      <c r="AT122" t="s">
        <v>422</v>
      </c>
      <c r="AU122">
        <v>0</v>
      </c>
      <c r="AV122">
        <v>0</v>
      </c>
      <c r="AW122">
        <f>1-AU122/AV122</f>
        <v>0</v>
      </c>
      <c r="AX122">
        <v>0.5</v>
      </c>
      <c r="AY122">
        <f>CX122</f>
        <v>0</v>
      </c>
      <c r="AZ122">
        <f>M122</f>
        <v>0</v>
      </c>
      <c r="BA122">
        <f>AW122*AX122*AY122</f>
        <v>0</v>
      </c>
      <c r="BB122">
        <f>(AZ122-AR122)/AY122</f>
        <v>0</v>
      </c>
      <c r="BC122">
        <f>(AP122-AV122)/AV122</f>
        <v>0</v>
      </c>
      <c r="BD122">
        <f>AO122/(AQ122+AO122/AV122)</f>
        <v>0</v>
      </c>
      <c r="BE122" t="s">
        <v>422</v>
      </c>
      <c r="BF122">
        <v>0</v>
      </c>
      <c r="BG122">
        <f>IF(BF122&lt;&gt;0, BF122, BD122)</f>
        <v>0</v>
      </c>
      <c r="BH122">
        <f>1-BG122/AV122</f>
        <v>0</v>
      </c>
      <c r="BI122">
        <f>(AV122-AU122)/(AV122-BG122)</f>
        <v>0</v>
      </c>
      <c r="BJ122">
        <f>(AP122-AV122)/(AP122-BG122)</f>
        <v>0</v>
      </c>
      <c r="BK122">
        <f>(AV122-AU122)/(AV122-AO122)</f>
        <v>0</v>
      </c>
      <c r="BL122">
        <f>(AP122-AV122)/(AP122-AO122)</f>
        <v>0</v>
      </c>
      <c r="BM122">
        <f>(BI122*BG122/AU122)</f>
        <v>0</v>
      </c>
      <c r="BN122">
        <f>(1-BM122)</f>
        <v>0</v>
      </c>
      <c r="CW122">
        <f>$B$11*DU122+$C$11*DV122+$F$11*EG122*(1-EJ122)</f>
        <v>0</v>
      </c>
      <c r="CX122">
        <f>CW122*CY122</f>
        <v>0</v>
      </c>
      <c r="CY122">
        <f>($B$11*$D$9+$C$11*$D$9+$F$11*((ET122+EL122)/MAX(ET122+EL122+EU122, 0.1)*$I$9+EU122/MAX(ET122+EL122+EU122, 0.1)*$J$9))/($B$11+$C$11+$F$11)</f>
        <v>0</v>
      </c>
      <c r="CZ122">
        <f>($B$11*$K$9+$C$11*$K$9+$F$11*((ET122+EL122)/MAX(ET122+EL122+EU122, 0.1)*$P$9+EU122/MAX(ET122+EL122+EU122, 0.1)*$Q$9))/($B$11+$C$11+$F$11)</f>
        <v>0</v>
      </c>
      <c r="DA122">
        <v>1.65</v>
      </c>
      <c r="DB122">
        <v>0.5</v>
      </c>
      <c r="DC122" t="s">
        <v>423</v>
      </c>
      <c r="DD122">
        <v>2</v>
      </c>
      <c r="DE122">
        <v>1758504567.1</v>
      </c>
      <c r="DF122">
        <v>420.3143333333333</v>
      </c>
      <c r="DG122">
        <v>419.9973333333334</v>
      </c>
      <c r="DH122">
        <v>24.63594444444444</v>
      </c>
      <c r="DI122">
        <v>24.45528888888889</v>
      </c>
      <c r="DJ122">
        <v>419.0766666666667</v>
      </c>
      <c r="DK122">
        <v>24.43741111111111</v>
      </c>
      <c r="DL122">
        <v>500.0255555555556</v>
      </c>
      <c r="DM122">
        <v>89.97535555555555</v>
      </c>
      <c r="DN122">
        <v>0.05722094444444444</v>
      </c>
      <c r="DO122">
        <v>30.76264444444445</v>
      </c>
      <c r="DP122">
        <v>30.70098888888889</v>
      </c>
      <c r="DQ122">
        <v>999.9000000000001</v>
      </c>
      <c r="DR122">
        <v>0</v>
      </c>
      <c r="DS122">
        <v>0</v>
      </c>
      <c r="DT122">
        <v>9999.994444444445</v>
      </c>
      <c r="DU122">
        <v>0</v>
      </c>
      <c r="DV122">
        <v>0.899321</v>
      </c>
      <c r="DW122">
        <v>0.3170876666666667</v>
      </c>
      <c r="DX122">
        <v>430.9307777777778</v>
      </c>
      <c r="DY122">
        <v>430.5257777777778</v>
      </c>
      <c r="DZ122">
        <v>0.1806578888888889</v>
      </c>
      <c r="EA122">
        <v>419.9973333333334</v>
      </c>
      <c r="EB122">
        <v>24.45528888888889</v>
      </c>
      <c r="EC122">
        <v>2.216628888888889</v>
      </c>
      <c r="ED122">
        <v>2.200373333333333</v>
      </c>
      <c r="EE122">
        <v>19.083</v>
      </c>
      <c r="EF122">
        <v>18.96503333333333</v>
      </c>
      <c r="EG122">
        <v>0.00500097</v>
      </c>
      <c r="EH122">
        <v>0</v>
      </c>
      <c r="EI122">
        <v>0</v>
      </c>
      <c r="EJ122">
        <v>0</v>
      </c>
      <c r="EK122">
        <v>145.9333333333333</v>
      </c>
      <c r="EL122">
        <v>0.00500097</v>
      </c>
      <c r="EM122">
        <v>-7.044444444444443</v>
      </c>
      <c r="EN122">
        <v>-1.522222222222222</v>
      </c>
      <c r="EO122">
        <v>34.78444444444445</v>
      </c>
      <c r="EP122">
        <v>38</v>
      </c>
      <c r="EQ122">
        <v>36.375</v>
      </c>
      <c r="ER122">
        <v>37.88877777777778</v>
      </c>
      <c r="ES122">
        <v>36.70099999999999</v>
      </c>
      <c r="ET122">
        <v>0</v>
      </c>
      <c r="EU122">
        <v>0</v>
      </c>
      <c r="EV122">
        <v>0</v>
      </c>
      <c r="EW122">
        <v>1758504570.7</v>
      </c>
      <c r="EX122">
        <v>0</v>
      </c>
      <c r="EY122">
        <v>146.4</v>
      </c>
      <c r="EZ122">
        <v>-24.63589705311804</v>
      </c>
      <c r="FA122">
        <v>-24.62906043091941</v>
      </c>
      <c r="FB122">
        <v>-5.199999999999999</v>
      </c>
      <c r="FC122">
        <v>15</v>
      </c>
      <c r="FD122">
        <v>0</v>
      </c>
      <c r="FE122" t="s">
        <v>424</v>
      </c>
      <c r="FF122">
        <v>1747247426.5</v>
      </c>
      <c r="FG122">
        <v>1747247420.5</v>
      </c>
      <c r="FH122">
        <v>0</v>
      </c>
      <c r="FI122">
        <v>1.027</v>
      </c>
      <c r="FJ122">
        <v>0.031</v>
      </c>
      <c r="FK122">
        <v>0.02</v>
      </c>
      <c r="FL122">
        <v>0.05</v>
      </c>
      <c r="FM122">
        <v>420</v>
      </c>
      <c r="FN122">
        <v>16</v>
      </c>
      <c r="FO122">
        <v>0.01</v>
      </c>
      <c r="FP122">
        <v>0.1</v>
      </c>
      <c r="FQ122">
        <v>0.29238125</v>
      </c>
      <c r="FR122">
        <v>0.205291429643526</v>
      </c>
      <c r="FS122">
        <v>0.04870575961821661</v>
      </c>
      <c r="FT122">
        <v>0</v>
      </c>
      <c r="FU122">
        <v>146.3647058823529</v>
      </c>
      <c r="FV122">
        <v>-14.10847948663845</v>
      </c>
      <c r="FW122">
        <v>7.072809673545632</v>
      </c>
      <c r="FX122">
        <v>-1</v>
      </c>
      <c r="FY122">
        <v>0.182987325</v>
      </c>
      <c r="FZ122">
        <v>-0.00926502439024408</v>
      </c>
      <c r="GA122">
        <v>0.001624131235268569</v>
      </c>
      <c r="GB122">
        <v>1</v>
      </c>
      <c r="GC122">
        <v>1</v>
      </c>
      <c r="GD122">
        <v>2</v>
      </c>
      <c r="GE122" t="s">
        <v>425</v>
      </c>
      <c r="GF122">
        <v>3.13663</v>
      </c>
      <c r="GG122">
        <v>2.71725</v>
      </c>
      <c r="GH122">
        <v>0.09313399999999999</v>
      </c>
      <c r="GI122">
        <v>0.0924135</v>
      </c>
      <c r="GJ122">
        <v>0.107312</v>
      </c>
      <c r="GK122">
        <v>0.10557</v>
      </c>
      <c r="GL122">
        <v>28775.2</v>
      </c>
      <c r="GM122">
        <v>28856.8</v>
      </c>
      <c r="GN122">
        <v>29502.5</v>
      </c>
      <c r="GO122">
        <v>29386.9</v>
      </c>
      <c r="GP122">
        <v>34797.9</v>
      </c>
      <c r="GQ122">
        <v>34808.6</v>
      </c>
      <c r="GR122">
        <v>41517.2</v>
      </c>
      <c r="GS122">
        <v>41747.2</v>
      </c>
      <c r="GT122">
        <v>1.9129</v>
      </c>
      <c r="GU122">
        <v>1.86372</v>
      </c>
      <c r="GV122">
        <v>0.0853911</v>
      </c>
      <c r="GW122">
        <v>0</v>
      </c>
      <c r="GX122">
        <v>29.2976</v>
      </c>
      <c r="GY122">
        <v>999.9</v>
      </c>
      <c r="GZ122">
        <v>58.5</v>
      </c>
      <c r="HA122">
        <v>31.1</v>
      </c>
      <c r="HB122">
        <v>29.4991</v>
      </c>
      <c r="HC122">
        <v>62.4424</v>
      </c>
      <c r="HD122">
        <v>25.2885</v>
      </c>
      <c r="HE122">
        <v>1</v>
      </c>
      <c r="HF122">
        <v>0.157271</v>
      </c>
      <c r="HG122">
        <v>-1.08236</v>
      </c>
      <c r="HH122">
        <v>20.3532</v>
      </c>
      <c r="HI122">
        <v>5.22717</v>
      </c>
      <c r="HJ122">
        <v>12.0159</v>
      </c>
      <c r="HK122">
        <v>4.991</v>
      </c>
      <c r="HL122">
        <v>3.28913</v>
      </c>
      <c r="HM122">
        <v>9999</v>
      </c>
      <c r="HN122">
        <v>9999</v>
      </c>
      <c r="HO122">
        <v>9999</v>
      </c>
      <c r="HP122">
        <v>999.9</v>
      </c>
      <c r="HQ122">
        <v>1.86756</v>
      </c>
      <c r="HR122">
        <v>1.86673</v>
      </c>
      <c r="HS122">
        <v>1.86604</v>
      </c>
      <c r="HT122">
        <v>1.866</v>
      </c>
      <c r="HU122">
        <v>1.86783</v>
      </c>
      <c r="HV122">
        <v>1.87029</v>
      </c>
      <c r="HW122">
        <v>1.8689</v>
      </c>
      <c r="HX122">
        <v>1.87042</v>
      </c>
      <c r="HY122">
        <v>0</v>
      </c>
      <c r="HZ122">
        <v>0</v>
      </c>
      <c r="IA122">
        <v>0</v>
      </c>
      <c r="IB122">
        <v>0</v>
      </c>
      <c r="IC122" t="s">
        <v>426</v>
      </c>
      <c r="ID122" t="s">
        <v>427</v>
      </c>
      <c r="IE122" t="s">
        <v>428</v>
      </c>
      <c r="IF122" t="s">
        <v>428</v>
      </c>
      <c r="IG122" t="s">
        <v>428</v>
      </c>
      <c r="IH122" t="s">
        <v>428</v>
      </c>
      <c r="II122">
        <v>0</v>
      </c>
      <c r="IJ122">
        <v>100</v>
      </c>
      <c r="IK122">
        <v>100</v>
      </c>
      <c r="IL122">
        <v>1.237</v>
      </c>
      <c r="IM122">
        <v>0.1985</v>
      </c>
      <c r="IN122">
        <v>0.6902030508192664</v>
      </c>
      <c r="IO122">
        <v>0.001474763808417899</v>
      </c>
      <c r="IP122">
        <v>-3.85604142745729E-07</v>
      </c>
      <c r="IQ122">
        <v>-4.042155114862324E-11</v>
      </c>
      <c r="IR122">
        <v>-0.0599630414126953</v>
      </c>
      <c r="IS122">
        <v>-0.0008759303265835833</v>
      </c>
      <c r="IT122">
        <v>0.0007542316531097033</v>
      </c>
      <c r="IU122">
        <v>-1.168394518909615E-05</v>
      </c>
      <c r="IV122">
        <v>4</v>
      </c>
      <c r="IW122">
        <v>2283</v>
      </c>
      <c r="IX122">
        <v>1</v>
      </c>
      <c r="IY122">
        <v>28</v>
      </c>
      <c r="IZ122">
        <v>187619.1</v>
      </c>
      <c r="JA122">
        <v>187619.2</v>
      </c>
      <c r="JB122">
        <v>1.03149</v>
      </c>
      <c r="JC122">
        <v>2.29126</v>
      </c>
      <c r="JD122">
        <v>1.39648</v>
      </c>
      <c r="JE122">
        <v>2.34619</v>
      </c>
      <c r="JF122">
        <v>1.49536</v>
      </c>
      <c r="JG122">
        <v>2.6123</v>
      </c>
      <c r="JH122">
        <v>36.5759</v>
      </c>
      <c r="JI122">
        <v>24.1138</v>
      </c>
      <c r="JJ122">
        <v>18</v>
      </c>
      <c r="JK122">
        <v>490.119</v>
      </c>
      <c r="JL122">
        <v>448.842</v>
      </c>
      <c r="JM122">
        <v>31.3186</v>
      </c>
      <c r="JN122">
        <v>29.6183</v>
      </c>
      <c r="JO122">
        <v>29.9999</v>
      </c>
      <c r="JP122">
        <v>29.4503</v>
      </c>
      <c r="JQ122">
        <v>29.3768</v>
      </c>
      <c r="JR122">
        <v>20.6572</v>
      </c>
      <c r="JS122">
        <v>24.9379</v>
      </c>
      <c r="JT122">
        <v>100</v>
      </c>
      <c r="JU122">
        <v>31.3153</v>
      </c>
      <c r="JV122">
        <v>420</v>
      </c>
      <c r="JW122">
        <v>24.4716</v>
      </c>
      <c r="JX122">
        <v>100.833</v>
      </c>
      <c r="JY122">
        <v>100.391</v>
      </c>
    </row>
    <row r="123" spans="1:285">
      <c r="A123">
        <v>107</v>
      </c>
      <c r="B123">
        <v>1758504572.1</v>
      </c>
      <c r="C123">
        <v>1683.599999904633</v>
      </c>
      <c r="D123" t="s">
        <v>644</v>
      </c>
      <c r="E123" t="s">
        <v>645</v>
      </c>
      <c r="F123">
        <v>5</v>
      </c>
      <c r="G123" t="s">
        <v>613</v>
      </c>
      <c r="H123" t="s">
        <v>420</v>
      </c>
      <c r="I123" t="s">
        <v>421</v>
      </c>
      <c r="J123">
        <v>1758504569.1</v>
      </c>
      <c r="K123">
        <f>(L123)/1000</f>
        <v>0</v>
      </c>
      <c r="L123">
        <f>1000*DL123*AJ123*(DH123-DI123)/(100*DA123*(1000-AJ123*DH123))</f>
        <v>0</v>
      </c>
      <c r="M123">
        <f>DL123*AJ123*(DG123-DF123*(1000-AJ123*DI123)/(1000-AJ123*DH123))/(100*DA123)</f>
        <v>0</v>
      </c>
      <c r="N123">
        <f>DF123 - IF(AJ123&gt;1, M123*DA123*100.0/(AL123), 0)</f>
        <v>0</v>
      </c>
      <c r="O123">
        <f>((U123-K123/2)*N123-M123)/(U123+K123/2)</f>
        <v>0</v>
      </c>
      <c r="P123">
        <f>O123*(DM123+DN123)/1000.0</f>
        <v>0</v>
      </c>
      <c r="Q123">
        <f>(DF123 - IF(AJ123&gt;1, M123*DA123*100.0/(AL123), 0))*(DM123+DN123)/1000.0</f>
        <v>0</v>
      </c>
      <c r="R123">
        <f>2.0/((1/T123-1/S123)+SIGN(T123)*SQRT((1/T123-1/S123)*(1/T123-1/S123) + 4*DB123/((DB123+1)*(DB123+1))*(2*1/T123*1/S123-1/S123*1/S123)))</f>
        <v>0</v>
      </c>
      <c r="S123">
        <f>IF(LEFT(DC123,1)&lt;&gt;"0",IF(LEFT(DC123,1)="1",3.0,DD123),$D$5+$E$5*(DT123*DM123/($K$5*1000))+$F$5*(DT123*DM123/($K$5*1000))*MAX(MIN(DA123,$J$5),$I$5)*MAX(MIN(DA123,$J$5),$I$5)+$G$5*MAX(MIN(DA123,$J$5),$I$5)*(DT123*DM123/($K$5*1000))+$H$5*(DT123*DM123/($K$5*1000))*(DT123*DM123/($K$5*1000)))</f>
        <v>0</v>
      </c>
      <c r="T123">
        <f>K123*(1000-(1000*0.61365*exp(17.502*X123/(240.97+X123))/(DM123+DN123)+DH123)/2)/(1000*0.61365*exp(17.502*X123/(240.97+X123))/(DM123+DN123)-DH123)</f>
        <v>0</v>
      </c>
      <c r="U123">
        <f>1/((DB123+1)/(R123/1.6)+1/(S123/1.37)) + DB123/((DB123+1)/(R123/1.6) + DB123/(S123/1.37))</f>
        <v>0</v>
      </c>
      <c r="V123">
        <f>(CW123*CZ123)</f>
        <v>0</v>
      </c>
      <c r="W123">
        <f>(DO123+(V123+2*0.95*5.67E-8*(((DO123+$B$7)+273)^4-(DO123+273)^4)-44100*K123)/(1.84*29.3*S123+8*0.95*5.67E-8*(DO123+273)^3))</f>
        <v>0</v>
      </c>
      <c r="X123">
        <f>($C$7*DP123+$D$7*DQ123+$E$7*W123)</f>
        <v>0</v>
      </c>
      <c r="Y123">
        <f>0.61365*exp(17.502*X123/(240.97+X123))</f>
        <v>0</v>
      </c>
      <c r="Z123">
        <f>(AA123/AB123*100)</f>
        <v>0</v>
      </c>
      <c r="AA123">
        <f>DH123*(DM123+DN123)/1000</f>
        <v>0</v>
      </c>
      <c r="AB123">
        <f>0.61365*exp(17.502*DO123/(240.97+DO123))</f>
        <v>0</v>
      </c>
      <c r="AC123">
        <f>(Y123-DH123*(DM123+DN123)/1000)</f>
        <v>0</v>
      </c>
      <c r="AD123">
        <f>(-K123*44100)</f>
        <v>0</v>
      </c>
      <c r="AE123">
        <f>2*29.3*S123*0.92*(DO123-X123)</f>
        <v>0</v>
      </c>
      <c r="AF123">
        <f>2*0.95*5.67E-8*(((DO123+$B$7)+273)^4-(X123+273)^4)</f>
        <v>0</v>
      </c>
      <c r="AG123">
        <f>V123+AF123+AD123+AE123</f>
        <v>0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MAX(0,($B$13+$C$13*DT123)/(1+$D$13*DT123)*DM123/(DO123+273)*$E$13)</f>
        <v>0</v>
      </c>
      <c r="AM123" t="s">
        <v>422</v>
      </c>
      <c r="AN123" t="s">
        <v>422</v>
      </c>
      <c r="AO123">
        <v>0</v>
      </c>
      <c r="AP123">
        <v>0</v>
      </c>
      <c r="AQ123">
        <f>1-AO123/AP123</f>
        <v>0</v>
      </c>
      <c r="AR123">
        <v>0</v>
      </c>
      <c r="AS123" t="s">
        <v>422</v>
      </c>
      <c r="AT123" t="s">
        <v>422</v>
      </c>
      <c r="AU123">
        <v>0</v>
      </c>
      <c r="AV123">
        <v>0</v>
      </c>
      <c r="AW123">
        <f>1-AU123/AV123</f>
        <v>0</v>
      </c>
      <c r="AX123">
        <v>0.5</v>
      </c>
      <c r="AY123">
        <f>CX123</f>
        <v>0</v>
      </c>
      <c r="AZ123">
        <f>M123</f>
        <v>0</v>
      </c>
      <c r="BA123">
        <f>AW123*AX123*AY123</f>
        <v>0</v>
      </c>
      <c r="BB123">
        <f>(AZ123-AR123)/AY123</f>
        <v>0</v>
      </c>
      <c r="BC123">
        <f>(AP123-AV123)/AV123</f>
        <v>0</v>
      </c>
      <c r="BD123">
        <f>AO123/(AQ123+AO123/AV123)</f>
        <v>0</v>
      </c>
      <c r="BE123" t="s">
        <v>422</v>
      </c>
      <c r="BF123">
        <v>0</v>
      </c>
      <c r="BG123">
        <f>IF(BF123&lt;&gt;0, BF123, BD123)</f>
        <v>0</v>
      </c>
      <c r="BH123">
        <f>1-BG123/AV123</f>
        <v>0</v>
      </c>
      <c r="BI123">
        <f>(AV123-AU123)/(AV123-BG123)</f>
        <v>0</v>
      </c>
      <c r="BJ123">
        <f>(AP123-AV123)/(AP123-BG123)</f>
        <v>0</v>
      </c>
      <c r="BK123">
        <f>(AV123-AU123)/(AV123-AO123)</f>
        <v>0</v>
      </c>
      <c r="BL123">
        <f>(AP123-AV123)/(AP123-AO123)</f>
        <v>0</v>
      </c>
      <c r="BM123">
        <f>(BI123*BG123/AU123)</f>
        <v>0</v>
      </c>
      <c r="BN123">
        <f>(1-BM123)</f>
        <v>0</v>
      </c>
      <c r="CW123">
        <f>$B$11*DU123+$C$11*DV123+$F$11*EG123*(1-EJ123)</f>
        <v>0</v>
      </c>
      <c r="CX123">
        <f>CW123*CY123</f>
        <v>0</v>
      </c>
      <c r="CY123">
        <f>($B$11*$D$9+$C$11*$D$9+$F$11*((ET123+EL123)/MAX(ET123+EL123+EU123, 0.1)*$I$9+EU123/MAX(ET123+EL123+EU123, 0.1)*$J$9))/($B$11+$C$11+$F$11)</f>
        <v>0</v>
      </c>
      <c r="CZ123">
        <f>($B$11*$K$9+$C$11*$K$9+$F$11*((ET123+EL123)/MAX(ET123+EL123+EU123, 0.1)*$P$9+EU123/MAX(ET123+EL123+EU123, 0.1)*$Q$9))/($B$11+$C$11+$F$11)</f>
        <v>0</v>
      </c>
      <c r="DA123">
        <v>1.65</v>
      </c>
      <c r="DB123">
        <v>0.5</v>
      </c>
      <c r="DC123" t="s">
        <v>423</v>
      </c>
      <c r="DD123">
        <v>2</v>
      </c>
      <c r="DE123">
        <v>1758504569.1</v>
      </c>
      <c r="DF123">
        <v>420.309</v>
      </c>
      <c r="DG123">
        <v>419.9876666666667</v>
      </c>
      <c r="DH123">
        <v>24.63302222222222</v>
      </c>
      <c r="DI123">
        <v>24.45398888888889</v>
      </c>
      <c r="DJ123">
        <v>419.0713333333333</v>
      </c>
      <c r="DK123">
        <v>24.43453333333333</v>
      </c>
      <c r="DL123">
        <v>500.0298888888889</v>
      </c>
      <c r="DM123">
        <v>89.97450000000001</v>
      </c>
      <c r="DN123">
        <v>0.05711374444444444</v>
      </c>
      <c r="DO123">
        <v>30.76003333333333</v>
      </c>
      <c r="DP123">
        <v>30.69383333333333</v>
      </c>
      <c r="DQ123">
        <v>999.9000000000001</v>
      </c>
      <c r="DR123">
        <v>0</v>
      </c>
      <c r="DS123">
        <v>0</v>
      </c>
      <c r="DT123">
        <v>9996.383333333333</v>
      </c>
      <c r="DU123">
        <v>0</v>
      </c>
      <c r="DV123">
        <v>0.899321</v>
      </c>
      <c r="DW123">
        <v>0.3213498888888889</v>
      </c>
      <c r="DX123">
        <v>430.9241111111111</v>
      </c>
      <c r="DY123">
        <v>430.5153333333333</v>
      </c>
      <c r="DZ123">
        <v>0.1790234444444444</v>
      </c>
      <c r="EA123">
        <v>419.9876666666667</v>
      </c>
      <c r="EB123">
        <v>24.45398888888889</v>
      </c>
      <c r="EC123">
        <v>2.216343333333333</v>
      </c>
      <c r="ED123">
        <v>2.200236666666667</v>
      </c>
      <c r="EE123">
        <v>19.08095555555555</v>
      </c>
      <c r="EF123">
        <v>18.96403333333333</v>
      </c>
      <c r="EG123">
        <v>0.00500097</v>
      </c>
      <c r="EH123">
        <v>0</v>
      </c>
      <c r="EI123">
        <v>0</v>
      </c>
      <c r="EJ123">
        <v>0</v>
      </c>
      <c r="EK123">
        <v>145.6222222222222</v>
      </c>
      <c r="EL123">
        <v>0.00500097</v>
      </c>
      <c r="EM123">
        <v>-8.800000000000001</v>
      </c>
      <c r="EN123">
        <v>-1.644444444444445</v>
      </c>
      <c r="EO123">
        <v>34.76377777777778</v>
      </c>
      <c r="EP123">
        <v>38</v>
      </c>
      <c r="EQ123">
        <v>36.375</v>
      </c>
      <c r="ER123">
        <v>37.875</v>
      </c>
      <c r="ES123">
        <v>36.687</v>
      </c>
      <c r="ET123">
        <v>0</v>
      </c>
      <c r="EU123">
        <v>0</v>
      </c>
      <c r="EV123">
        <v>0</v>
      </c>
      <c r="EW123">
        <v>1758504573.1</v>
      </c>
      <c r="EX123">
        <v>0</v>
      </c>
      <c r="EY123">
        <v>145.4576923076923</v>
      </c>
      <c r="EZ123">
        <v>-1.67863215685387</v>
      </c>
      <c r="FA123">
        <v>-45.531624616773</v>
      </c>
      <c r="FB123">
        <v>-5.492307692307692</v>
      </c>
      <c r="FC123">
        <v>15</v>
      </c>
      <c r="FD123">
        <v>0</v>
      </c>
      <c r="FE123" t="s">
        <v>424</v>
      </c>
      <c r="FF123">
        <v>1747247426.5</v>
      </c>
      <c r="FG123">
        <v>1747247420.5</v>
      </c>
      <c r="FH123">
        <v>0</v>
      </c>
      <c r="FI123">
        <v>1.027</v>
      </c>
      <c r="FJ123">
        <v>0.031</v>
      </c>
      <c r="FK123">
        <v>0.02</v>
      </c>
      <c r="FL123">
        <v>0.05</v>
      </c>
      <c r="FM123">
        <v>420</v>
      </c>
      <c r="FN123">
        <v>16</v>
      </c>
      <c r="FO123">
        <v>0.01</v>
      </c>
      <c r="FP123">
        <v>0.1</v>
      </c>
      <c r="FQ123">
        <v>0.2988012682926829</v>
      </c>
      <c r="FR123">
        <v>0.2706054773519164</v>
      </c>
      <c r="FS123">
        <v>0.05180917965560308</v>
      </c>
      <c r="FT123">
        <v>0</v>
      </c>
      <c r="FU123">
        <v>146.4411764705882</v>
      </c>
      <c r="FV123">
        <v>-13.12452235143417</v>
      </c>
      <c r="FW123">
        <v>6.505704177966521</v>
      </c>
      <c r="FX123">
        <v>-1</v>
      </c>
      <c r="FY123">
        <v>0.1822829024390244</v>
      </c>
      <c r="FZ123">
        <v>-0.02163564459930288</v>
      </c>
      <c r="GA123">
        <v>0.002624955663317822</v>
      </c>
      <c r="GB123">
        <v>1</v>
      </c>
      <c r="GC123">
        <v>1</v>
      </c>
      <c r="GD123">
        <v>2</v>
      </c>
      <c r="GE123" t="s">
        <v>425</v>
      </c>
      <c r="GF123">
        <v>3.13649</v>
      </c>
      <c r="GG123">
        <v>2.71738</v>
      </c>
      <c r="GH123">
        <v>0.0931239</v>
      </c>
      <c r="GI123">
        <v>0.09239790000000001</v>
      </c>
      <c r="GJ123">
        <v>0.107309</v>
      </c>
      <c r="GK123">
        <v>0.105564</v>
      </c>
      <c r="GL123">
        <v>28775.3</v>
      </c>
      <c r="GM123">
        <v>28857.6</v>
      </c>
      <c r="GN123">
        <v>29502.3</v>
      </c>
      <c r="GO123">
        <v>29387.1</v>
      </c>
      <c r="GP123">
        <v>34798</v>
      </c>
      <c r="GQ123">
        <v>34809.2</v>
      </c>
      <c r="GR123">
        <v>41517.1</v>
      </c>
      <c r="GS123">
        <v>41747.6</v>
      </c>
      <c r="GT123">
        <v>1.91285</v>
      </c>
      <c r="GU123">
        <v>1.86345</v>
      </c>
      <c r="GV123">
        <v>0.0854172</v>
      </c>
      <c r="GW123">
        <v>0</v>
      </c>
      <c r="GX123">
        <v>29.2976</v>
      </c>
      <c r="GY123">
        <v>999.9</v>
      </c>
      <c r="GZ123">
        <v>58.6</v>
      </c>
      <c r="HA123">
        <v>31</v>
      </c>
      <c r="HB123">
        <v>29.3838</v>
      </c>
      <c r="HC123">
        <v>62.4524</v>
      </c>
      <c r="HD123">
        <v>25.2804</v>
      </c>
      <c r="HE123">
        <v>1</v>
      </c>
      <c r="HF123">
        <v>0.157119</v>
      </c>
      <c r="HG123">
        <v>-1.16283</v>
      </c>
      <c r="HH123">
        <v>20.3528</v>
      </c>
      <c r="HI123">
        <v>5.22732</v>
      </c>
      <c r="HJ123">
        <v>12.0159</v>
      </c>
      <c r="HK123">
        <v>4.99095</v>
      </c>
      <c r="HL123">
        <v>3.28925</v>
      </c>
      <c r="HM123">
        <v>9999</v>
      </c>
      <c r="HN123">
        <v>9999</v>
      </c>
      <c r="HO123">
        <v>9999</v>
      </c>
      <c r="HP123">
        <v>999.9</v>
      </c>
      <c r="HQ123">
        <v>1.86759</v>
      </c>
      <c r="HR123">
        <v>1.86669</v>
      </c>
      <c r="HS123">
        <v>1.86604</v>
      </c>
      <c r="HT123">
        <v>1.866</v>
      </c>
      <c r="HU123">
        <v>1.86783</v>
      </c>
      <c r="HV123">
        <v>1.87028</v>
      </c>
      <c r="HW123">
        <v>1.8689</v>
      </c>
      <c r="HX123">
        <v>1.87042</v>
      </c>
      <c r="HY123">
        <v>0</v>
      </c>
      <c r="HZ123">
        <v>0</v>
      </c>
      <c r="IA123">
        <v>0</v>
      </c>
      <c r="IB123">
        <v>0</v>
      </c>
      <c r="IC123" t="s">
        <v>426</v>
      </c>
      <c r="ID123" t="s">
        <v>427</v>
      </c>
      <c r="IE123" t="s">
        <v>428</v>
      </c>
      <c r="IF123" t="s">
        <v>428</v>
      </c>
      <c r="IG123" t="s">
        <v>428</v>
      </c>
      <c r="IH123" t="s">
        <v>428</v>
      </c>
      <c r="II123">
        <v>0</v>
      </c>
      <c r="IJ123">
        <v>100</v>
      </c>
      <c r="IK123">
        <v>100</v>
      </c>
      <c r="IL123">
        <v>1.237</v>
      </c>
      <c r="IM123">
        <v>0.1984</v>
      </c>
      <c r="IN123">
        <v>0.6902030508192664</v>
      </c>
      <c r="IO123">
        <v>0.001474763808417899</v>
      </c>
      <c r="IP123">
        <v>-3.85604142745729E-07</v>
      </c>
      <c r="IQ123">
        <v>-4.042155114862324E-11</v>
      </c>
      <c r="IR123">
        <v>-0.0599630414126953</v>
      </c>
      <c r="IS123">
        <v>-0.0008759303265835833</v>
      </c>
      <c r="IT123">
        <v>0.0007542316531097033</v>
      </c>
      <c r="IU123">
        <v>-1.168394518909615E-05</v>
      </c>
      <c r="IV123">
        <v>4</v>
      </c>
      <c r="IW123">
        <v>2283</v>
      </c>
      <c r="IX123">
        <v>1</v>
      </c>
      <c r="IY123">
        <v>28</v>
      </c>
      <c r="IZ123">
        <v>187619.1</v>
      </c>
      <c r="JA123">
        <v>187619.2</v>
      </c>
      <c r="JB123">
        <v>1.03149</v>
      </c>
      <c r="JC123">
        <v>2.29126</v>
      </c>
      <c r="JD123">
        <v>1.39648</v>
      </c>
      <c r="JE123">
        <v>2.36084</v>
      </c>
      <c r="JF123">
        <v>1.49536</v>
      </c>
      <c r="JG123">
        <v>2.65381</v>
      </c>
      <c r="JH123">
        <v>36.5759</v>
      </c>
      <c r="JI123">
        <v>24.1138</v>
      </c>
      <c r="JJ123">
        <v>18</v>
      </c>
      <c r="JK123">
        <v>490.087</v>
      </c>
      <c r="JL123">
        <v>448.67</v>
      </c>
      <c r="JM123">
        <v>31.3016</v>
      </c>
      <c r="JN123">
        <v>29.6183</v>
      </c>
      <c r="JO123">
        <v>29.9999</v>
      </c>
      <c r="JP123">
        <v>29.4503</v>
      </c>
      <c r="JQ123">
        <v>29.3768</v>
      </c>
      <c r="JR123">
        <v>20.6586</v>
      </c>
      <c r="JS123">
        <v>24.9379</v>
      </c>
      <c r="JT123">
        <v>100</v>
      </c>
      <c r="JU123">
        <v>31.3114</v>
      </c>
      <c r="JV123">
        <v>420</v>
      </c>
      <c r="JW123">
        <v>24.4716</v>
      </c>
      <c r="JX123">
        <v>100.833</v>
      </c>
      <c r="JY123">
        <v>100.392</v>
      </c>
    </row>
    <row r="124" spans="1:285">
      <c r="A124">
        <v>108</v>
      </c>
      <c r="B124">
        <v>1758504574.1</v>
      </c>
      <c r="C124">
        <v>1685.599999904633</v>
      </c>
      <c r="D124" t="s">
        <v>646</v>
      </c>
      <c r="E124" t="s">
        <v>647</v>
      </c>
      <c r="F124">
        <v>5</v>
      </c>
      <c r="G124" t="s">
        <v>613</v>
      </c>
      <c r="H124" t="s">
        <v>420</v>
      </c>
      <c r="I124" t="s">
        <v>421</v>
      </c>
      <c r="J124">
        <v>1758504571.1</v>
      </c>
      <c r="K124">
        <f>(L124)/1000</f>
        <v>0</v>
      </c>
      <c r="L124">
        <f>1000*DL124*AJ124*(DH124-DI124)/(100*DA124*(1000-AJ124*DH124))</f>
        <v>0</v>
      </c>
      <c r="M124">
        <f>DL124*AJ124*(DG124-DF124*(1000-AJ124*DI124)/(1000-AJ124*DH124))/(100*DA124)</f>
        <v>0</v>
      </c>
      <c r="N124">
        <f>DF124 - IF(AJ124&gt;1, M124*DA124*100.0/(AL124), 0)</f>
        <v>0</v>
      </c>
      <c r="O124">
        <f>((U124-K124/2)*N124-M124)/(U124+K124/2)</f>
        <v>0</v>
      </c>
      <c r="P124">
        <f>O124*(DM124+DN124)/1000.0</f>
        <v>0</v>
      </c>
      <c r="Q124">
        <f>(DF124 - IF(AJ124&gt;1, M124*DA124*100.0/(AL124), 0))*(DM124+DN124)/1000.0</f>
        <v>0</v>
      </c>
      <c r="R124">
        <f>2.0/((1/T124-1/S124)+SIGN(T124)*SQRT((1/T124-1/S124)*(1/T124-1/S124) + 4*DB124/((DB124+1)*(DB124+1))*(2*1/T124*1/S124-1/S124*1/S124)))</f>
        <v>0</v>
      </c>
      <c r="S124">
        <f>IF(LEFT(DC124,1)&lt;&gt;"0",IF(LEFT(DC124,1)="1",3.0,DD124),$D$5+$E$5*(DT124*DM124/($K$5*1000))+$F$5*(DT124*DM124/($K$5*1000))*MAX(MIN(DA124,$J$5),$I$5)*MAX(MIN(DA124,$J$5),$I$5)+$G$5*MAX(MIN(DA124,$J$5),$I$5)*(DT124*DM124/($K$5*1000))+$H$5*(DT124*DM124/($K$5*1000))*(DT124*DM124/($K$5*1000)))</f>
        <v>0</v>
      </c>
      <c r="T124">
        <f>K124*(1000-(1000*0.61365*exp(17.502*X124/(240.97+X124))/(DM124+DN124)+DH124)/2)/(1000*0.61365*exp(17.502*X124/(240.97+X124))/(DM124+DN124)-DH124)</f>
        <v>0</v>
      </c>
      <c r="U124">
        <f>1/((DB124+1)/(R124/1.6)+1/(S124/1.37)) + DB124/((DB124+1)/(R124/1.6) + DB124/(S124/1.37))</f>
        <v>0</v>
      </c>
      <c r="V124">
        <f>(CW124*CZ124)</f>
        <v>0</v>
      </c>
      <c r="W124">
        <f>(DO124+(V124+2*0.95*5.67E-8*(((DO124+$B$7)+273)^4-(DO124+273)^4)-44100*K124)/(1.84*29.3*S124+8*0.95*5.67E-8*(DO124+273)^3))</f>
        <v>0</v>
      </c>
      <c r="X124">
        <f>($C$7*DP124+$D$7*DQ124+$E$7*W124)</f>
        <v>0</v>
      </c>
      <c r="Y124">
        <f>0.61365*exp(17.502*X124/(240.97+X124))</f>
        <v>0</v>
      </c>
      <c r="Z124">
        <f>(AA124/AB124*100)</f>
        <v>0</v>
      </c>
      <c r="AA124">
        <f>DH124*(DM124+DN124)/1000</f>
        <v>0</v>
      </c>
      <c r="AB124">
        <f>0.61365*exp(17.502*DO124/(240.97+DO124))</f>
        <v>0</v>
      </c>
      <c r="AC124">
        <f>(Y124-DH124*(DM124+DN124)/1000)</f>
        <v>0</v>
      </c>
      <c r="AD124">
        <f>(-K124*44100)</f>
        <v>0</v>
      </c>
      <c r="AE124">
        <f>2*29.3*S124*0.92*(DO124-X124)</f>
        <v>0</v>
      </c>
      <c r="AF124">
        <f>2*0.95*5.67E-8*(((DO124+$B$7)+273)^4-(X124+273)^4)</f>
        <v>0</v>
      </c>
      <c r="AG124">
        <f>V124+AF124+AD124+AE124</f>
        <v>0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MAX(0,($B$13+$C$13*DT124)/(1+$D$13*DT124)*DM124/(DO124+273)*$E$13)</f>
        <v>0</v>
      </c>
      <c r="AM124" t="s">
        <v>422</v>
      </c>
      <c r="AN124" t="s">
        <v>422</v>
      </c>
      <c r="AO124">
        <v>0</v>
      </c>
      <c r="AP124">
        <v>0</v>
      </c>
      <c r="AQ124">
        <f>1-AO124/AP124</f>
        <v>0</v>
      </c>
      <c r="AR124">
        <v>0</v>
      </c>
      <c r="AS124" t="s">
        <v>422</v>
      </c>
      <c r="AT124" t="s">
        <v>422</v>
      </c>
      <c r="AU124">
        <v>0</v>
      </c>
      <c r="AV124">
        <v>0</v>
      </c>
      <c r="AW124">
        <f>1-AU124/AV124</f>
        <v>0</v>
      </c>
      <c r="AX124">
        <v>0.5</v>
      </c>
      <c r="AY124">
        <f>CX124</f>
        <v>0</v>
      </c>
      <c r="AZ124">
        <f>M124</f>
        <v>0</v>
      </c>
      <c r="BA124">
        <f>AW124*AX124*AY124</f>
        <v>0</v>
      </c>
      <c r="BB124">
        <f>(AZ124-AR124)/AY124</f>
        <v>0</v>
      </c>
      <c r="BC124">
        <f>(AP124-AV124)/AV124</f>
        <v>0</v>
      </c>
      <c r="BD124">
        <f>AO124/(AQ124+AO124/AV124)</f>
        <v>0</v>
      </c>
      <c r="BE124" t="s">
        <v>422</v>
      </c>
      <c r="BF124">
        <v>0</v>
      </c>
      <c r="BG124">
        <f>IF(BF124&lt;&gt;0, BF124, BD124)</f>
        <v>0</v>
      </c>
      <c r="BH124">
        <f>1-BG124/AV124</f>
        <v>0</v>
      </c>
      <c r="BI124">
        <f>(AV124-AU124)/(AV124-BG124)</f>
        <v>0</v>
      </c>
      <c r="BJ124">
        <f>(AP124-AV124)/(AP124-BG124)</f>
        <v>0</v>
      </c>
      <c r="BK124">
        <f>(AV124-AU124)/(AV124-AO124)</f>
        <v>0</v>
      </c>
      <c r="BL124">
        <f>(AP124-AV124)/(AP124-AO124)</f>
        <v>0</v>
      </c>
      <c r="BM124">
        <f>(BI124*BG124/AU124)</f>
        <v>0</v>
      </c>
      <c r="BN124">
        <f>(1-BM124)</f>
        <v>0</v>
      </c>
      <c r="CW124">
        <f>$B$11*DU124+$C$11*DV124+$F$11*EG124*(1-EJ124)</f>
        <v>0</v>
      </c>
      <c r="CX124">
        <f>CW124*CY124</f>
        <v>0</v>
      </c>
      <c r="CY124">
        <f>($B$11*$D$9+$C$11*$D$9+$F$11*((ET124+EL124)/MAX(ET124+EL124+EU124, 0.1)*$I$9+EU124/MAX(ET124+EL124+EU124, 0.1)*$J$9))/($B$11+$C$11+$F$11)</f>
        <v>0</v>
      </c>
      <c r="CZ124">
        <f>($B$11*$K$9+$C$11*$K$9+$F$11*((ET124+EL124)/MAX(ET124+EL124+EU124, 0.1)*$P$9+EU124/MAX(ET124+EL124+EU124, 0.1)*$Q$9))/($B$11+$C$11+$F$11)</f>
        <v>0</v>
      </c>
      <c r="DA124">
        <v>1.65</v>
      </c>
      <c r="DB124">
        <v>0.5</v>
      </c>
      <c r="DC124" t="s">
        <v>423</v>
      </c>
      <c r="DD124">
        <v>2</v>
      </c>
      <c r="DE124">
        <v>1758504571.1</v>
      </c>
      <c r="DF124">
        <v>420.2882222222222</v>
      </c>
      <c r="DG124">
        <v>419.9736666666666</v>
      </c>
      <c r="DH124">
        <v>24.6303</v>
      </c>
      <c r="DI124">
        <v>24.45292222222222</v>
      </c>
      <c r="DJ124">
        <v>419.0507777777778</v>
      </c>
      <c r="DK124">
        <v>24.43186666666667</v>
      </c>
      <c r="DL124">
        <v>499.985888888889</v>
      </c>
      <c r="DM124">
        <v>89.97372222222224</v>
      </c>
      <c r="DN124">
        <v>0.05712162222222222</v>
      </c>
      <c r="DO124">
        <v>30.75683333333334</v>
      </c>
      <c r="DP124">
        <v>30.68995555555556</v>
      </c>
      <c r="DQ124">
        <v>999.9000000000001</v>
      </c>
      <c r="DR124">
        <v>0</v>
      </c>
      <c r="DS124">
        <v>0</v>
      </c>
      <c r="DT124">
        <v>9996.25</v>
      </c>
      <c r="DU124">
        <v>0</v>
      </c>
      <c r="DV124">
        <v>0.899321</v>
      </c>
      <c r="DW124">
        <v>0.3145751111111111</v>
      </c>
      <c r="DX124">
        <v>430.9016666666666</v>
      </c>
      <c r="DY124">
        <v>430.5005555555555</v>
      </c>
      <c r="DZ124">
        <v>0.1773881111111111</v>
      </c>
      <c r="EA124">
        <v>419.9736666666666</v>
      </c>
      <c r="EB124">
        <v>24.45292222222222</v>
      </c>
      <c r="EC124">
        <v>2.21608</v>
      </c>
      <c r="ED124">
        <v>2.20012</v>
      </c>
      <c r="EE124">
        <v>19.07905555555555</v>
      </c>
      <c r="EF124">
        <v>18.96318888888889</v>
      </c>
      <c r="EG124">
        <v>0.00500097</v>
      </c>
      <c r="EH124">
        <v>0</v>
      </c>
      <c r="EI124">
        <v>0</v>
      </c>
      <c r="EJ124">
        <v>0</v>
      </c>
      <c r="EK124">
        <v>143.7111111111111</v>
      </c>
      <c r="EL124">
        <v>0.00500097</v>
      </c>
      <c r="EM124">
        <v>-6.377777777777777</v>
      </c>
      <c r="EN124">
        <v>-1.477777777777778</v>
      </c>
      <c r="EO124">
        <v>34.77066666666667</v>
      </c>
      <c r="EP124">
        <v>38</v>
      </c>
      <c r="EQ124">
        <v>36.375</v>
      </c>
      <c r="ER124">
        <v>37.875</v>
      </c>
      <c r="ES124">
        <v>36.687</v>
      </c>
      <c r="ET124">
        <v>0</v>
      </c>
      <c r="EU124">
        <v>0</v>
      </c>
      <c r="EV124">
        <v>0</v>
      </c>
      <c r="EW124">
        <v>1758504574.9</v>
      </c>
      <c r="EX124">
        <v>0</v>
      </c>
      <c r="EY124">
        <v>146.184</v>
      </c>
      <c r="EZ124">
        <v>-7.499999683024924</v>
      </c>
      <c r="FA124">
        <v>-27.00000069263652</v>
      </c>
      <c r="FB124">
        <v>-6.552</v>
      </c>
      <c r="FC124">
        <v>15</v>
      </c>
      <c r="FD124">
        <v>0</v>
      </c>
      <c r="FE124" t="s">
        <v>424</v>
      </c>
      <c r="FF124">
        <v>1747247426.5</v>
      </c>
      <c r="FG124">
        <v>1747247420.5</v>
      </c>
      <c r="FH124">
        <v>0</v>
      </c>
      <c r="FI124">
        <v>1.027</v>
      </c>
      <c r="FJ124">
        <v>0.031</v>
      </c>
      <c r="FK124">
        <v>0.02</v>
      </c>
      <c r="FL124">
        <v>0.05</v>
      </c>
      <c r="FM124">
        <v>420</v>
      </c>
      <c r="FN124">
        <v>16</v>
      </c>
      <c r="FO124">
        <v>0.01</v>
      </c>
      <c r="FP124">
        <v>0.1</v>
      </c>
      <c r="FQ124">
        <v>0.3030737317073171</v>
      </c>
      <c r="FR124">
        <v>0.2560517142857148</v>
      </c>
      <c r="FS124">
        <v>0.05103967255133531</v>
      </c>
      <c r="FT124">
        <v>0</v>
      </c>
      <c r="FU124">
        <v>145.8441176470588</v>
      </c>
      <c r="FV124">
        <v>-15.02062633938259</v>
      </c>
      <c r="FW124">
        <v>6.311017032631044</v>
      </c>
      <c r="FX124">
        <v>-1</v>
      </c>
      <c r="FY124">
        <v>0.182000243902439</v>
      </c>
      <c r="FZ124">
        <v>-0.02538545644599267</v>
      </c>
      <c r="GA124">
        <v>0.00284824444672793</v>
      </c>
      <c r="GB124">
        <v>1</v>
      </c>
      <c r="GC124">
        <v>1</v>
      </c>
      <c r="GD124">
        <v>2</v>
      </c>
      <c r="GE124" t="s">
        <v>425</v>
      </c>
      <c r="GF124">
        <v>3.1366</v>
      </c>
      <c r="GG124">
        <v>2.71767</v>
      </c>
      <c r="GH124">
        <v>0.0931255</v>
      </c>
      <c r="GI124">
        <v>0.0924203</v>
      </c>
      <c r="GJ124">
        <v>0.107305</v>
      </c>
      <c r="GK124">
        <v>0.105559</v>
      </c>
      <c r="GL124">
        <v>28775.4</v>
      </c>
      <c r="GM124">
        <v>28856.9</v>
      </c>
      <c r="GN124">
        <v>29502.5</v>
      </c>
      <c r="GO124">
        <v>29387.1</v>
      </c>
      <c r="GP124">
        <v>34798.2</v>
      </c>
      <c r="GQ124">
        <v>34809.4</v>
      </c>
      <c r="GR124">
        <v>41517.2</v>
      </c>
      <c r="GS124">
        <v>41747.6</v>
      </c>
      <c r="GT124">
        <v>1.91308</v>
      </c>
      <c r="GU124">
        <v>1.86285</v>
      </c>
      <c r="GV124">
        <v>0.0856556</v>
      </c>
      <c r="GW124">
        <v>0</v>
      </c>
      <c r="GX124">
        <v>29.2976</v>
      </c>
      <c r="GY124">
        <v>999.9</v>
      </c>
      <c r="GZ124">
        <v>58.5</v>
      </c>
      <c r="HA124">
        <v>31.1</v>
      </c>
      <c r="HB124">
        <v>29.5003</v>
      </c>
      <c r="HC124">
        <v>62.5224</v>
      </c>
      <c r="HD124">
        <v>25.3566</v>
      </c>
      <c r="HE124">
        <v>1</v>
      </c>
      <c r="HF124">
        <v>0.156875</v>
      </c>
      <c r="HG124">
        <v>-1.22376</v>
      </c>
      <c r="HH124">
        <v>20.3523</v>
      </c>
      <c r="HI124">
        <v>5.22717</v>
      </c>
      <c r="HJ124">
        <v>12.0159</v>
      </c>
      <c r="HK124">
        <v>4.9909</v>
      </c>
      <c r="HL124">
        <v>3.2893</v>
      </c>
      <c r="HM124">
        <v>9999</v>
      </c>
      <c r="HN124">
        <v>9999</v>
      </c>
      <c r="HO124">
        <v>9999</v>
      </c>
      <c r="HP124">
        <v>999.9</v>
      </c>
      <c r="HQ124">
        <v>1.86758</v>
      </c>
      <c r="HR124">
        <v>1.86669</v>
      </c>
      <c r="HS124">
        <v>1.86602</v>
      </c>
      <c r="HT124">
        <v>1.866</v>
      </c>
      <c r="HU124">
        <v>1.86783</v>
      </c>
      <c r="HV124">
        <v>1.87028</v>
      </c>
      <c r="HW124">
        <v>1.86891</v>
      </c>
      <c r="HX124">
        <v>1.87042</v>
      </c>
      <c r="HY124">
        <v>0</v>
      </c>
      <c r="HZ124">
        <v>0</v>
      </c>
      <c r="IA124">
        <v>0</v>
      </c>
      <c r="IB124">
        <v>0</v>
      </c>
      <c r="IC124" t="s">
        <v>426</v>
      </c>
      <c r="ID124" t="s">
        <v>427</v>
      </c>
      <c r="IE124" t="s">
        <v>428</v>
      </c>
      <c r="IF124" t="s">
        <v>428</v>
      </c>
      <c r="IG124" t="s">
        <v>428</v>
      </c>
      <c r="IH124" t="s">
        <v>428</v>
      </c>
      <c r="II124">
        <v>0</v>
      </c>
      <c r="IJ124">
        <v>100</v>
      </c>
      <c r="IK124">
        <v>100</v>
      </c>
      <c r="IL124">
        <v>1.237</v>
      </c>
      <c r="IM124">
        <v>0.1984</v>
      </c>
      <c r="IN124">
        <v>0.6902030508192664</v>
      </c>
      <c r="IO124">
        <v>0.001474763808417899</v>
      </c>
      <c r="IP124">
        <v>-3.85604142745729E-07</v>
      </c>
      <c r="IQ124">
        <v>-4.042155114862324E-11</v>
      </c>
      <c r="IR124">
        <v>-0.0599630414126953</v>
      </c>
      <c r="IS124">
        <v>-0.0008759303265835833</v>
      </c>
      <c r="IT124">
        <v>0.0007542316531097033</v>
      </c>
      <c r="IU124">
        <v>-1.168394518909615E-05</v>
      </c>
      <c r="IV124">
        <v>4</v>
      </c>
      <c r="IW124">
        <v>2283</v>
      </c>
      <c r="IX124">
        <v>1</v>
      </c>
      <c r="IY124">
        <v>28</v>
      </c>
      <c r="IZ124">
        <v>187619.1</v>
      </c>
      <c r="JA124">
        <v>187619.2</v>
      </c>
      <c r="JB124">
        <v>1.03149</v>
      </c>
      <c r="JC124">
        <v>2.27905</v>
      </c>
      <c r="JD124">
        <v>1.39648</v>
      </c>
      <c r="JE124">
        <v>2.36206</v>
      </c>
      <c r="JF124">
        <v>1.49536</v>
      </c>
      <c r="JG124">
        <v>2.73193</v>
      </c>
      <c r="JH124">
        <v>36.5759</v>
      </c>
      <c r="JI124">
        <v>24.1225</v>
      </c>
      <c r="JJ124">
        <v>18</v>
      </c>
      <c r="JK124">
        <v>490.229</v>
      </c>
      <c r="JL124">
        <v>448.296</v>
      </c>
      <c r="JM124">
        <v>31.293</v>
      </c>
      <c r="JN124">
        <v>29.6183</v>
      </c>
      <c r="JO124">
        <v>29.9999</v>
      </c>
      <c r="JP124">
        <v>29.4503</v>
      </c>
      <c r="JQ124">
        <v>29.3768</v>
      </c>
      <c r="JR124">
        <v>20.655</v>
      </c>
      <c r="JS124">
        <v>24.9379</v>
      </c>
      <c r="JT124">
        <v>100</v>
      </c>
      <c r="JU124">
        <v>31.3114</v>
      </c>
      <c r="JV124">
        <v>420</v>
      </c>
      <c r="JW124">
        <v>24.4716</v>
      </c>
      <c r="JX124">
        <v>100.833</v>
      </c>
      <c r="JY124">
        <v>100.392</v>
      </c>
    </row>
    <row r="125" spans="1:285">
      <c r="A125">
        <v>109</v>
      </c>
      <c r="B125">
        <v>1758504576.1</v>
      </c>
      <c r="C125">
        <v>1687.599999904633</v>
      </c>
      <c r="D125" t="s">
        <v>648</v>
      </c>
      <c r="E125" t="s">
        <v>649</v>
      </c>
      <c r="F125">
        <v>5</v>
      </c>
      <c r="G125" t="s">
        <v>613</v>
      </c>
      <c r="H125" t="s">
        <v>420</v>
      </c>
      <c r="I125" t="s">
        <v>421</v>
      </c>
      <c r="J125">
        <v>1758504573.1</v>
      </c>
      <c r="K125">
        <f>(L125)/1000</f>
        <v>0</v>
      </c>
      <c r="L125">
        <f>1000*DL125*AJ125*(DH125-DI125)/(100*DA125*(1000-AJ125*DH125))</f>
        <v>0</v>
      </c>
      <c r="M125">
        <f>DL125*AJ125*(DG125-DF125*(1000-AJ125*DI125)/(1000-AJ125*DH125))/(100*DA125)</f>
        <v>0</v>
      </c>
      <c r="N125">
        <f>DF125 - IF(AJ125&gt;1, M125*DA125*100.0/(AL125), 0)</f>
        <v>0</v>
      </c>
      <c r="O125">
        <f>((U125-K125/2)*N125-M125)/(U125+K125/2)</f>
        <v>0</v>
      </c>
      <c r="P125">
        <f>O125*(DM125+DN125)/1000.0</f>
        <v>0</v>
      </c>
      <c r="Q125">
        <f>(DF125 - IF(AJ125&gt;1, M125*DA125*100.0/(AL125), 0))*(DM125+DN125)/1000.0</f>
        <v>0</v>
      </c>
      <c r="R125">
        <f>2.0/((1/T125-1/S125)+SIGN(T125)*SQRT((1/T125-1/S125)*(1/T125-1/S125) + 4*DB125/((DB125+1)*(DB125+1))*(2*1/T125*1/S125-1/S125*1/S125)))</f>
        <v>0</v>
      </c>
      <c r="S125">
        <f>IF(LEFT(DC125,1)&lt;&gt;"0",IF(LEFT(DC125,1)="1",3.0,DD125),$D$5+$E$5*(DT125*DM125/($K$5*1000))+$F$5*(DT125*DM125/($K$5*1000))*MAX(MIN(DA125,$J$5),$I$5)*MAX(MIN(DA125,$J$5),$I$5)+$G$5*MAX(MIN(DA125,$J$5),$I$5)*(DT125*DM125/($K$5*1000))+$H$5*(DT125*DM125/($K$5*1000))*(DT125*DM125/($K$5*1000)))</f>
        <v>0</v>
      </c>
      <c r="T125">
        <f>K125*(1000-(1000*0.61365*exp(17.502*X125/(240.97+X125))/(DM125+DN125)+DH125)/2)/(1000*0.61365*exp(17.502*X125/(240.97+X125))/(DM125+DN125)-DH125)</f>
        <v>0</v>
      </c>
      <c r="U125">
        <f>1/((DB125+1)/(R125/1.6)+1/(S125/1.37)) + DB125/((DB125+1)/(R125/1.6) + DB125/(S125/1.37))</f>
        <v>0</v>
      </c>
      <c r="V125">
        <f>(CW125*CZ125)</f>
        <v>0</v>
      </c>
      <c r="W125">
        <f>(DO125+(V125+2*0.95*5.67E-8*(((DO125+$B$7)+273)^4-(DO125+273)^4)-44100*K125)/(1.84*29.3*S125+8*0.95*5.67E-8*(DO125+273)^3))</f>
        <v>0</v>
      </c>
      <c r="X125">
        <f>($C$7*DP125+$D$7*DQ125+$E$7*W125)</f>
        <v>0</v>
      </c>
      <c r="Y125">
        <f>0.61365*exp(17.502*X125/(240.97+X125))</f>
        <v>0</v>
      </c>
      <c r="Z125">
        <f>(AA125/AB125*100)</f>
        <v>0</v>
      </c>
      <c r="AA125">
        <f>DH125*(DM125+DN125)/1000</f>
        <v>0</v>
      </c>
      <c r="AB125">
        <f>0.61365*exp(17.502*DO125/(240.97+DO125))</f>
        <v>0</v>
      </c>
      <c r="AC125">
        <f>(Y125-DH125*(DM125+DN125)/1000)</f>
        <v>0</v>
      </c>
      <c r="AD125">
        <f>(-K125*44100)</f>
        <v>0</v>
      </c>
      <c r="AE125">
        <f>2*29.3*S125*0.92*(DO125-X125)</f>
        <v>0</v>
      </c>
      <c r="AF125">
        <f>2*0.95*5.67E-8*(((DO125+$B$7)+273)^4-(X125+273)^4)</f>
        <v>0</v>
      </c>
      <c r="AG125">
        <f>V125+AF125+AD125+AE125</f>
        <v>0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MAX(0,($B$13+$C$13*DT125)/(1+$D$13*DT125)*DM125/(DO125+273)*$E$13)</f>
        <v>0</v>
      </c>
      <c r="AM125" t="s">
        <v>422</v>
      </c>
      <c r="AN125" t="s">
        <v>422</v>
      </c>
      <c r="AO125">
        <v>0</v>
      </c>
      <c r="AP125">
        <v>0</v>
      </c>
      <c r="AQ125">
        <f>1-AO125/AP125</f>
        <v>0</v>
      </c>
      <c r="AR125">
        <v>0</v>
      </c>
      <c r="AS125" t="s">
        <v>422</v>
      </c>
      <c r="AT125" t="s">
        <v>422</v>
      </c>
      <c r="AU125">
        <v>0</v>
      </c>
      <c r="AV125">
        <v>0</v>
      </c>
      <c r="AW125">
        <f>1-AU125/AV125</f>
        <v>0</v>
      </c>
      <c r="AX125">
        <v>0.5</v>
      </c>
      <c r="AY125">
        <f>CX125</f>
        <v>0</v>
      </c>
      <c r="AZ125">
        <f>M125</f>
        <v>0</v>
      </c>
      <c r="BA125">
        <f>AW125*AX125*AY125</f>
        <v>0</v>
      </c>
      <c r="BB125">
        <f>(AZ125-AR125)/AY125</f>
        <v>0</v>
      </c>
      <c r="BC125">
        <f>(AP125-AV125)/AV125</f>
        <v>0</v>
      </c>
      <c r="BD125">
        <f>AO125/(AQ125+AO125/AV125)</f>
        <v>0</v>
      </c>
      <c r="BE125" t="s">
        <v>422</v>
      </c>
      <c r="BF125">
        <v>0</v>
      </c>
      <c r="BG125">
        <f>IF(BF125&lt;&gt;0, BF125, BD125)</f>
        <v>0</v>
      </c>
      <c r="BH125">
        <f>1-BG125/AV125</f>
        <v>0</v>
      </c>
      <c r="BI125">
        <f>(AV125-AU125)/(AV125-BG125)</f>
        <v>0</v>
      </c>
      <c r="BJ125">
        <f>(AP125-AV125)/(AP125-BG125)</f>
        <v>0</v>
      </c>
      <c r="BK125">
        <f>(AV125-AU125)/(AV125-AO125)</f>
        <v>0</v>
      </c>
      <c r="BL125">
        <f>(AP125-AV125)/(AP125-AO125)</f>
        <v>0</v>
      </c>
      <c r="BM125">
        <f>(BI125*BG125/AU125)</f>
        <v>0</v>
      </c>
      <c r="BN125">
        <f>(1-BM125)</f>
        <v>0</v>
      </c>
      <c r="CW125">
        <f>$B$11*DU125+$C$11*DV125+$F$11*EG125*(1-EJ125)</f>
        <v>0</v>
      </c>
      <c r="CX125">
        <f>CW125*CY125</f>
        <v>0</v>
      </c>
      <c r="CY125">
        <f>($B$11*$D$9+$C$11*$D$9+$F$11*((ET125+EL125)/MAX(ET125+EL125+EU125, 0.1)*$I$9+EU125/MAX(ET125+EL125+EU125, 0.1)*$J$9))/($B$11+$C$11+$F$11)</f>
        <v>0</v>
      </c>
      <c r="CZ125">
        <f>($B$11*$K$9+$C$11*$K$9+$F$11*((ET125+EL125)/MAX(ET125+EL125+EU125, 0.1)*$P$9+EU125/MAX(ET125+EL125+EU125, 0.1)*$Q$9))/($B$11+$C$11+$F$11)</f>
        <v>0</v>
      </c>
      <c r="DA125">
        <v>1.65</v>
      </c>
      <c r="DB125">
        <v>0.5</v>
      </c>
      <c r="DC125" t="s">
        <v>423</v>
      </c>
      <c r="DD125">
        <v>2</v>
      </c>
      <c r="DE125">
        <v>1758504573.1</v>
      </c>
      <c r="DF125">
        <v>420.2688888888889</v>
      </c>
      <c r="DG125">
        <v>419.9935555555555</v>
      </c>
      <c r="DH125">
        <v>24.62844444444444</v>
      </c>
      <c r="DI125">
        <v>24.45166666666667</v>
      </c>
      <c r="DJ125">
        <v>419.0315555555555</v>
      </c>
      <c r="DK125">
        <v>24.43003333333333</v>
      </c>
      <c r="DL125">
        <v>499.9588888888889</v>
      </c>
      <c r="DM125">
        <v>89.97382222222222</v>
      </c>
      <c r="DN125">
        <v>0.05719358888888889</v>
      </c>
      <c r="DO125">
        <v>30.75394444444444</v>
      </c>
      <c r="DP125">
        <v>30.68963333333333</v>
      </c>
      <c r="DQ125">
        <v>999.9000000000001</v>
      </c>
      <c r="DR125">
        <v>0</v>
      </c>
      <c r="DS125">
        <v>0</v>
      </c>
      <c r="DT125">
        <v>10002.08333333333</v>
      </c>
      <c r="DU125">
        <v>0</v>
      </c>
      <c r="DV125">
        <v>0.899321</v>
      </c>
      <c r="DW125">
        <v>0.275333</v>
      </c>
      <c r="DX125">
        <v>430.8811111111111</v>
      </c>
      <c r="DY125">
        <v>430.5204444444444</v>
      </c>
      <c r="DZ125">
        <v>0.1767992222222222</v>
      </c>
      <c r="EA125">
        <v>419.9935555555555</v>
      </c>
      <c r="EB125">
        <v>24.45166666666667</v>
      </c>
      <c r="EC125">
        <v>2.215914444444445</v>
      </c>
      <c r="ED125">
        <v>2.200007777777778</v>
      </c>
      <c r="EE125">
        <v>19.07786666666667</v>
      </c>
      <c r="EF125">
        <v>18.96237777777778</v>
      </c>
      <c r="EG125">
        <v>0.00500097</v>
      </c>
      <c r="EH125">
        <v>0</v>
      </c>
      <c r="EI125">
        <v>0</v>
      </c>
      <c r="EJ125">
        <v>0</v>
      </c>
      <c r="EK125">
        <v>146.6</v>
      </c>
      <c r="EL125">
        <v>0.00500097</v>
      </c>
      <c r="EM125">
        <v>-6.211111111111111</v>
      </c>
      <c r="EN125">
        <v>-1.588888888888889</v>
      </c>
      <c r="EO125">
        <v>34.76377777777778</v>
      </c>
      <c r="EP125">
        <v>38</v>
      </c>
      <c r="EQ125">
        <v>36.375</v>
      </c>
      <c r="ER125">
        <v>37.875</v>
      </c>
      <c r="ES125">
        <v>36.687</v>
      </c>
      <c r="ET125">
        <v>0</v>
      </c>
      <c r="EU125">
        <v>0</v>
      </c>
      <c r="EV125">
        <v>0</v>
      </c>
      <c r="EW125">
        <v>1758504576.7</v>
      </c>
      <c r="EX125">
        <v>0</v>
      </c>
      <c r="EY125">
        <v>146.5576923076923</v>
      </c>
      <c r="EZ125">
        <v>14.6222223792542</v>
      </c>
      <c r="FA125">
        <v>-4.834188658898475</v>
      </c>
      <c r="FB125">
        <v>-6.646153846153846</v>
      </c>
      <c r="FC125">
        <v>15</v>
      </c>
      <c r="FD125">
        <v>0</v>
      </c>
      <c r="FE125" t="s">
        <v>424</v>
      </c>
      <c r="FF125">
        <v>1747247426.5</v>
      </c>
      <c r="FG125">
        <v>1747247420.5</v>
      </c>
      <c r="FH125">
        <v>0</v>
      </c>
      <c r="FI125">
        <v>1.027</v>
      </c>
      <c r="FJ125">
        <v>0.031</v>
      </c>
      <c r="FK125">
        <v>0.02</v>
      </c>
      <c r="FL125">
        <v>0.05</v>
      </c>
      <c r="FM125">
        <v>420</v>
      </c>
      <c r="FN125">
        <v>16</v>
      </c>
      <c r="FO125">
        <v>0.01</v>
      </c>
      <c r="FP125">
        <v>0.1</v>
      </c>
      <c r="FQ125">
        <v>0.301925243902439</v>
      </c>
      <c r="FR125">
        <v>-0.2003892125435532</v>
      </c>
      <c r="FS125">
        <v>0.05777943309955857</v>
      </c>
      <c r="FT125">
        <v>0</v>
      </c>
      <c r="FU125">
        <v>146.7470588235294</v>
      </c>
      <c r="FV125">
        <v>3.66080988539451</v>
      </c>
      <c r="FW125">
        <v>6.856608460804443</v>
      </c>
      <c r="FX125">
        <v>-1</v>
      </c>
      <c r="FY125">
        <v>0.1809774878048781</v>
      </c>
      <c r="FZ125">
        <v>-0.03062763763066196</v>
      </c>
      <c r="GA125">
        <v>0.003178538935115695</v>
      </c>
      <c r="GB125">
        <v>1</v>
      </c>
      <c r="GC125">
        <v>1</v>
      </c>
      <c r="GD125">
        <v>2</v>
      </c>
      <c r="GE125" t="s">
        <v>425</v>
      </c>
      <c r="GF125">
        <v>3.13656</v>
      </c>
      <c r="GG125">
        <v>2.71759</v>
      </c>
      <c r="GH125">
        <v>0.0931293</v>
      </c>
      <c r="GI125">
        <v>0.09243</v>
      </c>
      <c r="GJ125">
        <v>0.107299</v>
      </c>
      <c r="GK125">
        <v>0.105559</v>
      </c>
      <c r="GL125">
        <v>28775.2</v>
      </c>
      <c r="GM125">
        <v>28856.4</v>
      </c>
      <c r="GN125">
        <v>29502.4</v>
      </c>
      <c r="GO125">
        <v>29387</v>
      </c>
      <c r="GP125">
        <v>34798.4</v>
      </c>
      <c r="GQ125">
        <v>34809.4</v>
      </c>
      <c r="GR125">
        <v>41517.1</v>
      </c>
      <c r="GS125">
        <v>41747.7</v>
      </c>
      <c r="GT125">
        <v>1.91295</v>
      </c>
      <c r="GU125">
        <v>1.86295</v>
      </c>
      <c r="GV125">
        <v>0.0854805</v>
      </c>
      <c r="GW125">
        <v>0</v>
      </c>
      <c r="GX125">
        <v>29.2988</v>
      </c>
      <c r="GY125">
        <v>999.9</v>
      </c>
      <c r="GZ125">
        <v>58.5</v>
      </c>
      <c r="HA125">
        <v>31.1</v>
      </c>
      <c r="HB125">
        <v>29.5001</v>
      </c>
      <c r="HC125">
        <v>62.5324</v>
      </c>
      <c r="HD125">
        <v>25.4327</v>
      </c>
      <c r="HE125">
        <v>1</v>
      </c>
      <c r="HF125">
        <v>0.156905</v>
      </c>
      <c r="HG125">
        <v>-1.26811</v>
      </c>
      <c r="HH125">
        <v>20.3518</v>
      </c>
      <c r="HI125">
        <v>5.22702</v>
      </c>
      <c r="HJ125">
        <v>12.0159</v>
      </c>
      <c r="HK125">
        <v>4.9909</v>
      </c>
      <c r="HL125">
        <v>3.28923</v>
      </c>
      <c r="HM125">
        <v>9999</v>
      </c>
      <c r="HN125">
        <v>9999</v>
      </c>
      <c r="HO125">
        <v>9999</v>
      </c>
      <c r="HP125">
        <v>999.9</v>
      </c>
      <c r="HQ125">
        <v>1.86758</v>
      </c>
      <c r="HR125">
        <v>1.86672</v>
      </c>
      <c r="HS125">
        <v>1.86603</v>
      </c>
      <c r="HT125">
        <v>1.866</v>
      </c>
      <c r="HU125">
        <v>1.86783</v>
      </c>
      <c r="HV125">
        <v>1.87028</v>
      </c>
      <c r="HW125">
        <v>1.86891</v>
      </c>
      <c r="HX125">
        <v>1.87042</v>
      </c>
      <c r="HY125">
        <v>0</v>
      </c>
      <c r="HZ125">
        <v>0</v>
      </c>
      <c r="IA125">
        <v>0</v>
      </c>
      <c r="IB125">
        <v>0</v>
      </c>
      <c r="IC125" t="s">
        <v>426</v>
      </c>
      <c r="ID125" t="s">
        <v>427</v>
      </c>
      <c r="IE125" t="s">
        <v>428</v>
      </c>
      <c r="IF125" t="s">
        <v>428</v>
      </c>
      <c r="IG125" t="s">
        <v>428</v>
      </c>
      <c r="IH125" t="s">
        <v>428</v>
      </c>
      <c r="II125">
        <v>0</v>
      </c>
      <c r="IJ125">
        <v>100</v>
      </c>
      <c r="IK125">
        <v>100</v>
      </c>
      <c r="IL125">
        <v>1.237</v>
      </c>
      <c r="IM125">
        <v>0.1984</v>
      </c>
      <c r="IN125">
        <v>0.6902030508192664</v>
      </c>
      <c r="IO125">
        <v>0.001474763808417899</v>
      </c>
      <c r="IP125">
        <v>-3.85604142745729E-07</v>
      </c>
      <c r="IQ125">
        <v>-4.042155114862324E-11</v>
      </c>
      <c r="IR125">
        <v>-0.0599630414126953</v>
      </c>
      <c r="IS125">
        <v>-0.0008759303265835833</v>
      </c>
      <c r="IT125">
        <v>0.0007542316531097033</v>
      </c>
      <c r="IU125">
        <v>-1.168394518909615E-05</v>
      </c>
      <c r="IV125">
        <v>4</v>
      </c>
      <c r="IW125">
        <v>2283</v>
      </c>
      <c r="IX125">
        <v>1</v>
      </c>
      <c r="IY125">
        <v>28</v>
      </c>
      <c r="IZ125">
        <v>187619.2</v>
      </c>
      <c r="JA125">
        <v>187619.3</v>
      </c>
      <c r="JB125">
        <v>1.03149</v>
      </c>
      <c r="JC125">
        <v>2.27905</v>
      </c>
      <c r="JD125">
        <v>1.39648</v>
      </c>
      <c r="JE125">
        <v>2.36206</v>
      </c>
      <c r="JF125">
        <v>1.49536</v>
      </c>
      <c r="JG125">
        <v>2.75024</v>
      </c>
      <c r="JH125">
        <v>36.5759</v>
      </c>
      <c r="JI125">
        <v>24.1225</v>
      </c>
      <c r="JJ125">
        <v>18</v>
      </c>
      <c r="JK125">
        <v>490.15</v>
      </c>
      <c r="JL125">
        <v>448.358</v>
      </c>
      <c r="JM125">
        <v>31.2896</v>
      </c>
      <c r="JN125">
        <v>29.6183</v>
      </c>
      <c r="JO125">
        <v>30.0001</v>
      </c>
      <c r="JP125">
        <v>29.4503</v>
      </c>
      <c r="JQ125">
        <v>29.3768</v>
      </c>
      <c r="JR125">
        <v>20.6553</v>
      </c>
      <c r="JS125">
        <v>24.9379</v>
      </c>
      <c r="JT125">
        <v>100</v>
      </c>
      <c r="JU125">
        <v>31.3114</v>
      </c>
      <c r="JV125">
        <v>420</v>
      </c>
      <c r="JW125">
        <v>24.4722</v>
      </c>
      <c r="JX125">
        <v>100.833</v>
      </c>
      <c r="JY125">
        <v>100.392</v>
      </c>
    </row>
    <row r="126" spans="1:285">
      <c r="A126">
        <v>110</v>
      </c>
      <c r="B126">
        <v>1758504578.1</v>
      </c>
      <c r="C126">
        <v>1689.599999904633</v>
      </c>
      <c r="D126" t="s">
        <v>650</v>
      </c>
      <c r="E126" t="s">
        <v>651</v>
      </c>
      <c r="F126">
        <v>5</v>
      </c>
      <c r="G126" t="s">
        <v>613</v>
      </c>
      <c r="H126" t="s">
        <v>420</v>
      </c>
      <c r="I126" t="s">
        <v>421</v>
      </c>
      <c r="J126">
        <v>1758504575.1</v>
      </c>
      <c r="K126">
        <f>(L126)/1000</f>
        <v>0</v>
      </c>
      <c r="L126">
        <f>1000*DL126*AJ126*(DH126-DI126)/(100*DA126*(1000-AJ126*DH126))</f>
        <v>0</v>
      </c>
      <c r="M126">
        <f>DL126*AJ126*(DG126-DF126*(1000-AJ126*DI126)/(1000-AJ126*DH126))/(100*DA126)</f>
        <v>0</v>
      </c>
      <c r="N126">
        <f>DF126 - IF(AJ126&gt;1, M126*DA126*100.0/(AL126), 0)</f>
        <v>0</v>
      </c>
      <c r="O126">
        <f>((U126-K126/2)*N126-M126)/(U126+K126/2)</f>
        <v>0</v>
      </c>
      <c r="P126">
        <f>O126*(DM126+DN126)/1000.0</f>
        <v>0</v>
      </c>
      <c r="Q126">
        <f>(DF126 - IF(AJ126&gt;1, M126*DA126*100.0/(AL126), 0))*(DM126+DN126)/1000.0</f>
        <v>0</v>
      </c>
      <c r="R126">
        <f>2.0/((1/T126-1/S126)+SIGN(T126)*SQRT((1/T126-1/S126)*(1/T126-1/S126) + 4*DB126/((DB126+1)*(DB126+1))*(2*1/T126*1/S126-1/S126*1/S126)))</f>
        <v>0</v>
      </c>
      <c r="S126">
        <f>IF(LEFT(DC126,1)&lt;&gt;"0",IF(LEFT(DC126,1)="1",3.0,DD126),$D$5+$E$5*(DT126*DM126/($K$5*1000))+$F$5*(DT126*DM126/($K$5*1000))*MAX(MIN(DA126,$J$5),$I$5)*MAX(MIN(DA126,$J$5),$I$5)+$G$5*MAX(MIN(DA126,$J$5),$I$5)*(DT126*DM126/($K$5*1000))+$H$5*(DT126*DM126/($K$5*1000))*(DT126*DM126/($K$5*1000)))</f>
        <v>0</v>
      </c>
      <c r="T126">
        <f>K126*(1000-(1000*0.61365*exp(17.502*X126/(240.97+X126))/(DM126+DN126)+DH126)/2)/(1000*0.61365*exp(17.502*X126/(240.97+X126))/(DM126+DN126)-DH126)</f>
        <v>0</v>
      </c>
      <c r="U126">
        <f>1/((DB126+1)/(R126/1.6)+1/(S126/1.37)) + DB126/((DB126+1)/(R126/1.6) + DB126/(S126/1.37))</f>
        <v>0</v>
      </c>
      <c r="V126">
        <f>(CW126*CZ126)</f>
        <v>0</v>
      </c>
      <c r="W126">
        <f>(DO126+(V126+2*0.95*5.67E-8*(((DO126+$B$7)+273)^4-(DO126+273)^4)-44100*K126)/(1.84*29.3*S126+8*0.95*5.67E-8*(DO126+273)^3))</f>
        <v>0</v>
      </c>
      <c r="X126">
        <f>($C$7*DP126+$D$7*DQ126+$E$7*W126)</f>
        <v>0</v>
      </c>
      <c r="Y126">
        <f>0.61365*exp(17.502*X126/(240.97+X126))</f>
        <v>0</v>
      </c>
      <c r="Z126">
        <f>(AA126/AB126*100)</f>
        <v>0</v>
      </c>
      <c r="AA126">
        <f>DH126*(DM126+DN126)/1000</f>
        <v>0</v>
      </c>
      <c r="AB126">
        <f>0.61365*exp(17.502*DO126/(240.97+DO126))</f>
        <v>0</v>
      </c>
      <c r="AC126">
        <f>(Y126-DH126*(DM126+DN126)/1000)</f>
        <v>0</v>
      </c>
      <c r="AD126">
        <f>(-K126*44100)</f>
        <v>0</v>
      </c>
      <c r="AE126">
        <f>2*29.3*S126*0.92*(DO126-X126)</f>
        <v>0</v>
      </c>
      <c r="AF126">
        <f>2*0.95*5.67E-8*(((DO126+$B$7)+273)^4-(X126+273)^4)</f>
        <v>0</v>
      </c>
      <c r="AG126">
        <f>V126+AF126+AD126+AE126</f>
        <v>0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MAX(0,($B$13+$C$13*DT126)/(1+$D$13*DT126)*DM126/(DO126+273)*$E$13)</f>
        <v>0</v>
      </c>
      <c r="AM126" t="s">
        <v>422</v>
      </c>
      <c r="AN126" t="s">
        <v>422</v>
      </c>
      <c r="AO126">
        <v>0</v>
      </c>
      <c r="AP126">
        <v>0</v>
      </c>
      <c r="AQ126">
        <f>1-AO126/AP126</f>
        <v>0</v>
      </c>
      <c r="AR126">
        <v>0</v>
      </c>
      <c r="AS126" t="s">
        <v>422</v>
      </c>
      <c r="AT126" t="s">
        <v>422</v>
      </c>
      <c r="AU126">
        <v>0</v>
      </c>
      <c r="AV126">
        <v>0</v>
      </c>
      <c r="AW126">
        <f>1-AU126/AV126</f>
        <v>0</v>
      </c>
      <c r="AX126">
        <v>0.5</v>
      </c>
      <c r="AY126">
        <f>CX126</f>
        <v>0</v>
      </c>
      <c r="AZ126">
        <f>M126</f>
        <v>0</v>
      </c>
      <c r="BA126">
        <f>AW126*AX126*AY126</f>
        <v>0</v>
      </c>
      <c r="BB126">
        <f>(AZ126-AR126)/AY126</f>
        <v>0</v>
      </c>
      <c r="BC126">
        <f>(AP126-AV126)/AV126</f>
        <v>0</v>
      </c>
      <c r="BD126">
        <f>AO126/(AQ126+AO126/AV126)</f>
        <v>0</v>
      </c>
      <c r="BE126" t="s">
        <v>422</v>
      </c>
      <c r="BF126">
        <v>0</v>
      </c>
      <c r="BG126">
        <f>IF(BF126&lt;&gt;0, BF126, BD126)</f>
        <v>0</v>
      </c>
      <c r="BH126">
        <f>1-BG126/AV126</f>
        <v>0</v>
      </c>
      <c r="BI126">
        <f>(AV126-AU126)/(AV126-BG126)</f>
        <v>0</v>
      </c>
      <c r="BJ126">
        <f>(AP126-AV126)/(AP126-BG126)</f>
        <v>0</v>
      </c>
      <c r="BK126">
        <f>(AV126-AU126)/(AV126-AO126)</f>
        <v>0</v>
      </c>
      <c r="BL126">
        <f>(AP126-AV126)/(AP126-AO126)</f>
        <v>0</v>
      </c>
      <c r="BM126">
        <f>(BI126*BG126/AU126)</f>
        <v>0</v>
      </c>
      <c r="BN126">
        <f>(1-BM126)</f>
        <v>0</v>
      </c>
      <c r="CW126">
        <f>$B$11*DU126+$C$11*DV126+$F$11*EG126*(1-EJ126)</f>
        <v>0</v>
      </c>
      <c r="CX126">
        <f>CW126*CY126</f>
        <v>0</v>
      </c>
      <c r="CY126">
        <f>($B$11*$D$9+$C$11*$D$9+$F$11*((ET126+EL126)/MAX(ET126+EL126+EU126, 0.1)*$I$9+EU126/MAX(ET126+EL126+EU126, 0.1)*$J$9))/($B$11+$C$11+$F$11)</f>
        <v>0</v>
      </c>
      <c r="CZ126">
        <f>($B$11*$K$9+$C$11*$K$9+$F$11*((ET126+EL126)/MAX(ET126+EL126+EU126, 0.1)*$P$9+EU126/MAX(ET126+EL126+EU126, 0.1)*$Q$9))/($B$11+$C$11+$F$11)</f>
        <v>0</v>
      </c>
      <c r="DA126">
        <v>1.65</v>
      </c>
      <c r="DB126">
        <v>0.5</v>
      </c>
      <c r="DC126" t="s">
        <v>423</v>
      </c>
      <c r="DD126">
        <v>2</v>
      </c>
      <c r="DE126">
        <v>1758504575.1</v>
      </c>
      <c r="DF126">
        <v>420.2701111111111</v>
      </c>
      <c r="DG126">
        <v>420.039</v>
      </c>
      <c r="DH126">
        <v>24.62731111111111</v>
      </c>
      <c r="DI126">
        <v>24.45064444444444</v>
      </c>
      <c r="DJ126">
        <v>419.0327777777777</v>
      </c>
      <c r="DK126">
        <v>24.42891111111111</v>
      </c>
      <c r="DL126">
        <v>499.9725555555555</v>
      </c>
      <c r="DM126">
        <v>89.97394444444446</v>
      </c>
      <c r="DN126">
        <v>0.05727698888888889</v>
      </c>
      <c r="DO126">
        <v>30.75114444444445</v>
      </c>
      <c r="DP126">
        <v>30.68793333333333</v>
      </c>
      <c r="DQ126">
        <v>999.9000000000001</v>
      </c>
      <c r="DR126">
        <v>0</v>
      </c>
      <c r="DS126">
        <v>0</v>
      </c>
      <c r="DT126">
        <v>10003.68333333333</v>
      </c>
      <c r="DU126">
        <v>0</v>
      </c>
      <c r="DV126">
        <v>0.899321</v>
      </c>
      <c r="DW126">
        <v>0.2311334444444445</v>
      </c>
      <c r="DX126">
        <v>430.8816666666667</v>
      </c>
      <c r="DY126">
        <v>430.5666666666667</v>
      </c>
      <c r="DZ126">
        <v>0.1766851111111111</v>
      </c>
      <c r="EA126">
        <v>420.039</v>
      </c>
      <c r="EB126">
        <v>24.45064444444444</v>
      </c>
      <c r="EC126">
        <v>2.215816666666667</v>
      </c>
      <c r="ED126">
        <v>2.199917777777778</v>
      </c>
      <c r="EE126">
        <v>19.07713333333333</v>
      </c>
      <c r="EF126">
        <v>18.96173333333333</v>
      </c>
      <c r="EG126">
        <v>0.00500097</v>
      </c>
      <c r="EH126">
        <v>0</v>
      </c>
      <c r="EI126">
        <v>0</v>
      </c>
      <c r="EJ126">
        <v>0</v>
      </c>
      <c r="EK126">
        <v>146.7444444444444</v>
      </c>
      <c r="EL126">
        <v>0.00500097</v>
      </c>
      <c r="EM126">
        <v>-2.822222222222222</v>
      </c>
      <c r="EN126">
        <v>-1.011111111111111</v>
      </c>
      <c r="EO126">
        <v>34.76377777777778</v>
      </c>
      <c r="EP126">
        <v>38</v>
      </c>
      <c r="EQ126">
        <v>36.375</v>
      </c>
      <c r="ER126">
        <v>37.875</v>
      </c>
      <c r="ES126">
        <v>36.687</v>
      </c>
      <c r="ET126">
        <v>0</v>
      </c>
      <c r="EU126">
        <v>0</v>
      </c>
      <c r="EV126">
        <v>0</v>
      </c>
      <c r="EW126">
        <v>1758504579.1</v>
      </c>
      <c r="EX126">
        <v>0</v>
      </c>
      <c r="EY126">
        <v>146.2576923076923</v>
      </c>
      <c r="EZ126">
        <v>12.44786329413561</v>
      </c>
      <c r="FA126">
        <v>22.03076901081594</v>
      </c>
      <c r="FB126">
        <v>-5.538461538461538</v>
      </c>
      <c r="FC126">
        <v>15</v>
      </c>
      <c r="FD126">
        <v>0</v>
      </c>
      <c r="FE126" t="s">
        <v>424</v>
      </c>
      <c r="FF126">
        <v>1747247426.5</v>
      </c>
      <c r="FG126">
        <v>1747247420.5</v>
      </c>
      <c r="FH126">
        <v>0</v>
      </c>
      <c r="FI126">
        <v>1.027</v>
      </c>
      <c r="FJ126">
        <v>0.031</v>
      </c>
      <c r="FK126">
        <v>0.02</v>
      </c>
      <c r="FL126">
        <v>0.05</v>
      </c>
      <c r="FM126">
        <v>420</v>
      </c>
      <c r="FN126">
        <v>16</v>
      </c>
      <c r="FO126">
        <v>0.01</v>
      </c>
      <c r="FP126">
        <v>0.1</v>
      </c>
      <c r="FQ126">
        <v>0.296141775</v>
      </c>
      <c r="FR126">
        <v>-0.3543463452157607</v>
      </c>
      <c r="FS126">
        <v>0.06297434355096029</v>
      </c>
      <c r="FT126">
        <v>0</v>
      </c>
      <c r="FU126">
        <v>146.5088235294118</v>
      </c>
      <c r="FV126">
        <v>14.20168072948208</v>
      </c>
      <c r="FW126">
        <v>6.636324622731312</v>
      </c>
      <c r="FX126">
        <v>-1</v>
      </c>
      <c r="FY126">
        <v>0.1801762</v>
      </c>
      <c r="FZ126">
        <v>-0.03066529080675448</v>
      </c>
      <c r="GA126">
        <v>0.003124177189277203</v>
      </c>
      <c r="GB126">
        <v>1</v>
      </c>
      <c r="GC126">
        <v>1</v>
      </c>
      <c r="GD126">
        <v>2</v>
      </c>
      <c r="GE126" t="s">
        <v>425</v>
      </c>
      <c r="GF126">
        <v>3.1365</v>
      </c>
      <c r="GG126">
        <v>2.71757</v>
      </c>
      <c r="GH126">
        <v>0.09313340000000001</v>
      </c>
      <c r="GI126">
        <v>0.0924172</v>
      </c>
      <c r="GJ126">
        <v>0.107299</v>
      </c>
      <c r="GK126">
        <v>0.105557</v>
      </c>
      <c r="GL126">
        <v>28775</v>
      </c>
      <c r="GM126">
        <v>28856.8</v>
      </c>
      <c r="GN126">
        <v>29502.3</v>
      </c>
      <c r="GO126">
        <v>29386.9</v>
      </c>
      <c r="GP126">
        <v>34798.4</v>
      </c>
      <c r="GQ126">
        <v>34809.5</v>
      </c>
      <c r="GR126">
        <v>41517</v>
      </c>
      <c r="GS126">
        <v>41747.7</v>
      </c>
      <c r="GT126">
        <v>1.91282</v>
      </c>
      <c r="GU126">
        <v>1.86297</v>
      </c>
      <c r="GV126">
        <v>0.08471679999999999</v>
      </c>
      <c r="GW126">
        <v>0</v>
      </c>
      <c r="GX126">
        <v>29.2995</v>
      </c>
      <c r="GY126">
        <v>999.9</v>
      </c>
      <c r="GZ126">
        <v>58.5</v>
      </c>
      <c r="HA126">
        <v>31.1</v>
      </c>
      <c r="HB126">
        <v>29.4988</v>
      </c>
      <c r="HC126">
        <v>62.4224</v>
      </c>
      <c r="HD126">
        <v>25.4768</v>
      </c>
      <c r="HE126">
        <v>1</v>
      </c>
      <c r="HF126">
        <v>0.157035</v>
      </c>
      <c r="HG126">
        <v>-1.31998</v>
      </c>
      <c r="HH126">
        <v>20.3514</v>
      </c>
      <c r="HI126">
        <v>5.22717</v>
      </c>
      <c r="HJ126">
        <v>12.0159</v>
      </c>
      <c r="HK126">
        <v>4.9907</v>
      </c>
      <c r="HL126">
        <v>3.28923</v>
      </c>
      <c r="HM126">
        <v>9999</v>
      </c>
      <c r="HN126">
        <v>9999</v>
      </c>
      <c r="HO126">
        <v>9999</v>
      </c>
      <c r="HP126">
        <v>999.9</v>
      </c>
      <c r="HQ126">
        <v>1.8676</v>
      </c>
      <c r="HR126">
        <v>1.86673</v>
      </c>
      <c r="HS126">
        <v>1.86605</v>
      </c>
      <c r="HT126">
        <v>1.866</v>
      </c>
      <c r="HU126">
        <v>1.86783</v>
      </c>
      <c r="HV126">
        <v>1.87028</v>
      </c>
      <c r="HW126">
        <v>1.8689</v>
      </c>
      <c r="HX126">
        <v>1.87042</v>
      </c>
      <c r="HY126">
        <v>0</v>
      </c>
      <c r="HZ126">
        <v>0</v>
      </c>
      <c r="IA126">
        <v>0</v>
      </c>
      <c r="IB126">
        <v>0</v>
      </c>
      <c r="IC126" t="s">
        <v>426</v>
      </c>
      <c r="ID126" t="s">
        <v>427</v>
      </c>
      <c r="IE126" t="s">
        <v>428</v>
      </c>
      <c r="IF126" t="s">
        <v>428</v>
      </c>
      <c r="IG126" t="s">
        <v>428</v>
      </c>
      <c r="IH126" t="s">
        <v>428</v>
      </c>
      <c r="II126">
        <v>0</v>
      </c>
      <c r="IJ126">
        <v>100</v>
      </c>
      <c r="IK126">
        <v>100</v>
      </c>
      <c r="IL126">
        <v>1.238</v>
      </c>
      <c r="IM126">
        <v>0.1984</v>
      </c>
      <c r="IN126">
        <v>0.6902030508192664</v>
      </c>
      <c r="IO126">
        <v>0.001474763808417899</v>
      </c>
      <c r="IP126">
        <v>-3.85604142745729E-07</v>
      </c>
      <c r="IQ126">
        <v>-4.042155114862324E-11</v>
      </c>
      <c r="IR126">
        <v>-0.0599630414126953</v>
      </c>
      <c r="IS126">
        <v>-0.0008759303265835833</v>
      </c>
      <c r="IT126">
        <v>0.0007542316531097033</v>
      </c>
      <c r="IU126">
        <v>-1.168394518909615E-05</v>
      </c>
      <c r="IV126">
        <v>4</v>
      </c>
      <c r="IW126">
        <v>2283</v>
      </c>
      <c r="IX126">
        <v>1</v>
      </c>
      <c r="IY126">
        <v>28</v>
      </c>
      <c r="IZ126">
        <v>187619.2</v>
      </c>
      <c r="JA126">
        <v>187619.3</v>
      </c>
      <c r="JB126">
        <v>1.03149</v>
      </c>
      <c r="JC126">
        <v>2.28638</v>
      </c>
      <c r="JD126">
        <v>1.39648</v>
      </c>
      <c r="JE126">
        <v>2.36206</v>
      </c>
      <c r="JF126">
        <v>1.49536</v>
      </c>
      <c r="JG126">
        <v>2.73193</v>
      </c>
      <c r="JH126">
        <v>36.5759</v>
      </c>
      <c r="JI126">
        <v>24.1138</v>
      </c>
      <c r="JJ126">
        <v>18</v>
      </c>
      <c r="JK126">
        <v>490.071</v>
      </c>
      <c r="JL126">
        <v>448.373</v>
      </c>
      <c r="JM126">
        <v>31.2889</v>
      </c>
      <c r="JN126">
        <v>29.6183</v>
      </c>
      <c r="JO126">
        <v>30.0002</v>
      </c>
      <c r="JP126">
        <v>29.4503</v>
      </c>
      <c r="JQ126">
        <v>29.3768</v>
      </c>
      <c r="JR126">
        <v>20.6543</v>
      </c>
      <c r="JS126">
        <v>24.9379</v>
      </c>
      <c r="JT126">
        <v>100</v>
      </c>
      <c r="JU126">
        <v>31.3189</v>
      </c>
      <c r="JV126">
        <v>420</v>
      </c>
      <c r="JW126">
        <v>24.4716</v>
      </c>
      <c r="JX126">
        <v>100.833</v>
      </c>
      <c r="JY126">
        <v>100.392</v>
      </c>
    </row>
    <row r="127" spans="1:285">
      <c r="A127">
        <v>111</v>
      </c>
      <c r="B127">
        <v>1758504580.1</v>
      </c>
      <c r="C127">
        <v>1691.599999904633</v>
      </c>
      <c r="D127" t="s">
        <v>652</v>
      </c>
      <c r="E127" t="s">
        <v>653</v>
      </c>
      <c r="F127">
        <v>5</v>
      </c>
      <c r="G127" t="s">
        <v>613</v>
      </c>
      <c r="H127" t="s">
        <v>420</v>
      </c>
      <c r="I127" t="s">
        <v>421</v>
      </c>
      <c r="J127">
        <v>1758504577.1</v>
      </c>
      <c r="K127">
        <f>(L127)/1000</f>
        <v>0</v>
      </c>
      <c r="L127">
        <f>1000*DL127*AJ127*(DH127-DI127)/(100*DA127*(1000-AJ127*DH127))</f>
        <v>0</v>
      </c>
      <c r="M127">
        <f>DL127*AJ127*(DG127-DF127*(1000-AJ127*DI127)/(1000-AJ127*DH127))/(100*DA127)</f>
        <v>0</v>
      </c>
      <c r="N127">
        <f>DF127 - IF(AJ127&gt;1, M127*DA127*100.0/(AL127), 0)</f>
        <v>0</v>
      </c>
      <c r="O127">
        <f>((U127-K127/2)*N127-M127)/(U127+K127/2)</f>
        <v>0</v>
      </c>
      <c r="P127">
        <f>O127*(DM127+DN127)/1000.0</f>
        <v>0</v>
      </c>
      <c r="Q127">
        <f>(DF127 - IF(AJ127&gt;1, M127*DA127*100.0/(AL127), 0))*(DM127+DN127)/1000.0</f>
        <v>0</v>
      </c>
      <c r="R127">
        <f>2.0/((1/T127-1/S127)+SIGN(T127)*SQRT((1/T127-1/S127)*(1/T127-1/S127) + 4*DB127/((DB127+1)*(DB127+1))*(2*1/T127*1/S127-1/S127*1/S127)))</f>
        <v>0</v>
      </c>
      <c r="S127">
        <f>IF(LEFT(DC127,1)&lt;&gt;"0",IF(LEFT(DC127,1)="1",3.0,DD127),$D$5+$E$5*(DT127*DM127/($K$5*1000))+$F$5*(DT127*DM127/($K$5*1000))*MAX(MIN(DA127,$J$5),$I$5)*MAX(MIN(DA127,$J$5),$I$5)+$G$5*MAX(MIN(DA127,$J$5),$I$5)*(DT127*DM127/($K$5*1000))+$H$5*(DT127*DM127/($K$5*1000))*(DT127*DM127/($K$5*1000)))</f>
        <v>0</v>
      </c>
      <c r="T127">
        <f>K127*(1000-(1000*0.61365*exp(17.502*X127/(240.97+X127))/(DM127+DN127)+DH127)/2)/(1000*0.61365*exp(17.502*X127/(240.97+X127))/(DM127+DN127)-DH127)</f>
        <v>0</v>
      </c>
      <c r="U127">
        <f>1/((DB127+1)/(R127/1.6)+1/(S127/1.37)) + DB127/((DB127+1)/(R127/1.6) + DB127/(S127/1.37))</f>
        <v>0</v>
      </c>
      <c r="V127">
        <f>(CW127*CZ127)</f>
        <v>0</v>
      </c>
      <c r="W127">
        <f>(DO127+(V127+2*0.95*5.67E-8*(((DO127+$B$7)+273)^4-(DO127+273)^4)-44100*K127)/(1.84*29.3*S127+8*0.95*5.67E-8*(DO127+273)^3))</f>
        <v>0</v>
      </c>
      <c r="X127">
        <f>($C$7*DP127+$D$7*DQ127+$E$7*W127)</f>
        <v>0</v>
      </c>
      <c r="Y127">
        <f>0.61365*exp(17.502*X127/(240.97+X127))</f>
        <v>0</v>
      </c>
      <c r="Z127">
        <f>(AA127/AB127*100)</f>
        <v>0</v>
      </c>
      <c r="AA127">
        <f>DH127*(DM127+DN127)/1000</f>
        <v>0</v>
      </c>
      <c r="AB127">
        <f>0.61365*exp(17.502*DO127/(240.97+DO127))</f>
        <v>0</v>
      </c>
      <c r="AC127">
        <f>(Y127-DH127*(DM127+DN127)/1000)</f>
        <v>0</v>
      </c>
      <c r="AD127">
        <f>(-K127*44100)</f>
        <v>0</v>
      </c>
      <c r="AE127">
        <f>2*29.3*S127*0.92*(DO127-X127)</f>
        <v>0</v>
      </c>
      <c r="AF127">
        <f>2*0.95*5.67E-8*(((DO127+$B$7)+273)^4-(X127+273)^4)</f>
        <v>0</v>
      </c>
      <c r="AG127">
        <f>V127+AF127+AD127+AE127</f>
        <v>0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MAX(0,($B$13+$C$13*DT127)/(1+$D$13*DT127)*DM127/(DO127+273)*$E$13)</f>
        <v>0</v>
      </c>
      <c r="AM127" t="s">
        <v>422</v>
      </c>
      <c r="AN127" t="s">
        <v>422</v>
      </c>
      <c r="AO127">
        <v>0</v>
      </c>
      <c r="AP127">
        <v>0</v>
      </c>
      <c r="AQ127">
        <f>1-AO127/AP127</f>
        <v>0</v>
      </c>
      <c r="AR127">
        <v>0</v>
      </c>
      <c r="AS127" t="s">
        <v>422</v>
      </c>
      <c r="AT127" t="s">
        <v>422</v>
      </c>
      <c r="AU127">
        <v>0</v>
      </c>
      <c r="AV127">
        <v>0</v>
      </c>
      <c r="AW127">
        <f>1-AU127/AV127</f>
        <v>0</v>
      </c>
      <c r="AX127">
        <v>0.5</v>
      </c>
      <c r="AY127">
        <f>CX127</f>
        <v>0</v>
      </c>
      <c r="AZ127">
        <f>M127</f>
        <v>0</v>
      </c>
      <c r="BA127">
        <f>AW127*AX127*AY127</f>
        <v>0</v>
      </c>
      <c r="BB127">
        <f>(AZ127-AR127)/AY127</f>
        <v>0</v>
      </c>
      <c r="BC127">
        <f>(AP127-AV127)/AV127</f>
        <v>0</v>
      </c>
      <c r="BD127">
        <f>AO127/(AQ127+AO127/AV127)</f>
        <v>0</v>
      </c>
      <c r="BE127" t="s">
        <v>422</v>
      </c>
      <c r="BF127">
        <v>0</v>
      </c>
      <c r="BG127">
        <f>IF(BF127&lt;&gt;0, BF127, BD127)</f>
        <v>0</v>
      </c>
      <c r="BH127">
        <f>1-BG127/AV127</f>
        <v>0</v>
      </c>
      <c r="BI127">
        <f>(AV127-AU127)/(AV127-BG127)</f>
        <v>0</v>
      </c>
      <c r="BJ127">
        <f>(AP127-AV127)/(AP127-BG127)</f>
        <v>0</v>
      </c>
      <c r="BK127">
        <f>(AV127-AU127)/(AV127-AO127)</f>
        <v>0</v>
      </c>
      <c r="BL127">
        <f>(AP127-AV127)/(AP127-AO127)</f>
        <v>0</v>
      </c>
      <c r="BM127">
        <f>(BI127*BG127/AU127)</f>
        <v>0</v>
      </c>
      <c r="BN127">
        <f>(1-BM127)</f>
        <v>0</v>
      </c>
      <c r="CW127">
        <f>$B$11*DU127+$C$11*DV127+$F$11*EG127*(1-EJ127)</f>
        <v>0</v>
      </c>
      <c r="CX127">
        <f>CW127*CY127</f>
        <v>0</v>
      </c>
      <c r="CY127">
        <f>($B$11*$D$9+$C$11*$D$9+$F$11*((ET127+EL127)/MAX(ET127+EL127+EU127, 0.1)*$I$9+EU127/MAX(ET127+EL127+EU127, 0.1)*$J$9))/($B$11+$C$11+$F$11)</f>
        <v>0</v>
      </c>
      <c r="CZ127">
        <f>($B$11*$K$9+$C$11*$K$9+$F$11*((ET127+EL127)/MAX(ET127+EL127+EU127, 0.1)*$P$9+EU127/MAX(ET127+EL127+EU127, 0.1)*$Q$9))/($B$11+$C$11+$F$11)</f>
        <v>0</v>
      </c>
      <c r="DA127">
        <v>1.65</v>
      </c>
      <c r="DB127">
        <v>0.5</v>
      </c>
      <c r="DC127" t="s">
        <v>423</v>
      </c>
      <c r="DD127">
        <v>2</v>
      </c>
      <c r="DE127">
        <v>1758504577.1</v>
      </c>
      <c r="DF127">
        <v>420.2923333333333</v>
      </c>
      <c r="DG127">
        <v>420.0608888888889</v>
      </c>
      <c r="DH127">
        <v>24.62642222222222</v>
      </c>
      <c r="DI127">
        <v>24.44986666666667</v>
      </c>
      <c r="DJ127">
        <v>419.0548888888889</v>
      </c>
      <c r="DK127">
        <v>24.42802222222222</v>
      </c>
      <c r="DL127">
        <v>500.0065555555556</v>
      </c>
      <c r="DM127">
        <v>89.97375555555556</v>
      </c>
      <c r="DN127">
        <v>0.05734049999999999</v>
      </c>
      <c r="DO127">
        <v>30.74834444444445</v>
      </c>
      <c r="DP127">
        <v>30.68324444444444</v>
      </c>
      <c r="DQ127">
        <v>999.9000000000001</v>
      </c>
      <c r="DR127">
        <v>0</v>
      </c>
      <c r="DS127">
        <v>0</v>
      </c>
      <c r="DT127">
        <v>10000.83777777778</v>
      </c>
      <c r="DU127">
        <v>0</v>
      </c>
      <c r="DV127">
        <v>0.899321</v>
      </c>
      <c r="DW127">
        <v>0.2315232222222222</v>
      </c>
      <c r="DX127">
        <v>430.9040000000001</v>
      </c>
      <c r="DY127">
        <v>430.5887777777778</v>
      </c>
      <c r="DZ127">
        <v>0.176556</v>
      </c>
      <c r="EA127">
        <v>420.0608888888889</v>
      </c>
      <c r="EB127">
        <v>24.44986666666667</v>
      </c>
      <c r="EC127">
        <v>2.21573</v>
      </c>
      <c r="ED127">
        <v>2.199844444444444</v>
      </c>
      <c r="EE127">
        <v>19.07651111111111</v>
      </c>
      <c r="EF127">
        <v>18.96118888888889</v>
      </c>
      <c r="EG127">
        <v>0.00500097</v>
      </c>
      <c r="EH127">
        <v>0</v>
      </c>
      <c r="EI127">
        <v>0</v>
      </c>
      <c r="EJ127">
        <v>0</v>
      </c>
      <c r="EK127">
        <v>147.6888888888889</v>
      </c>
      <c r="EL127">
        <v>0.00500097</v>
      </c>
      <c r="EM127">
        <v>0.4222222222222221</v>
      </c>
      <c r="EN127">
        <v>-0.1777777777777778</v>
      </c>
      <c r="EO127">
        <v>34.75</v>
      </c>
      <c r="EP127">
        <v>38</v>
      </c>
      <c r="EQ127">
        <v>36.375</v>
      </c>
      <c r="ER127">
        <v>37.875</v>
      </c>
      <c r="ES127">
        <v>36.687</v>
      </c>
      <c r="ET127">
        <v>0</v>
      </c>
      <c r="EU127">
        <v>0</v>
      </c>
      <c r="EV127">
        <v>0</v>
      </c>
      <c r="EW127">
        <v>1758504580.9</v>
      </c>
      <c r="EX127">
        <v>0</v>
      </c>
      <c r="EY127">
        <v>145.524</v>
      </c>
      <c r="EZ127">
        <v>17.22307683558681</v>
      </c>
      <c r="FA127">
        <v>48.33076914294935</v>
      </c>
      <c r="FB127">
        <v>-4.944</v>
      </c>
      <c r="FC127">
        <v>15</v>
      </c>
      <c r="FD127">
        <v>0</v>
      </c>
      <c r="FE127" t="s">
        <v>424</v>
      </c>
      <c r="FF127">
        <v>1747247426.5</v>
      </c>
      <c r="FG127">
        <v>1747247420.5</v>
      </c>
      <c r="FH127">
        <v>0</v>
      </c>
      <c r="FI127">
        <v>1.027</v>
      </c>
      <c r="FJ127">
        <v>0.031</v>
      </c>
      <c r="FK127">
        <v>0.02</v>
      </c>
      <c r="FL127">
        <v>0.05</v>
      </c>
      <c r="FM127">
        <v>420</v>
      </c>
      <c r="FN127">
        <v>16</v>
      </c>
      <c r="FO127">
        <v>0.01</v>
      </c>
      <c r="FP127">
        <v>0.1</v>
      </c>
      <c r="FQ127">
        <v>0.2890684146341463</v>
      </c>
      <c r="FR127">
        <v>-0.2121171219512198</v>
      </c>
      <c r="FS127">
        <v>0.05874496889302702</v>
      </c>
      <c r="FT127">
        <v>0</v>
      </c>
      <c r="FU127">
        <v>146.4441176470588</v>
      </c>
      <c r="FV127">
        <v>-2.864782162192974</v>
      </c>
      <c r="FW127">
        <v>6.534352264423071</v>
      </c>
      <c r="FX127">
        <v>-1</v>
      </c>
      <c r="FY127">
        <v>0.1792625609756098</v>
      </c>
      <c r="FZ127">
        <v>-0.02706100348432081</v>
      </c>
      <c r="GA127">
        <v>0.002909465042176625</v>
      </c>
      <c r="GB127">
        <v>1</v>
      </c>
      <c r="GC127">
        <v>1</v>
      </c>
      <c r="GD127">
        <v>2</v>
      </c>
      <c r="GE127" t="s">
        <v>425</v>
      </c>
      <c r="GF127">
        <v>3.1365</v>
      </c>
      <c r="GG127">
        <v>2.71772</v>
      </c>
      <c r="GH127">
        <v>0.0931379</v>
      </c>
      <c r="GI127">
        <v>0.0924161</v>
      </c>
      <c r="GJ127">
        <v>0.107298</v>
      </c>
      <c r="GK127">
        <v>0.105552</v>
      </c>
      <c r="GL127">
        <v>28775.3</v>
      </c>
      <c r="GM127">
        <v>28856.8</v>
      </c>
      <c r="GN127">
        <v>29502.8</v>
      </c>
      <c r="GO127">
        <v>29386.9</v>
      </c>
      <c r="GP127">
        <v>34798.7</v>
      </c>
      <c r="GQ127">
        <v>34809.7</v>
      </c>
      <c r="GR127">
        <v>41517.4</v>
      </c>
      <c r="GS127">
        <v>41747.7</v>
      </c>
      <c r="GT127">
        <v>1.91273</v>
      </c>
      <c r="GU127">
        <v>1.86308</v>
      </c>
      <c r="GV127">
        <v>0.0846609</v>
      </c>
      <c r="GW127">
        <v>0</v>
      </c>
      <c r="GX127">
        <v>29.2983</v>
      </c>
      <c r="GY127">
        <v>999.9</v>
      </c>
      <c r="GZ127">
        <v>58.5</v>
      </c>
      <c r="HA127">
        <v>31.1</v>
      </c>
      <c r="HB127">
        <v>29.4992</v>
      </c>
      <c r="HC127">
        <v>62.5224</v>
      </c>
      <c r="HD127">
        <v>25.4768</v>
      </c>
      <c r="HE127">
        <v>1</v>
      </c>
      <c r="HF127">
        <v>0.157238</v>
      </c>
      <c r="HG127">
        <v>-1.36795</v>
      </c>
      <c r="HH127">
        <v>20.3511</v>
      </c>
      <c r="HI127">
        <v>5.22687</v>
      </c>
      <c r="HJ127">
        <v>12.0159</v>
      </c>
      <c r="HK127">
        <v>4.99065</v>
      </c>
      <c r="HL127">
        <v>3.28933</v>
      </c>
      <c r="HM127">
        <v>9999</v>
      </c>
      <c r="HN127">
        <v>9999</v>
      </c>
      <c r="HO127">
        <v>9999</v>
      </c>
      <c r="HP127">
        <v>999.9</v>
      </c>
      <c r="HQ127">
        <v>1.8676</v>
      </c>
      <c r="HR127">
        <v>1.86673</v>
      </c>
      <c r="HS127">
        <v>1.86604</v>
      </c>
      <c r="HT127">
        <v>1.866</v>
      </c>
      <c r="HU127">
        <v>1.86784</v>
      </c>
      <c r="HV127">
        <v>1.87028</v>
      </c>
      <c r="HW127">
        <v>1.8689</v>
      </c>
      <c r="HX127">
        <v>1.87041</v>
      </c>
      <c r="HY127">
        <v>0</v>
      </c>
      <c r="HZ127">
        <v>0</v>
      </c>
      <c r="IA127">
        <v>0</v>
      </c>
      <c r="IB127">
        <v>0</v>
      </c>
      <c r="IC127" t="s">
        <v>426</v>
      </c>
      <c r="ID127" t="s">
        <v>427</v>
      </c>
      <c r="IE127" t="s">
        <v>428</v>
      </c>
      <c r="IF127" t="s">
        <v>428</v>
      </c>
      <c r="IG127" t="s">
        <v>428</v>
      </c>
      <c r="IH127" t="s">
        <v>428</v>
      </c>
      <c r="II127">
        <v>0</v>
      </c>
      <c r="IJ127">
        <v>100</v>
      </c>
      <c r="IK127">
        <v>100</v>
      </c>
      <c r="IL127">
        <v>1.238</v>
      </c>
      <c r="IM127">
        <v>0.1983</v>
      </c>
      <c r="IN127">
        <v>0.6902030508192664</v>
      </c>
      <c r="IO127">
        <v>0.001474763808417899</v>
      </c>
      <c r="IP127">
        <v>-3.85604142745729E-07</v>
      </c>
      <c r="IQ127">
        <v>-4.042155114862324E-11</v>
      </c>
      <c r="IR127">
        <v>-0.0599630414126953</v>
      </c>
      <c r="IS127">
        <v>-0.0008759303265835833</v>
      </c>
      <c r="IT127">
        <v>0.0007542316531097033</v>
      </c>
      <c r="IU127">
        <v>-1.168394518909615E-05</v>
      </c>
      <c r="IV127">
        <v>4</v>
      </c>
      <c r="IW127">
        <v>2283</v>
      </c>
      <c r="IX127">
        <v>1</v>
      </c>
      <c r="IY127">
        <v>28</v>
      </c>
      <c r="IZ127">
        <v>187619.2</v>
      </c>
      <c r="JA127">
        <v>187619.3</v>
      </c>
      <c r="JB127">
        <v>1.03149</v>
      </c>
      <c r="JC127">
        <v>2.27661</v>
      </c>
      <c r="JD127">
        <v>1.39648</v>
      </c>
      <c r="JE127">
        <v>2.35962</v>
      </c>
      <c r="JF127">
        <v>1.49536</v>
      </c>
      <c r="JG127">
        <v>2.75269</v>
      </c>
      <c r="JH127">
        <v>36.5759</v>
      </c>
      <c r="JI127">
        <v>24.1138</v>
      </c>
      <c r="JJ127">
        <v>18</v>
      </c>
      <c r="JK127">
        <v>490.007</v>
      </c>
      <c r="JL127">
        <v>448.436</v>
      </c>
      <c r="JM127">
        <v>31.2919</v>
      </c>
      <c r="JN127">
        <v>29.6183</v>
      </c>
      <c r="JO127">
        <v>30.0002</v>
      </c>
      <c r="JP127">
        <v>29.4503</v>
      </c>
      <c r="JQ127">
        <v>29.3768</v>
      </c>
      <c r="JR127">
        <v>20.6538</v>
      </c>
      <c r="JS127">
        <v>24.9379</v>
      </c>
      <c r="JT127">
        <v>100</v>
      </c>
      <c r="JU127">
        <v>31.3189</v>
      </c>
      <c r="JV127">
        <v>420</v>
      </c>
      <c r="JW127">
        <v>24.4717</v>
      </c>
      <c r="JX127">
        <v>100.834</v>
      </c>
      <c r="JY127">
        <v>100.392</v>
      </c>
    </row>
    <row r="128" spans="1:285">
      <c r="A128">
        <v>112</v>
      </c>
      <c r="B128">
        <v>1758504582.1</v>
      </c>
      <c r="C128">
        <v>1693.599999904633</v>
      </c>
      <c r="D128" t="s">
        <v>654</v>
      </c>
      <c r="E128" t="s">
        <v>655</v>
      </c>
      <c r="F128">
        <v>5</v>
      </c>
      <c r="G128" t="s">
        <v>613</v>
      </c>
      <c r="H128" t="s">
        <v>420</v>
      </c>
      <c r="I128" t="s">
        <v>421</v>
      </c>
      <c r="J128">
        <v>1758504579.1</v>
      </c>
      <c r="K128">
        <f>(L128)/1000</f>
        <v>0</v>
      </c>
      <c r="L128">
        <f>1000*DL128*AJ128*(DH128-DI128)/(100*DA128*(1000-AJ128*DH128))</f>
        <v>0</v>
      </c>
      <c r="M128">
        <f>DL128*AJ128*(DG128-DF128*(1000-AJ128*DI128)/(1000-AJ128*DH128))/(100*DA128)</f>
        <v>0</v>
      </c>
      <c r="N128">
        <f>DF128 - IF(AJ128&gt;1, M128*DA128*100.0/(AL128), 0)</f>
        <v>0</v>
      </c>
      <c r="O128">
        <f>((U128-K128/2)*N128-M128)/(U128+K128/2)</f>
        <v>0</v>
      </c>
      <c r="P128">
        <f>O128*(DM128+DN128)/1000.0</f>
        <v>0</v>
      </c>
      <c r="Q128">
        <f>(DF128 - IF(AJ128&gt;1, M128*DA128*100.0/(AL128), 0))*(DM128+DN128)/1000.0</f>
        <v>0</v>
      </c>
      <c r="R128">
        <f>2.0/((1/T128-1/S128)+SIGN(T128)*SQRT((1/T128-1/S128)*(1/T128-1/S128) + 4*DB128/((DB128+1)*(DB128+1))*(2*1/T128*1/S128-1/S128*1/S128)))</f>
        <v>0</v>
      </c>
      <c r="S128">
        <f>IF(LEFT(DC128,1)&lt;&gt;"0",IF(LEFT(DC128,1)="1",3.0,DD128),$D$5+$E$5*(DT128*DM128/($K$5*1000))+$F$5*(DT128*DM128/($K$5*1000))*MAX(MIN(DA128,$J$5),$I$5)*MAX(MIN(DA128,$J$5),$I$5)+$G$5*MAX(MIN(DA128,$J$5),$I$5)*(DT128*DM128/($K$5*1000))+$H$5*(DT128*DM128/($K$5*1000))*(DT128*DM128/($K$5*1000)))</f>
        <v>0</v>
      </c>
      <c r="T128">
        <f>K128*(1000-(1000*0.61365*exp(17.502*X128/(240.97+X128))/(DM128+DN128)+DH128)/2)/(1000*0.61365*exp(17.502*X128/(240.97+X128))/(DM128+DN128)-DH128)</f>
        <v>0</v>
      </c>
      <c r="U128">
        <f>1/((DB128+1)/(R128/1.6)+1/(S128/1.37)) + DB128/((DB128+1)/(R128/1.6) + DB128/(S128/1.37))</f>
        <v>0</v>
      </c>
      <c r="V128">
        <f>(CW128*CZ128)</f>
        <v>0</v>
      </c>
      <c r="W128">
        <f>(DO128+(V128+2*0.95*5.67E-8*(((DO128+$B$7)+273)^4-(DO128+273)^4)-44100*K128)/(1.84*29.3*S128+8*0.95*5.67E-8*(DO128+273)^3))</f>
        <v>0</v>
      </c>
      <c r="X128">
        <f>($C$7*DP128+$D$7*DQ128+$E$7*W128)</f>
        <v>0</v>
      </c>
      <c r="Y128">
        <f>0.61365*exp(17.502*X128/(240.97+X128))</f>
        <v>0</v>
      </c>
      <c r="Z128">
        <f>(AA128/AB128*100)</f>
        <v>0</v>
      </c>
      <c r="AA128">
        <f>DH128*(DM128+DN128)/1000</f>
        <v>0</v>
      </c>
      <c r="AB128">
        <f>0.61365*exp(17.502*DO128/(240.97+DO128))</f>
        <v>0</v>
      </c>
      <c r="AC128">
        <f>(Y128-DH128*(DM128+DN128)/1000)</f>
        <v>0</v>
      </c>
      <c r="AD128">
        <f>(-K128*44100)</f>
        <v>0</v>
      </c>
      <c r="AE128">
        <f>2*29.3*S128*0.92*(DO128-X128)</f>
        <v>0</v>
      </c>
      <c r="AF128">
        <f>2*0.95*5.67E-8*(((DO128+$B$7)+273)^4-(X128+273)^4)</f>
        <v>0</v>
      </c>
      <c r="AG128">
        <f>V128+AF128+AD128+AE128</f>
        <v>0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MAX(0,($B$13+$C$13*DT128)/(1+$D$13*DT128)*DM128/(DO128+273)*$E$13)</f>
        <v>0</v>
      </c>
      <c r="AM128" t="s">
        <v>422</v>
      </c>
      <c r="AN128" t="s">
        <v>422</v>
      </c>
      <c r="AO128">
        <v>0</v>
      </c>
      <c r="AP128">
        <v>0</v>
      </c>
      <c r="AQ128">
        <f>1-AO128/AP128</f>
        <v>0</v>
      </c>
      <c r="AR128">
        <v>0</v>
      </c>
      <c r="AS128" t="s">
        <v>422</v>
      </c>
      <c r="AT128" t="s">
        <v>422</v>
      </c>
      <c r="AU128">
        <v>0</v>
      </c>
      <c r="AV128">
        <v>0</v>
      </c>
      <c r="AW128">
        <f>1-AU128/AV128</f>
        <v>0</v>
      </c>
      <c r="AX128">
        <v>0.5</v>
      </c>
      <c r="AY128">
        <f>CX128</f>
        <v>0</v>
      </c>
      <c r="AZ128">
        <f>M128</f>
        <v>0</v>
      </c>
      <c r="BA128">
        <f>AW128*AX128*AY128</f>
        <v>0</v>
      </c>
      <c r="BB128">
        <f>(AZ128-AR128)/AY128</f>
        <v>0</v>
      </c>
      <c r="BC128">
        <f>(AP128-AV128)/AV128</f>
        <v>0</v>
      </c>
      <c r="BD128">
        <f>AO128/(AQ128+AO128/AV128)</f>
        <v>0</v>
      </c>
      <c r="BE128" t="s">
        <v>422</v>
      </c>
      <c r="BF128">
        <v>0</v>
      </c>
      <c r="BG128">
        <f>IF(BF128&lt;&gt;0, BF128, BD128)</f>
        <v>0</v>
      </c>
      <c r="BH128">
        <f>1-BG128/AV128</f>
        <v>0</v>
      </c>
      <c r="BI128">
        <f>(AV128-AU128)/(AV128-BG128)</f>
        <v>0</v>
      </c>
      <c r="BJ128">
        <f>(AP128-AV128)/(AP128-BG128)</f>
        <v>0</v>
      </c>
      <c r="BK128">
        <f>(AV128-AU128)/(AV128-AO128)</f>
        <v>0</v>
      </c>
      <c r="BL128">
        <f>(AP128-AV128)/(AP128-AO128)</f>
        <v>0</v>
      </c>
      <c r="BM128">
        <f>(BI128*BG128/AU128)</f>
        <v>0</v>
      </c>
      <c r="BN128">
        <f>(1-BM128)</f>
        <v>0</v>
      </c>
      <c r="CW128">
        <f>$B$11*DU128+$C$11*DV128+$F$11*EG128*(1-EJ128)</f>
        <v>0</v>
      </c>
      <c r="CX128">
        <f>CW128*CY128</f>
        <v>0</v>
      </c>
      <c r="CY128">
        <f>($B$11*$D$9+$C$11*$D$9+$F$11*((ET128+EL128)/MAX(ET128+EL128+EU128, 0.1)*$I$9+EU128/MAX(ET128+EL128+EU128, 0.1)*$J$9))/($B$11+$C$11+$F$11)</f>
        <v>0</v>
      </c>
      <c r="CZ128">
        <f>($B$11*$K$9+$C$11*$K$9+$F$11*((ET128+EL128)/MAX(ET128+EL128+EU128, 0.1)*$P$9+EU128/MAX(ET128+EL128+EU128, 0.1)*$Q$9))/($B$11+$C$11+$F$11)</f>
        <v>0</v>
      </c>
      <c r="DA128">
        <v>1.65</v>
      </c>
      <c r="DB128">
        <v>0.5</v>
      </c>
      <c r="DC128" t="s">
        <v>423</v>
      </c>
      <c r="DD128">
        <v>2</v>
      </c>
      <c r="DE128">
        <v>1758504579.1</v>
      </c>
      <c r="DF128">
        <v>420.3105555555555</v>
      </c>
      <c r="DG128">
        <v>420.0272222222222</v>
      </c>
      <c r="DH128">
        <v>24.62546666666667</v>
      </c>
      <c r="DI128">
        <v>24.44901111111111</v>
      </c>
      <c r="DJ128">
        <v>419.073</v>
      </c>
      <c r="DK128">
        <v>24.42708888888889</v>
      </c>
      <c r="DL128">
        <v>499.9961111111111</v>
      </c>
      <c r="DM128">
        <v>89.97380000000001</v>
      </c>
      <c r="DN128">
        <v>0.05737118888888889</v>
      </c>
      <c r="DO128">
        <v>30.74554444444444</v>
      </c>
      <c r="DP128">
        <v>30.68028888888889</v>
      </c>
      <c r="DQ128">
        <v>999.9000000000001</v>
      </c>
      <c r="DR128">
        <v>0</v>
      </c>
      <c r="DS128">
        <v>0</v>
      </c>
      <c r="DT128">
        <v>9998.626666666667</v>
      </c>
      <c r="DU128">
        <v>0</v>
      </c>
      <c r="DV128">
        <v>0.899321</v>
      </c>
      <c r="DW128">
        <v>0.2832573333333333</v>
      </c>
      <c r="DX128">
        <v>430.9222222222222</v>
      </c>
      <c r="DY128">
        <v>430.554</v>
      </c>
      <c r="DZ128">
        <v>0.1764534444444444</v>
      </c>
      <c r="EA128">
        <v>420.0272222222222</v>
      </c>
      <c r="EB128">
        <v>24.44901111111111</v>
      </c>
      <c r="EC128">
        <v>2.215645555555556</v>
      </c>
      <c r="ED128">
        <v>2.19977</v>
      </c>
      <c r="EE128">
        <v>19.0759</v>
      </c>
      <c r="EF128">
        <v>18.96064444444444</v>
      </c>
      <c r="EG128">
        <v>0.00500097</v>
      </c>
      <c r="EH128">
        <v>0</v>
      </c>
      <c r="EI128">
        <v>0</v>
      </c>
      <c r="EJ128">
        <v>0</v>
      </c>
      <c r="EK128">
        <v>148.6</v>
      </c>
      <c r="EL128">
        <v>0.00500097</v>
      </c>
      <c r="EM128">
        <v>-3.277777777777778</v>
      </c>
      <c r="EN128">
        <v>-0.5222222222222221</v>
      </c>
      <c r="EO128">
        <v>34.75</v>
      </c>
      <c r="EP128">
        <v>38</v>
      </c>
      <c r="EQ128">
        <v>36.375</v>
      </c>
      <c r="ER128">
        <v>37.875</v>
      </c>
      <c r="ES128">
        <v>36.687</v>
      </c>
      <c r="ET128">
        <v>0</v>
      </c>
      <c r="EU128">
        <v>0</v>
      </c>
      <c r="EV128">
        <v>0</v>
      </c>
      <c r="EW128">
        <v>1758504582.7</v>
      </c>
      <c r="EX128">
        <v>0</v>
      </c>
      <c r="EY128">
        <v>147.2</v>
      </c>
      <c r="EZ128">
        <v>23.38461540279846</v>
      </c>
      <c r="FA128">
        <v>29.57606848352541</v>
      </c>
      <c r="FB128">
        <v>-6.38076923076923</v>
      </c>
      <c r="FC128">
        <v>15</v>
      </c>
      <c r="FD128">
        <v>0</v>
      </c>
      <c r="FE128" t="s">
        <v>424</v>
      </c>
      <c r="FF128">
        <v>1747247426.5</v>
      </c>
      <c r="FG128">
        <v>1747247420.5</v>
      </c>
      <c r="FH128">
        <v>0</v>
      </c>
      <c r="FI128">
        <v>1.027</v>
      </c>
      <c r="FJ128">
        <v>0.031</v>
      </c>
      <c r="FK128">
        <v>0.02</v>
      </c>
      <c r="FL128">
        <v>0.05</v>
      </c>
      <c r="FM128">
        <v>420</v>
      </c>
      <c r="FN128">
        <v>16</v>
      </c>
      <c r="FO128">
        <v>0.01</v>
      </c>
      <c r="FP128">
        <v>0.1</v>
      </c>
      <c r="FQ128">
        <v>0.28927685</v>
      </c>
      <c r="FR128">
        <v>-0.1531458686679184</v>
      </c>
      <c r="FS128">
        <v>0.05898448302967061</v>
      </c>
      <c r="FT128">
        <v>0</v>
      </c>
      <c r="FU128">
        <v>146.3764705882353</v>
      </c>
      <c r="FV128">
        <v>0.03055778006812863</v>
      </c>
      <c r="FW128">
        <v>6.249096820554499</v>
      </c>
      <c r="FX128">
        <v>-1</v>
      </c>
      <c r="FY128">
        <v>0.178620075</v>
      </c>
      <c r="FZ128">
        <v>-0.02270615009380889</v>
      </c>
      <c r="GA128">
        <v>0.002540946648274025</v>
      </c>
      <c r="GB128">
        <v>1</v>
      </c>
      <c r="GC128">
        <v>1</v>
      </c>
      <c r="GD128">
        <v>2</v>
      </c>
      <c r="GE128" t="s">
        <v>425</v>
      </c>
      <c r="GF128">
        <v>3.13662</v>
      </c>
      <c r="GG128">
        <v>2.71756</v>
      </c>
      <c r="GH128">
        <v>0.0931324</v>
      </c>
      <c r="GI128">
        <v>0.09241530000000001</v>
      </c>
      <c r="GJ128">
        <v>0.107291</v>
      </c>
      <c r="GK128">
        <v>0.105551</v>
      </c>
      <c r="GL128">
        <v>28775.5</v>
      </c>
      <c r="GM128">
        <v>28856.9</v>
      </c>
      <c r="GN128">
        <v>29502.8</v>
      </c>
      <c r="GO128">
        <v>29387</v>
      </c>
      <c r="GP128">
        <v>34799.1</v>
      </c>
      <c r="GQ128">
        <v>34809.7</v>
      </c>
      <c r="GR128">
        <v>41517.5</v>
      </c>
      <c r="GS128">
        <v>41747.6</v>
      </c>
      <c r="GT128">
        <v>1.91295</v>
      </c>
      <c r="GU128">
        <v>1.86292</v>
      </c>
      <c r="GV128">
        <v>0.08538370000000001</v>
      </c>
      <c r="GW128">
        <v>0</v>
      </c>
      <c r="GX128">
        <v>29.2976</v>
      </c>
      <c r="GY128">
        <v>999.9</v>
      </c>
      <c r="GZ128">
        <v>58.5</v>
      </c>
      <c r="HA128">
        <v>31.1</v>
      </c>
      <c r="HB128">
        <v>29.5008</v>
      </c>
      <c r="HC128">
        <v>62.4724</v>
      </c>
      <c r="HD128">
        <v>25.4647</v>
      </c>
      <c r="HE128">
        <v>1</v>
      </c>
      <c r="HF128">
        <v>0.157431</v>
      </c>
      <c r="HG128">
        <v>-1.38806</v>
      </c>
      <c r="HH128">
        <v>20.3509</v>
      </c>
      <c r="HI128">
        <v>5.22702</v>
      </c>
      <c r="HJ128">
        <v>12.0159</v>
      </c>
      <c r="HK128">
        <v>4.9909</v>
      </c>
      <c r="HL128">
        <v>3.28933</v>
      </c>
      <c r="HM128">
        <v>9999</v>
      </c>
      <c r="HN128">
        <v>9999</v>
      </c>
      <c r="HO128">
        <v>9999</v>
      </c>
      <c r="HP128">
        <v>999.9</v>
      </c>
      <c r="HQ128">
        <v>1.86756</v>
      </c>
      <c r="HR128">
        <v>1.86672</v>
      </c>
      <c r="HS128">
        <v>1.86603</v>
      </c>
      <c r="HT128">
        <v>1.866</v>
      </c>
      <c r="HU128">
        <v>1.86784</v>
      </c>
      <c r="HV128">
        <v>1.87028</v>
      </c>
      <c r="HW128">
        <v>1.86891</v>
      </c>
      <c r="HX128">
        <v>1.87042</v>
      </c>
      <c r="HY128">
        <v>0</v>
      </c>
      <c r="HZ128">
        <v>0</v>
      </c>
      <c r="IA128">
        <v>0</v>
      </c>
      <c r="IB128">
        <v>0</v>
      </c>
      <c r="IC128" t="s">
        <v>426</v>
      </c>
      <c r="ID128" t="s">
        <v>427</v>
      </c>
      <c r="IE128" t="s">
        <v>428</v>
      </c>
      <c r="IF128" t="s">
        <v>428</v>
      </c>
      <c r="IG128" t="s">
        <v>428</v>
      </c>
      <c r="IH128" t="s">
        <v>428</v>
      </c>
      <c r="II128">
        <v>0</v>
      </c>
      <c r="IJ128">
        <v>100</v>
      </c>
      <c r="IK128">
        <v>100</v>
      </c>
      <c r="IL128">
        <v>1.238</v>
      </c>
      <c r="IM128">
        <v>0.1984</v>
      </c>
      <c r="IN128">
        <v>0.6902030508192664</v>
      </c>
      <c r="IO128">
        <v>0.001474763808417899</v>
      </c>
      <c r="IP128">
        <v>-3.85604142745729E-07</v>
      </c>
      <c r="IQ128">
        <v>-4.042155114862324E-11</v>
      </c>
      <c r="IR128">
        <v>-0.0599630414126953</v>
      </c>
      <c r="IS128">
        <v>-0.0008759303265835833</v>
      </c>
      <c r="IT128">
        <v>0.0007542316531097033</v>
      </c>
      <c r="IU128">
        <v>-1.168394518909615E-05</v>
      </c>
      <c r="IV128">
        <v>4</v>
      </c>
      <c r="IW128">
        <v>2283</v>
      </c>
      <c r="IX128">
        <v>1</v>
      </c>
      <c r="IY128">
        <v>28</v>
      </c>
      <c r="IZ128">
        <v>187619.3</v>
      </c>
      <c r="JA128">
        <v>187619.4</v>
      </c>
      <c r="JB128">
        <v>1.03149</v>
      </c>
      <c r="JC128">
        <v>2.28516</v>
      </c>
      <c r="JD128">
        <v>1.39648</v>
      </c>
      <c r="JE128">
        <v>2.36084</v>
      </c>
      <c r="JF128">
        <v>1.49536</v>
      </c>
      <c r="JG128">
        <v>2.7063</v>
      </c>
      <c r="JH128">
        <v>36.5759</v>
      </c>
      <c r="JI128">
        <v>24.105</v>
      </c>
      <c r="JJ128">
        <v>18</v>
      </c>
      <c r="JK128">
        <v>490.15</v>
      </c>
      <c r="JL128">
        <v>448.343</v>
      </c>
      <c r="JM128">
        <v>31.2986</v>
      </c>
      <c r="JN128">
        <v>29.6183</v>
      </c>
      <c r="JO128">
        <v>30.0002</v>
      </c>
      <c r="JP128">
        <v>29.4503</v>
      </c>
      <c r="JQ128">
        <v>29.3768</v>
      </c>
      <c r="JR128">
        <v>20.6545</v>
      </c>
      <c r="JS128">
        <v>24.9379</v>
      </c>
      <c r="JT128">
        <v>100</v>
      </c>
      <c r="JU128">
        <v>31.3332</v>
      </c>
      <c r="JV128">
        <v>420</v>
      </c>
      <c r="JW128">
        <v>24.478</v>
      </c>
      <c r="JX128">
        <v>100.834</v>
      </c>
      <c r="JY128">
        <v>100.392</v>
      </c>
    </row>
    <row r="129" spans="1:285">
      <c r="A129">
        <v>113</v>
      </c>
      <c r="B129">
        <v>1758504584.1</v>
      </c>
      <c r="C129">
        <v>1695.599999904633</v>
      </c>
      <c r="D129" t="s">
        <v>656</v>
      </c>
      <c r="E129" t="s">
        <v>657</v>
      </c>
      <c r="F129">
        <v>5</v>
      </c>
      <c r="G129" t="s">
        <v>613</v>
      </c>
      <c r="H129" t="s">
        <v>420</v>
      </c>
      <c r="I129" t="s">
        <v>421</v>
      </c>
      <c r="J129">
        <v>1758504581.1</v>
      </c>
      <c r="K129">
        <f>(L129)/1000</f>
        <v>0</v>
      </c>
      <c r="L129">
        <f>1000*DL129*AJ129*(DH129-DI129)/(100*DA129*(1000-AJ129*DH129))</f>
        <v>0</v>
      </c>
      <c r="M129">
        <f>DL129*AJ129*(DG129-DF129*(1000-AJ129*DI129)/(1000-AJ129*DH129))/(100*DA129)</f>
        <v>0</v>
      </c>
      <c r="N129">
        <f>DF129 - IF(AJ129&gt;1, M129*DA129*100.0/(AL129), 0)</f>
        <v>0</v>
      </c>
      <c r="O129">
        <f>((U129-K129/2)*N129-M129)/(U129+K129/2)</f>
        <v>0</v>
      </c>
      <c r="P129">
        <f>O129*(DM129+DN129)/1000.0</f>
        <v>0</v>
      </c>
      <c r="Q129">
        <f>(DF129 - IF(AJ129&gt;1, M129*DA129*100.0/(AL129), 0))*(DM129+DN129)/1000.0</f>
        <v>0</v>
      </c>
      <c r="R129">
        <f>2.0/((1/T129-1/S129)+SIGN(T129)*SQRT((1/T129-1/S129)*(1/T129-1/S129) + 4*DB129/((DB129+1)*(DB129+1))*(2*1/T129*1/S129-1/S129*1/S129)))</f>
        <v>0</v>
      </c>
      <c r="S129">
        <f>IF(LEFT(DC129,1)&lt;&gt;"0",IF(LEFT(DC129,1)="1",3.0,DD129),$D$5+$E$5*(DT129*DM129/($K$5*1000))+$F$5*(DT129*DM129/($K$5*1000))*MAX(MIN(DA129,$J$5),$I$5)*MAX(MIN(DA129,$J$5),$I$5)+$G$5*MAX(MIN(DA129,$J$5),$I$5)*(DT129*DM129/($K$5*1000))+$H$5*(DT129*DM129/($K$5*1000))*(DT129*DM129/($K$5*1000)))</f>
        <v>0</v>
      </c>
      <c r="T129">
        <f>K129*(1000-(1000*0.61365*exp(17.502*X129/(240.97+X129))/(DM129+DN129)+DH129)/2)/(1000*0.61365*exp(17.502*X129/(240.97+X129))/(DM129+DN129)-DH129)</f>
        <v>0</v>
      </c>
      <c r="U129">
        <f>1/((DB129+1)/(R129/1.6)+1/(S129/1.37)) + DB129/((DB129+1)/(R129/1.6) + DB129/(S129/1.37))</f>
        <v>0</v>
      </c>
      <c r="V129">
        <f>(CW129*CZ129)</f>
        <v>0</v>
      </c>
      <c r="W129">
        <f>(DO129+(V129+2*0.95*5.67E-8*(((DO129+$B$7)+273)^4-(DO129+273)^4)-44100*K129)/(1.84*29.3*S129+8*0.95*5.67E-8*(DO129+273)^3))</f>
        <v>0</v>
      </c>
      <c r="X129">
        <f>($C$7*DP129+$D$7*DQ129+$E$7*W129)</f>
        <v>0</v>
      </c>
      <c r="Y129">
        <f>0.61365*exp(17.502*X129/(240.97+X129))</f>
        <v>0</v>
      </c>
      <c r="Z129">
        <f>(AA129/AB129*100)</f>
        <v>0</v>
      </c>
      <c r="AA129">
        <f>DH129*(DM129+DN129)/1000</f>
        <v>0</v>
      </c>
      <c r="AB129">
        <f>0.61365*exp(17.502*DO129/(240.97+DO129))</f>
        <v>0</v>
      </c>
      <c r="AC129">
        <f>(Y129-DH129*(DM129+DN129)/1000)</f>
        <v>0</v>
      </c>
      <c r="AD129">
        <f>(-K129*44100)</f>
        <v>0</v>
      </c>
      <c r="AE129">
        <f>2*29.3*S129*0.92*(DO129-X129)</f>
        <v>0</v>
      </c>
      <c r="AF129">
        <f>2*0.95*5.67E-8*(((DO129+$B$7)+273)^4-(X129+273)^4)</f>
        <v>0</v>
      </c>
      <c r="AG129">
        <f>V129+AF129+AD129+AE129</f>
        <v>0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MAX(0,($B$13+$C$13*DT129)/(1+$D$13*DT129)*DM129/(DO129+273)*$E$13)</f>
        <v>0</v>
      </c>
      <c r="AM129" t="s">
        <v>422</v>
      </c>
      <c r="AN129" t="s">
        <v>422</v>
      </c>
      <c r="AO129">
        <v>0</v>
      </c>
      <c r="AP129">
        <v>0</v>
      </c>
      <c r="AQ129">
        <f>1-AO129/AP129</f>
        <v>0</v>
      </c>
      <c r="AR129">
        <v>0</v>
      </c>
      <c r="AS129" t="s">
        <v>422</v>
      </c>
      <c r="AT129" t="s">
        <v>422</v>
      </c>
      <c r="AU129">
        <v>0</v>
      </c>
      <c r="AV129">
        <v>0</v>
      </c>
      <c r="AW129">
        <f>1-AU129/AV129</f>
        <v>0</v>
      </c>
      <c r="AX129">
        <v>0.5</v>
      </c>
      <c r="AY129">
        <f>CX129</f>
        <v>0</v>
      </c>
      <c r="AZ129">
        <f>M129</f>
        <v>0</v>
      </c>
      <c r="BA129">
        <f>AW129*AX129*AY129</f>
        <v>0</v>
      </c>
      <c r="BB129">
        <f>(AZ129-AR129)/AY129</f>
        <v>0</v>
      </c>
      <c r="BC129">
        <f>(AP129-AV129)/AV129</f>
        <v>0</v>
      </c>
      <c r="BD129">
        <f>AO129/(AQ129+AO129/AV129)</f>
        <v>0</v>
      </c>
      <c r="BE129" t="s">
        <v>422</v>
      </c>
      <c r="BF129">
        <v>0</v>
      </c>
      <c r="BG129">
        <f>IF(BF129&lt;&gt;0, BF129, BD129)</f>
        <v>0</v>
      </c>
      <c r="BH129">
        <f>1-BG129/AV129</f>
        <v>0</v>
      </c>
      <c r="BI129">
        <f>(AV129-AU129)/(AV129-BG129)</f>
        <v>0</v>
      </c>
      <c r="BJ129">
        <f>(AP129-AV129)/(AP129-BG129)</f>
        <v>0</v>
      </c>
      <c r="BK129">
        <f>(AV129-AU129)/(AV129-AO129)</f>
        <v>0</v>
      </c>
      <c r="BL129">
        <f>(AP129-AV129)/(AP129-AO129)</f>
        <v>0</v>
      </c>
      <c r="BM129">
        <f>(BI129*BG129/AU129)</f>
        <v>0</v>
      </c>
      <c r="BN129">
        <f>(1-BM129)</f>
        <v>0</v>
      </c>
      <c r="CW129">
        <f>$B$11*DU129+$C$11*DV129+$F$11*EG129*(1-EJ129)</f>
        <v>0</v>
      </c>
      <c r="CX129">
        <f>CW129*CY129</f>
        <v>0</v>
      </c>
      <c r="CY129">
        <f>($B$11*$D$9+$C$11*$D$9+$F$11*((ET129+EL129)/MAX(ET129+EL129+EU129, 0.1)*$I$9+EU129/MAX(ET129+EL129+EU129, 0.1)*$J$9))/($B$11+$C$11+$F$11)</f>
        <v>0</v>
      </c>
      <c r="CZ129">
        <f>($B$11*$K$9+$C$11*$K$9+$F$11*((ET129+EL129)/MAX(ET129+EL129+EU129, 0.1)*$P$9+EU129/MAX(ET129+EL129+EU129, 0.1)*$Q$9))/($B$11+$C$11+$F$11)</f>
        <v>0</v>
      </c>
      <c r="DA129">
        <v>1.65</v>
      </c>
      <c r="DB129">
        <v>0.5</v>
      </c>
      <c r="DC129" t="s">
        <v>423</v>
      </c>
      <c r="DD129">
        <v>2</v>
      </c>
      <c r="DE129">
        <v>1758504581.1</v>
      </c>
      <c r="DF129">
        <v>420.3146666666667</v>
      </c>
      <c r="DG129">
        <v>420.0084444444444</v>
      </c>
      <c r="DH129">
        <v>24.62406666666666</v>
      </c>
      <c r="DI129">
        <v>24.44804444444445</v>
      </c>
      <c r="DJ129">
        <v>419.0771111111111</v>
      </c>
      <c r="DK129">
        <v>24.42571111111111</v>
      </c>
      <c r="DL129">
        <v>499.9796666666667</v>
      </c>
      <c r="DM129">
        <v>89.97441111111112</v>
      </c>
      <c r="DN129">
        <v>0.05738067777777778</v>
      </c>
      <c r="DO129">
        <v>30.74387777777778</v>
      </c>
      <c r="DP129">
        <v>30.68022222222222</v>
      </c>
      <c r="DQ129">
        <v>999.9000000000001</v>
      </c>
      <c r="DR129">
        <v>0</v>
      </c>
      <c r="DS129">
        <v>0</v>
      </c>
      <c r="DT129">
        <v>9997.026666666667</v>
      </c>
      <c r="DU129">
        <v>0</v>
      </c>
      <c r="DV129">
        <v>0.899321</v>
      </c>
      <c r="DW129">
        <v>0.3062166666666666</v>
      </c>
      <c r="DX129">
        <v>430.926</v>
      </c>
      <c r="DY129">
        <v>430.5342222222223</v>
      </c>
      <c r="DZ129">
        <v>0.1760186666666667</v>
      </c>
      <c r="EA129">
        <v>420.0084444444444</v>
      </c>
      <c r="EB129">
        <v>24.44804444444445</v>
      </c>
      <c r="EC129">
        <v>2.215534444444445</v>
      </c>
      <c r="ED129">
        <v>2.199698888888889</v>
      </c>
      <c r="EE129">
        <v>19.07511111111111</v>
      </c>
      <c r="EF129">
        <v>18.96012222222222</v>
      </c>
      <c r="EG129">
        <v>0.00500097</v>
      </c>
      <c r="EH129">
        <v>0</v>
      </c>
      <c r="EI129">
        <v>0</v>
      </c>
      <c r="EJ129">
        <v>0</v>
      </c>
      <c r="EK129">
        <v>151.2888888888889</v>
      </c>
      <c r="EL129">
        <v>0.00500097</v>
      </c>
      <c r="EM129">
        <v>-7.300000000000001</v>
      </c>
      <c r="EN129">
        <v>-0.9666666666666666</v>
      </c>
      <c r="EO129">
        <v>34.75</v>
      </c>
      <c r="EP129">
        <v>38</v>
      </c>
      <c r="EQ129">
        <v>36.375</v>
      </c>
      <c r="ER129">
        <v>37.875</v>
      </c>
      <c r="ES129">
        <v>36.687</v>
      </c>
      <c r="ET129">
        <v>0</v>
      </c>
      <c r="EU129">
        <v>0</v>
      </c>
      <c r="EV129">
        <v>0</v>
      </c>
      <c r="EW129">
        <v>1758504585.1</v>
      </c>
      <c r="EX129">
        <v>0</v>
      </c>
      <c r="EY129">
        <v>148.5846153846153</v>
      </c>
      <c r="EZ129">
        <v>30.24273509799458</v>
      </c>
      <c r="FA129">
        <v>2.564102417592446</v>
      </c>
      <c r="FB129">
        <v>-5.230769230769232</v>
      </c>
      <c r="FC129">
        <v>15</v>
      </c>
      <c r="FD129">
        <v>0</v>
      </c>
      <c r="FE129" t="s">
        <v>424</v>
      </c>
      <c r="FF129">
        <v>1747247426.5</v>
      </c>
      <c r="FG129">
        <v>1747247420.5</v>
      </c>
      <c r="FH129">
        <v>0</v>
      </c>
      <c r="FI129">
        <v>1.027</v>
      </c>
      <c r="FJ129">
        <v>0.031</v>
      </c>
      <c r="FK129">
        <v>0.02</v>
      </c>
      <c r="FL129">
        <v>0.05</v>
      </c>
      <c r="FM129">
        <v>420</v>
      </c>
      <c r="FN129">
        <v>16</v>
      </c>
      <c r="FO129">
        <v>0.01</v>
      </c>
      <c r="FP129">
        <v>0.1</v>
      </c>
      <c r="FQ129">
        <v>0.2930744146341464</v>
      </c>
      <c r="FR129">
        <v>-0.1757740557491292</v>
      </c>
      <c r="FS129">
        <v>0.0575831698497923</v>
      </c>
      <c r="FT129">
        <v>0</v>
      </c>
      <c r="FU129">
        <v>147.4294117647059</v>
      </c>
      <c r="FV129">
        <v>27.00687555721887</v>
      </c>
      <c r="FW129">
        <v>7.400935132160653</v>
      </c>
      <c r="FX129">
        <v>-1</v>
      </c>
      <c r="FY129">
        <v>0.1778471219512195</v>
      </c>
      <c r="FZ129">
        <v>-0.0201101811846688</v>
      </c>
      <c r="GA129">
        <v>0.002362022647039586</v>
      </c>
      <c r="GB129">
        <v>1</v>
      </c>
      <c r="GC129">
        <v>1</v>
      </c>
      <c r="GD129">
        <v>2</v>
      </c>
      <c r="GE129" t="s">
        <v>425</v>
      </c>
      <c r="GF129">
        <v>3.13661</v>
      </c>
      <c r="GG129">
        <v>2.71763</v>
      </c>
      <c r="GH129">
        <v>0.0931377</v>
      </c>
      <c r="GI129">
        <v>0.0924179</v>
      </c>
      <c r="GJ129">
        <v>0.107289</v>
      </c>
      <c r="GK129">
        <v>0.10555</v>
      </c>
      <c r="GL129">
        <v>28774.9</v>
      </c>
      <c r="GM129">
        <v>28856.8</v>
      </c>
      <c r="GN129">
        <v>29502.4</v>
      </c>
      <c r="GO129">
        <v>29387</v>
      </c>
      <c r="GP129">
        <v>34798.8</v>
      </c>
      <c r="GQ129">
        <v>34809.7</v>
      </c>
      <c r="GR129">
        <v>41517.1</v>
      </c>
      <c r="GS129">
        <v>41747.6</v>
      </c>
      <c r="GT129">
        <v>1.91308</v>
      </c>
      <c r="GU129">
        <v>1.86273</v>
      </c>
      <c r="GV129">
        <v>0.08507820000000001</v>
      </c>
      <c r="GW129">
        <v>0</v>
      </c>
      <c r="GX129">
        <v>29.2976</v>
      </c>
      <c r="GY129">
        <v>999.9</v>
      </c>
      <c r="GZ129">
        <v>58.5</v>
      </c>
      <c r="HA129">
        <v>31.1</v>
      </c>
      <c r="HB129">
        <v>29.5013</v>
      </c>
      <c r="HC129">
        <v>62.6024</v>
      </c>
      <c r="HD129">
        <v>25.3726</v>
      </c>
      <c r="HE129">
        <v>1</v>
      </c>
      <c r="HF129">
        <v>0.157279</v>
      </c>
      <c r="HG129">
        <v>-1.42331</v>
      </c>
      <c r="HH129">
        <v>20.3505</v>
      </c>
      <c r="HI129">
        <v>5.22747</v>
      </c>
      <c r="HJ129">
        <v>12.0159</v>
      </c>
      <c r="HK129">
        <v>4.9911</v>
      </c>
      <c r="HL129">
        <v>3.28935</v>
      </c>
      <c r="HM129">
        <v>9999</v>
      </c>
      <c r="HN129">
        <v>9999</v>
      </c>
      <c r="HO129">
        <v>9999</v>
      </c>
      <c r="HP129">
        <v>999.9</v>
      </c>
      <c r="HQ129">
        <v>1.86757</v>
      </c>
      <c r="HR129">
        <v>1.86672</v>
      </c>
      <c r="HS129">
        <v>1.86604</v>
      </c>
      <c r="HT129">
        <v>1.866</v>
      </c>
      <c r="HU129">
        <v>1.86784</v>
      </c>
      <c r="HV129">
        <v>1.87028</v>
      </c>
      <c r="HW129">
        <v>1.86891</v>
      </c>
      <c r="HX129">
        <v>1.87041</v>
      </c>
      <c r="HY129">
        <v>0</v>
      </c>
      <c r="HZ129">
        <v>0</v>
      </c>
      <c r="IA129">
        <v>0</v>
      </c>
      <c r="IB129">
        <v>0</v>
      </c>
      <c r="IC129" t="s">
        <v>426</v>
      </c>
      <c r="ID129" t="s">
        <v>427</v>
      </c>
      <c r="IE129" t="s">
        <v>428</v>
      </c>
      <c r="IF129" t="s">
        <v>428</v>
      </c>
      <c r="IG129" t="s">
        <v>428</v>
      </c>
      <c r="IH129" t="s">
        <v>428</v>
      </c>
      <c r="II129">
        <v>0</v>
      </c>
      <c r="IJ129">
        <v>100</v>
      </c>
      <c r="IK129">
        <v>100</v>
      </c>
      <c r="IL129">
        <v>1.238</v>
      </c>
      <c r="IM129">
        <v>0.1983</v>
      </c>
      <c r="IN129">
        <v>0.6902030508192664</v>
      </c>
      <c r="IO129">
        <v>0.001474763808417899</v>
      </c>
      <c r="IP129">
        <v>-3.85604142745729E-07</v>
      </c>
      <c r="IQ129">
        <v>-4.042155114862324E-11</v>
      </c>
      <c r="IR129">
        <v>-0.0599630414126953</v>
      </c>
      <c r="IS129">
        <v>-0.0008759303265835833</v>
      </c>
      <c r="IT129">
        <v>0.0007542316531097033</v>
      </c>
      <c r="IU129">
        <v>-1.168394518909615E-05</v>
      </c>
      <c r="IV129">
        <v>4</v>
      </c>
      <c r="IW129">
        <v>2283</v>
      </c>
      <c r="IX129">
        <v>1</v>
      </c>
      <c r="IY129">
        <v>28</v>
      </c>
      <c r="IZ129">
        <v>187619.3</v>
      </c>
      <c r="JA129">
        <v>187619.4</v>
      </c>
      <c r="JB129">
        <v>1.03149</v>
      </c>
      <c r="JC129">
        <v>2.29492</v>
      </c>
      <c r="JD129">
        <v>1.39648</v>
      </c>
      <c r="JE129">
        <v>2.36206</v>
      </c>
      <c r="JF129">
        <v>1.49536</v>
      </c>
      <c r="JG129">
        <v>2.60498</v>
      </c>
      <c r="JH129">
        <v>36.5759</v>
      </c>
      <c r="JI129">
        <v>24.105</v>
      </c>
      <c r="JJ129">
        <v>18</v>
      </c>
      <c r="JK129">
        <v>490.229</v>
      </c>
      <c r="JL129">
        <v>448.218</v>
      </c>
      <c r="JM129">
        <v>31.3058</v>
      </c>
      <c r="JN129">
        <v>29.6183</v>
      </c>
      <c r="JO129">
        <v>30</v>
      </c>
      <c r="JP129">
        <v>29.4503</v>
      </c>
      <c r="JQ129">
        <v>29.3768</v>
      </c>
      <c r="JR129">
        <v>20.6537</v>
      </c>
      <c r="JS129">
        <v>24.9379</v>
      </c>
      <c r="JT129">
        <v>100</v>
      </c>
      <c r="JU129">
        <v>31.3332</v>
      </c>
      <c r="JV129">
        <v>420</v>
      </c>
      <c r="JW129">
        <v>24.4759</v>
      </c>
      <c r="JX129">
        <v>100.833</v>
      </c>
      <c r="JY129">
        <v>100.392</v>
      </c>
    </row>
    <row r="130" spans="1:285">
      <c r="A130">
        <v>114</v>
      </c>
      <c r="B130">
        <v>1758504586.1</v>
      </c>
      <c r="C130">
        <v>1697.599999904633</v>
      </c>
      <c r="D130" t="s">
        <v>658</v>
      </c>
      <c r="E130" t="s">
        <v>659</v>
      </c>
      <c r="F130">
        <v>5</v>
      </c>
      <c r="G130" t="s">
        <v>613</v>
      </c>
      <c r="H130" t="s">
        <v>420</v>
      </c>
      <c r="I130" t="s">
        <v>421</v>
      </c>
      <c r="J130">
        <v>1758504583.1</v>
      </c>
      <c r="K130">
        <f>(L130)/1000</f>
        <v>0</v>
      </c>
      <c r="L130">
        <f>1000*DL130*AJ130*(DH130-DI130)/(100*DA130*(1000-AJ130*DH130))</f>
        <v>0</v>
      </c>
      <c r="M130">
        <f>DL130*AJ130*(DG130-DF130*(1000-AJ130*DI130)/(1000-AJ130*DH130))/(100*DA130)</f>
        <v>0</v>
      </c>
      <c r="N130">
        <f>DF130 - IF(AJ130&gt;1, M130*DA130*100.0/(AL130), 0)</f>
        <v>0</v>
      </c>
      <c r="O130">
        <f>((U130-K130/2)*N130-M130)/(U130+K130/2)</f>
        <v>0</v>
      </c>
      <c r="P130">
        <f>O130*(DM130+DN130)/1000.0</f>
        <v>0</v>
      </c>
      <c r="Q130">
        <f>(DF130 - IF(AJ130&gt;1, M130*DA130*100.0/(AL130), 0))*(DM130+DN130)/1000.0</f>
        <v>0</v>
      </c>
      <c r="R130">
        <f>2.0/((1/T130-1/S130)+SIGN(T130)*SQRT((1/T130-1/S130)*(1/T130-1/S130) + 4*DB130/((DB130+1)*(DB130+1))*(2*1/T130*1/S130-1/S130*1/S130)))</f>
        <v>0</v>
      </c>
      <c r="S130">
        <f>IF(LEFT(DC130,1)&lt;&gt;"0",IF(LEFT(DC130,1)="1",3.0,DD130),$D$5+$E$5*(DT130*DM130/($K$5*1000))+$F$5*(DT130*DM130/($K$5*1000))*MAX(MIN(DA130,$J$5),$I$5)*MAX(MIN(DA130,$J$5),$I$5)+$G$5*MAX(MIN(DA130,$J$5),$I$5)*(DT130*DM130/($K$5*1000))+$H$5*(DT130*DM130/($K$5*1000))*(DT130*DM130/($K$5*1000)))</f>
        <v>0</v>
      </c>
      <c r="T130">
        <f>K130*(1000-(1000*0.61365*exp(17.502*X130/(240.97+X130))/(DM130+DN130)+DH130)/2)/(1000*0.61365*exp(17.502*X130/(240.97+X130))/(DM130+DN130)-DH130)</f>
        <v>0</v>
      </c>
      <c r="U130">
        <f>1/((DB130+1)/(R130/1.6)+1/(S130/1.37)) + DB130/((DB130+1)/(R130/1.6) + DB130/(S130/1.37))</f>
        <v>0</v>
      </c>
      <c r="V130">
        <f>(CW130*CZ130)</f>
        <v>0</v>
      </c>
      <c r="W130">
        <f>(DO130+(V130+2*0.95*5.67E-8*(((DO130+$B$7)+273)^4-(DO130+273)^4)-44100*K130)/(1.84*29.3*S130+8*0.95*5.67E-8*(DO130+273)^3))</f>
        <v>0</v>
      </c>
      <c r="X130">
        <f>($C$7*DP130+$D$7*DQ130+$E$7*W130)</f>
        <v>0</v>
      </c>
      <c r="Y130">
        <f>0.61365*exp(17.502*X130/(240.97+X130))</f>
        <v>0</v>
      </c>
      <c r="Z130">
        <f>(AA130/AB130*100)</f>
        <v>0</v>
      </c>
      <c r="AA130">
        <f>DH130*(DM130+DN130)/1000</f>
        <v>0</v>
      </c>
      <c r="AB130">
        <f>0.61365*exp(17.502*DO130/(240.97+DO130))</f>
        <v>0</v>
      </c>
      <c r="AC130">
        <f>(Y130-DH130*(DM130+DN130)/1000)</f>
        <v>0</v>
      </c>
      <c r="AD130">
        <f>(-K130*44100)</f>
        <v>0</v>
      </c>
      <c r="AE130">
        <f>2*29.3*S130*0.92*(DO130-X130)</f>
        <v>0</v>
      </c>
      <c r="AF130">
        <f>2*0.95*5.67E-8*(((DO130+$B$7)+273)^4-(X130+273)^4)</f>
        <v>0</v>
      </c>
      <c r="AG130">
        <f>V130+AF130+AD130+AE130</f>
        <v>0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MAX(0,($B$13+$C$13*DT130)/(1+$D$13*DT130)*DM130/(DO130+273)*$E$13)</f>
        <v>0</v>
      </c>
      <c r="AM130" t="s">
        <v>422</v>
      </c>
      <c r="AN130" t="s">
        <v>422</v>
      </c>
      <c r="AO130">
        <v>0</v>
      </c>
      <c r="AP130">
        <v>0</v>
      </c>
      <c r="AQ130">
        <f>1-AO130/AP130</f>
        <v>0</v>
      </c>
      <c r="AR130">
        <v>0</v>
      </c>
      <c r="AS130" t="s">
        <v>422</v>
      </c>
      <c r="AT130" t="s">
        <v>422</v>
      </c>
      <c r="AU130">
        <v>0</v>
      </c>
      <c r="AV130">
        <v>0</v>
      </c>
      <c r="AW130">
        <f>1-AU130/AV130</f>
        <v>0</v>
      </c>
      <c r="AX130">
        <v>0.5</v>
      </c>
      <c r="AY130">
        <f>CX130</f>
        <v>0</v>
      </c>
      <c r="AZ130">
        <f>M130</f>
        <v>0</v>
      </c>
      <c r="BA130">
        <f>AW130*AX130*AY130</f>
        <v>0</v>
      </c>
      <c r="BB130">
        <f>(AZ130-AR130)/AY130</f>
        <v>0</v>
      </c>
      <c r="BC130">
        <f>(AP130-AV130)/AV130</f>
        <v>0</v>
      </c>
      <c r="BD130">
        <f>AO130/(AQ130+AO130/AV130)</f>
        <v>0</v>
      </c>
      <c r="BE130" t="s">
        <v>422</v>
      </c>
      <c r="BF130">
        <v>0</v>
      </c>
      <c r="BG130">
        <f>IF(BF130&lt;&gt;0, BF130, BD130)</f>
        <v>0</v>
      </c>
      <c r="BH130">
        <f>1-BG130/AV130</f>
        <v>0</v>
      </c>
      <c r="BI130">
        <f>(AV130-AU130)/(AV130-BG130)</f>
        <v>0</v>
      </c>
      <c r="BJ130">
        <f>(AP130-AV130)/(AP130-BG130)</f>
        <v>0</v>
      </c>
      <c r="BK130">
        <f>(AV130-AU130)/(AV130-AO130)</f>
        <v>0</v>
      </c>
      <c r="BL130">
        <f>(AP130-AV130)/(AP130-AO130)</f>
        <v>0</v>
      </c>
      <c r="BM130">
        <f>(BI130*BG130/AU130)</f>
        <v>0</v>
      </c>
      <c r="BN130">
        <f>(1-BM130)</f>
        <v>0</v>
      </c>
      <c r="CW130">
        <f>$B$11*DU130+$C$11*DV130+$F$11*EG130*(1-EJ130)</f>
        <v>0</v>
      </c>
      <c r="CX130">
        <f>CW130*CY130</f>
        <v>0</v>
      </c>
      <c r="CY130">
        <f>($B$11*$D$9+$C$11*$D$9+$F$11*((ET130+EL130)/MAX(ET130+EL130+EU130, 0.1)*$I$9+EU130/MAX(ET130+EL130+EU130, 0.1)*$J$9))/($B$11+$C$11+$F$11)</f>
        <v>0</v>
      </c>
      <c r="CZ130">
        <f>($B$11*$K$9+$C$11*$K$9+$F$11*((ET130+EL130)/MAX(ET130+EL130+EU130, 0.1)*$P$9+EU130/MAX(ET130+EL130+EU130, 0.1)*$Q$9))/($B$11+$C$11+$F$11)</f>
        <v>0</v>
      </c>
      <c r="DA130">
        <v>1.65</v>
      </c>
      <c r="DB130">
        <v>0.5</v>
      </c>
      <c r="DC130" t="s">
        <v>423</v>
      </c>
      <c r="DD130">
        <v>2</v>
      </c>
      <c r="DE130">
        <v>1758504583.1</v>
      </c>
      <c r="DF130">
        <v>420.3136666666667</v>
      </c>
      <c r="DG130">
        <v>420.0147777777778</v>
      </c>
      <c r="DH130">
        <v>24.62272222222222</v>
      </c>
      <c r="DI130">
        <v>24.44698888888889</v>
      </c>
      <c r="DJ130">
        <v>419.076</v>
      </c>
      <c r="DK130">
        <v>24.4244</v>
      </c>
      <c r="DL130">
        <v>499.9846666666667</v>
      </c>
      <c r="DM130">
        <v>89.97512222222223</v>
      </c>
      <c r="DN130">
        <v>0.05737028888888889</v>
      </c>
      <c r="DO130">
        <v>30.74358888888889</v>
      </c>
      <c r="DP130">
        <v>30.68114444444445</v>
      </c>
      <c r="DQ130">
        <v>999.9000000000001</v>
      </c>
      <c r="DR130">
        <v>0</v>
      </c>
      <c r="DS130">
        <v>0</v>
      </c>
      <c r="DT130">
        <v>9995.915555555555</v>
      </c>
      <c r="DU130">
        <v>0</v>
      </c>
      <c r="DV130">
        <v>0.899321</v>
      </c>
      <c r="DW130">
        <v>0.298784</v>
      </c>
      <c r="DX130">
        <v>430.9243333333333</v>
      </c>
      <c r="DY130">
        <v>430.5402222222222</v>
      </c>
      <c r="DZ130">
        <v>0.1757316666666667</v>
      </c>
      <c r="EA130">
        <v>420.0147777777778</v>
      </c>
      <c r="EB130">
        <v>24.44698888888889</v>
      </c>
      <c r="EC130">
        <v>2.215431111111111</v>
      </c>
      <c r="ED130">
        <v>2.199621111111111</v>
      </c>
      <c r="EE130">
        <v>19.07435555555556</v>
      </c>
      <c r="EF130">
        <v>18.95955555555555</v>
      </c>
      <c r="EG130">
        <v>0.00500097</v>
      </c>
      <c r="EH130">
        <v>0</v>
      </c>
      <c r="EI130">
        <v>0</v>
      </c>
      <c r="EJ130">
        <v>0</v>
      </c>
      <c r="EK130">
        <v>153.6111111111111</v>
      </c>
      <c r="EL130">
        <v>0.00500097</v>
      </c>
      <c r="EM130">
        <v>-10.51111111111111</v>
      </c>
      <c r="EN130">
        <v>-1.622222222222222</v>
      </c>
      <c r="EO130">
        <v>34.75</v>
      </c>
      <c r="EP130">
        <v>38</v>
      </c>
      <c r="EQ130">
        <v>36.361</v>
      </c>
      <c r="ER130">
        <v>37.875</v>
      </c>
      <c r="ES130">
        <v>36.687</v>
      </c>
      <c r="ET130">
        <v>0</v>
      </c>
      <c r="EU130">
        <v>0</v>
      </c>
      <c r="EV130">
        <v>0</v>
      </c>
      <c r="EW130">
        <v>1758504586.9</v>
      </c>
      <c r="EX130">
        <v>0</v>
      </c>
      <c r="EY130">
        <v>149.48</v>
      </c>
      <c r="EZ130">
        <v>30.63076926918921</v>
      </c>
      <c r="FA130">
        <v>9.853846252105619</v>
      </c>
      <c r="FB130">
        <v>-4.392</v>
      </c>
      <c r="FC130">
        <v>15</v>
      </c>
      <c r="FD130">
        <v>0</v>
      </c>
      <c r="FE130" t="s">
        <v>424</v>
      </c>
      <c r="FF130">
        <v>1747247426.5</v>
      </c>
      <c r="FG130">
        <v>1747247420.5</v>
      </c>
      <c r="FH130">
        <v>0</v>
      </c>
      <c r="FI130">
        <v>1.027</v>
      </c>
      <c r="FJ130">
        <v>0.031</v>
      </c>
      <c r="FK130">
        <v>0.02</v>
      </c>
      <c r="FL130">
        <v>0.05</v>
      </c>
      <c r="FM130">
        <v>420</v>
      </c>
      <c r="FN130">
        <v>16</v>
      </c>
      <c r="FO130">
        <v>0.01</v>
      </c>
      <c r="FP130">
        <v>0.1</v>
      </c>
      <c r="FQ130">
        <v>0.288220175</v>
      </c>
      <c r="FR130">
        <v>-0.1010915684803007</v>
      </c>
      <c r="FS130">
        <v>0.05584495897790932</v>
      </c>
      <c r="FT130">
        <v>0</v>
      </c>
      <c r="FU130">
        <v>147.8529411764706</v>
      </c>
      <c r="FV130">
        <v>27.08326977963695</v>
      </c>
      <c r="FW130">
        <v>7.418031897466733</v>
      </c>
      <c r="FX130">
        <v>-1</v>
      </c>
      <c r="FY130">
        <v>0.1772976</v>
      </c>
      <c r="FZ130">
        <v>-0.0176407654784243</v>
      </c>
      <c r="GA130">
        <v>0.002142918918204793</v>
      </c>
      <c r="GB130">
        <v>1</v>
      </c>
      <c r="GC130">
        <v>1</v>
      </c>
      <c r="GD130">
        <v>2</v>
      </c>
      <c r="GE130" t="s">
        <v>425</v>
      </c>
      <c r="GF130">
        <v>3.13668</v>
      </c>
      <c r="GG130">
        <v>2.71762</v>
      </c>
      <c r="GH130">
        <v>0.0931382</v>
      </c>
      <c r="GI130">
        <v>0.0924176</v>
      </c>
      <c r="GJ130">
        <v>0.107289</v>
      </c>
      <c r="GK130">
        <v>0.105546</v>
      </c>
      <c r="GL130">
        <v>28774.7</v>
      </c>
      <c r="GM130">
        <v>28856.8</v>
      </c>
      <c r="GN130">
        <v>29502.2</v>
      </c>
      <c r="GO130">
        <v>29387</v>
      </c>
      <c r="GP130">
        <v>34798.4</v>
      </c>
      <c r="GQ130">
        <v>34810</v>
      </c>
      <c r="GR130">
        <v>41516.6</v>
      </c>
      <c r="GS130">
        <v>41747.8</v>
      </c>
      <c r="GT130">
        <v>1.91315</v>
      </c>
      <c r="GU130">
        <v>1.8628</v>
      </c>
      <c r="GV130">
        <v>0.08481</v>
      </c>
      <c r="GW130">
        <v>0</v>
      </c>
      <c r="GX130">
        <v>29.2976</v>
      </c>
      <c r="GY130">
        <v>999.9</v>
      </c>
      <c r="GZ130">
        <v>58.5</v>
      </c>
      <c r="HA130">
        <v>31.1</v>
      </c>
      <c r="HB130">
        <v>29.5003</v>
      </c>
      <c r="HC130">
        <v>62.2224</v>
      </c>
      <c r="HD130">
        <v>25.3285</v>
      </c>
      <c r="HE130">
        <v>1</v>
      </c>
      <c r="HF130">
        <v>0.15737</v>
      </c>
      <c r="HG130">
        <v>-1.4477</v>
      </c>
      <c r="HH130">
        <v>20.3503</v>
      </c>
      <c r="HI130">
        <v>5.22747</v>
      </c>
      <c r="HJ130">
        <v>12.0158</v>
      </c>
      <c r="HK130">
        <v>4.99115</v>
      </c>
      <c r="HL130">
        <v>3.28948</v>
      </c>
      <c r="HM130">
        <v>9999</v>
      </c>
      <c r="HN130">
        <v>9999</v>
      </c>
      <c r="HO130">
        <v>9999</v>
      </c>
      <c r="HP130">
        <v>999.9</v>
      </c>
      <c r="HQ130">
        <v>1.86759</v>
      </c>
      <c r="HR130">
        <v>1.86672</v>
      </c>
      <c r="HS130">
        <v>1.86603</v>
      </c>
      <c r="HT130">
        <v>1.866</v>
      </c>
      <c r="HU130">
        <v>1.86783</v>
      </c>
      <c r="HV130">
        <v>1.87028</v>
      </c>
      <c r="HW130">
        <v>1.86891</v>
      </c>
      <c r="HX130">
        <v>1.87041</v>
      </c>
      <c r="HY130">
        <v>0</v>
      </c>
      <c r="HZ130">
        <v>0</v>
      </c>
      <c r="IA130">
        <v>0</v>
      </c>
      <c r="IB130">
        <v>0</v>
      </c>
      <c r="IC130" t="s">
        <v>426</v>
      </c>
      <c r="ID130" t="s">
        <v>427</v>
      </c>
      <c r="IE130" t="s">
        <v>428</v>
      </c>
      <c r="IF130" t="s">
        <v>428</v>
      </c>
      <c r="IG130" t="s">
        <v>428</v>
      </c>
      <c r="IH130" t="s">
        <v>428</v>
      </c>
      <c r="II130">
        <v>0</v>
      </c>
      <c r="IJ130">
        <v>100</v>
      </c>
      <c r="IK130">
        <v>100</v>
      </c>
      <c r="IL130">
        <v>1.238</v>
      </c>
      <c r="IM130">
        <v>0.1984</v>
      </c>
      <c r="IN130">
        <v>0.6902030508192664</v>
      </c>
      <c r="IO130">
        <v>0.001474763808417899</v>
      </c>
      <c r="IP130">
        <v>-3.85604142745729E-07</v>
      </c>
      <c r="IQ130">
        <v>-4.042155114862324E-11</v>
      </c>
      <c r="IR130">
        <v>-0.0599630414126953</v>
      </c>
      <c r="IS130">
        <v>-0.0008759303265835833</v>
      </c>
      <c r="IT130">
        <v>0.0007542316531097033</v>
      </c>
      <c r="IU130">
        <v>-1.168394518909615E-05</v>
      </c>
      <c r="IV130">
        <v>4</v>
      </c>
      <c r="IW130">
        <v>2283</v>
      </c>
      <c r="IX130">
        <v>1</v>
      </c>
      <c r="IY130">
        <v>28</v>
      </c>
      <c r="IZ130">
        <v>187619.3</v>
      </c>
      <c r="JA130">
        <v>187619.4</v>
      </c>
      <c r="JB130">
        <v>1.03149</v>
      </c>
      <c r="JC130">
        <v>2.29858</v>
      </c>
      <c r="JD130">
        <v>1.39648</v>
      </c>
      <c r="JE130">
        <v>2.36084</v>
      </c>
      <c r="JF130">
        <v>1.49536</v>
      </c>
      <c r="JG130">
        <v>2.57202</v>
      </c>
      <c r="JH130">
        <v>36.5759</v>
      </c>
      <c r="JI130">
        <v>24.105</v>
      </c>
      <c r="JJ130">
        <v>18</v>
      </c>
      <c r="JK130">
        <v>490.277</v>
      </c>
      <c r="JL130">
        <v>448.264</v>
      </c>
      <c r="JM130">
        <v>31.3152</v>
      </c>
      <c r="JN130">
        <v>29.6183</v>
      </c>
      <c r="JO130">
        <v>30.0002</v>
      </c>
      <c r="JP130">
        <v>29.4503</v>
      </c>
      <c r="JQ130">
        <v>29.3768</v>
      </c>
      <c r="JR130">
        <v>20.6535</v>
      </c>
      <c r="JS130">
        <v>24.9379</v>
      </c>
      <c r="JT130">
        <v>100</v>
      </c>
      <c r="JU130">
        <v>31.3332</v>
      </c>
      <c r="JV130">
        <v>420</v>
      </c>
      <c r="JW130">
        <v>24.4801</v>
      </c>
      <c r="JX130">
        <v>100.832</v>
      </c>
      <c r="JY130">
        <v>100.392</v>
      </c>
    </row>
    <row r="131" spans="1:285">
      <c r="A131">
        <v>115</v>
      </c>
      <c r="B131">
        <v>1758504588.1</v>
      </c>
      <c r="C131">
        <v>1699.599999904633</v>
      </c>
      <c r="D131" t="s">
        <v>660</v>
      </c>
      <c r="E131" t="s">
        <v>661</v>
      </c>
      <c r="F131">
        <v>5</v>
      </c>
      <c r="G131" t="s">
        <v>613</v>
      </c>
      <c r="H131" t="s">
        <v>420</v>
      </c>
      <c r="I131" t="s">
        <v>421</v>
      </c>
      <c r="J131">
        <v>1758504585.1</v>
      </c>
      <c r="K131">
        <f>(L131)/1000</f>
        <v>0</v>
      </c>
      <c r="L131">
        <f>1000*DL131*AJ131*(DH131-DI131)/(100*DA131*(1000-AJ131*DH131))</f>
        <v>0</v>
      </c>
      <c r="M131">
        <f>DL131*AJ131*(DG131-DF131*(1000-AJ131*DI131)/(1000-AJ131*DH131))/(100*DA131)</f>
        <v>0</v>
      </c>
      <c r="N131">
        <f>DF131 - IF(AJ131&gt;1, M131*DA131*100.0/(AL131), 0)</f>
        <v>0</v>
      </c>
      <c r="O131">
        <f>((U131-K131/2)*N131-M131)/(U131+K131/2)</f>
        <v>0</v>
      </c>
      <c r="P131">
        <f>O131*(DM131+DN131)/1000.0</f>
        <v>0</v>
      </c>
      <c r="Q131">
        <f>(DF131 - IF(AJ131&gt;1, M131*DA131*100.0/(AL131), 0))*(DM131+DN131)/1000.0</f>
        <v>0</v>
      </c>
      <c r="R131">
        <f>2.0/((1/T131-1/S131)+SIGN(T131)*SQRT((1/T131-1/S131)*(1/T131-1/S131) + 4*DB131/((DB131+1)*(DB131+1))*(2*1/T131*1/S131-1/S131*1/S131)))</f>
        <v>0</v>
      </c>
      <c r="S131">
        <f>IF(LEFT(DC131,1)&lt;&gt;"0",IF(LEFT(DC131,1)="1",3.0,DD131),$D$5+$E$5*(DT131*DM131/($K$5*1000))+$F$5*(DT131*DM131/($K$5*1000))*MAX(MIN(DA131,$J$5),$I$5)*MAX(MIN(DA131,$J$5),$I$5)+$G$5*MAX(MIN(DA131,$J$5),$I$5)*(DT131*DM131/($K$5*1000))+$H$5*(DT131*DM131/($K$5*1000))*(DT131*DM131/($K$5*1000)))</f>
        <v>0</v>
      </c>
      <c r="T131">
        <f>K131*(1000-(1000*0.61365*exp(17.502*X131/(240.97+X131))/(DM131+DN131)+DH131)/2)/(1000*0.61365*exp(17.502*X131/(240.97+X131))/(DM131+DN131)-DH131)</f>
        <v>0</v>
      </c>
      <c r="U131">
        <f>1/((DB131+1)/(R131/1.6)+1/(S131/1.37)) + DB131/((DB131+1)/(R131/1.6) + DB131/(S131/1.37))</f>
        <v>0</v>
      </c>
      <c r="V131">
        <f>(CW131*CZ131)</f>
        <v>0</v>
      </c>
      <c r="W131">
        <f>(DO131+(V131+2*0.95*5.67E-8*(((DO131+$B$7)+273)^4-(DO131+273)^4)-44100*K131)/(1.84*29.3*S131+8*0.95*5.67E-8*(DO131+273)^3))</f>
        <v>0</v>
      </c>
      <c r="X131">
        <f>($C$7*DP131+$D$7*DQ131+$E$7*W131)</f>
        <v>0</v>
      </c>
      <c r="Y131">
        <f>0.61365*exp(17.502*X131/(240.97+X131))</f>
        <v>0</v>
      </c>
      <c r="Z131">
        <f>(AA131/AB131*100)</f>
        <v>0</v>
      </c>
      <c r="AA131">
        <f>DH131*(DM131+DN131)/1000</f>
        <v>0</v>
      </c>
      <c r="AB131">
        <f>0.61365*exp(17.502*DO131/(240.97+DO131))</f>
        <v>0</v>
      </c>
      <c r="AC131">
        <f>(Y131-DH131*(DM131+DN131)/1000)</f>
        <v>0</v>
      </c>
      <c r="AD131">
        <f>(-K131*44100)</f>
        <v>0</v>
      </c>
      <c r="AE131">
        <f>2*29.3*S131*0.92*(DO131-X131)</f>
        <v>0</v>
      </c>
      <c r="AF131">
        <f>2*0.95*5.67E-8*(((DO131+$B$7)+273)^4-(X131+273)^4)</f>
        <v>0</v>
      </c>
      <c r="AG131">
        <f>V131+AF131+AD131+AE131</f>
        <v>0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MAX(0,($B$13+$C$13*DT131)/(1+$D$13*DT131)*DM131/(DO131+273)*$E$13)</f>
        <v>0</v>
      </c>
      <c r="AM131" t="s">
        <v>422</v>
      </c>
      <c r="AN131" t="s">
        <v>422</v>
      </c>
      <c r="AO131">
        <v>0</v>
      </c>
      <c r="AP131">
        <v>0</v>
      </c>
      <c r="AQ131">
        <f>1-AO131/AP131</f>
        <v>0</v>
      </c>
      <c r="AR131">
        <v>0</v>
      </c>
      <c r="AS131" t="s">
        <v>422</v>
      </c>
      <c r="AT131" t="s">
        <v>422</v>
      </c>
      <c r="AU131">
        <v>0</v>
      </c>
      <c r="AV131">
        <v>0</v>
      </c>
      <c r="AW131">
        <f>1-AU131/AV131</f>
        <v>0</v>
      </c>
      <c r="AX131">
        <v>0.5</v>
      </c>
      <c r="AY131">
        <f>CX131</f>
        <v>0</v>
      </c>
      <c r="AZ131">
        <f>M131</f>
        <v>0</v>
      </c>
      <c r="BA131">
        <f>AW131*AX131*AY131</f>
        <v>0</v>
      </c>
      <c r="BB131">
        <f>(AZ131-AR131)/AY131</f>
        <v>0</v>
      </c>
      <c r="BC131">
        <f>(AP131-AV131)/AV131</f>
        <v>0</v>
      </c>
      <c r="BD131">
        <f>AO131/(AQ131+AO131/AV131)</f>
        <v>0</v>
      </c>
      <c r="BE131" t="s">
        <v>422</v>
      </c>
      <c r="BF131">
        <v>0</v>
      </c>
      <c r="BG131">
        <f>IF(BF131&lt;&gt;0, BF131, BD131)</f>
        <v>0</v>
      </c>
      <c r="BH131">
        <f>1-BG131/AV131</f>
        <v>0</v>
      </c>
      <c r="BI131">
        <f>(AV131-AU131)/(AV131-BG131)</f>
        <v>0</v>
      </c>
      <c r="BJ131">
        <f>(AP131-AV131)/(AP131-BG131)</f>
        <v>0</v>
      </c>
      <c r="BK131">
        <f>(AV131-AU131)/(AV131-AO131)</f>
        <v>0</v>
      </c>
      <c r="BL131">
        <f>(AP131-AV131)/(AP131-AO131)</f>
        <v>0</v>
      </c>
      <c r="BM131">
        <f>(BI131*BG131/AU131)</f>
        <v>0</v>
      </c>
      <c r="BN131">
        <f>(1-BM131)</f>
        <v>0</v>
      </c>
      <c r="CW131">
        <f>$B$11*DU131+$C$11*DV131+$F$11*EG131*(1-EJ131)</f>
        <v>0</v>
      </c>
      <c r="CX131">
        <f>CW131*CY131</f>
        <v>0</v>
      </c>
      <c r="CY131">
        <f>($B$11*$D$9+$C$11*$D$9+$F$11*((ET131+EL131)/MAX(ET131+EL131+EU131, 0.1)*$I$9+EU131/MAX(ET131+EL131+EU131, 0.1)*$J$9))/($B$11+$C$11+$F$11)</f>
        <v>0</v>
      </c>
      <c r="CZ131">
        <f>($B$11*$K$9+$C$11*$K$9+$F$11*((ET131+EL131)/MAX(ET131+EL131+EU131, 0.1)*$P$9+EU131/MAX(ET131+EL131+EU131, 0.1)*$Q$9))/($B$11+$C$11+$F$11)</f>
        <v>0</v>
      </c>
      <c r="DA131">
        <v>1.65</v>
      </c>
      <c r="DB131">
        <v>0.5</v>
      </c>
      <c r="DC131" t="s">
        <v>423</v>
      </c>
      <c r="DD131">
        <v>2</v>
      </c>
      <c r="DE131">
        <v>1758504585.1</v>
      </c>
      <c r="DF131">
        <v>420.3125555555555</v>
      </c>
      <c r="DG131">
        <v>420.0155555555555</v>
      </c>
      <c r="DH131">
        <v>24.62195555555556</v>
      </c>
      <c r="DI131">
        <v>24.44612222222223</v>
      </c>
      <c r="DJ131">
        <v>419.075</v>
      </c>
      <c r="DK131">
        <v>24.42362222222222</v>
      </c>
      <c r="DL131">
        <v>499.9994444444444</v>
      </c>
      <c r="DM131">
        <v>89.9753</v>
      </c>
      <c r="DN131">
        <v>0.05729610000000001</v>
      </c>
      <c r="DO131">
        <v>30.74443333333333</v>
      </c>
      <c r="DP131">
        <v>30.68096666666666</v>
      </c>
      <c r="DQ131">
        <v>999.9000000000001</v>
      </c>
      <c r="DR131">
        <v>0</v>
      </c>
      <c r="DS131">
        <v>0</v>
      </c>
      <c r="DT131">
        <v>9999.860000000001</v>
      </c>
      <c r="DU131">
        <v>0</v>
      </c>
      <c r="DV131">
        <v>0.899321</v>
      </c>
      <c r="DW131">
        <v>0.2970751111111111</v>
      </c>
      <c r="DX131">
        <v>430.9227777777778</v>
      </c>
      <c r="DY131">
        <v>430.5405555555556</v>
      </c>
      <c r="DZ131">
        <v>0.1758245555555556</v>
      </c>
      <c r="EA131">
        <v>420.0155555555555</v>
      </c>
      <c r="EB131">
        <v>24.44612222222223</v>
      </c>
      <c r="EC131">
        <v>2.215365555555556</v>
      </c>
      <c r="ED131">
        <v>2.199546666666667</v>
      </c>
      <c r="EE131">
        <v>19.07388888888889</v>
      </c>
      <c r="EF131">
        <v>18.95902222222222</v>
      </c>
      <c r="EG131">
        <v>0.00500097</v>
      </c>
      <c r="EH131">
        <v>0</v>
      </c>
      <c r="EI131">
        <v>0</v>
      </c>
      <c r="EJ131">
        <v>0</v>
      </c>
      <c r="EK131">
        <v>152.5666666666667</v>
      </c>
      <c r="EL131">
        <v>0.00500097</v>
      </c>
      <c r="EM131">
        <v>-9.055555555555555</v>
      </c>
      <c r="EN131">
        <v>-1.322222222222222</v>
      </c>
      <c r="EO131">
        <v>34.75</v>
      </c>
      <c r="EP131">
        <v>38</v>
      </c>
      <c r="EQ131">
        <v>36.354</v>
      </c>
      <c r="ER131">
        <v>37.875</v>
      </c>
      <c r="ES131">
        <v>36.687</v>
      </c>
      <c r="ET131">
        <v>0</v>
      </c>
      <c r="EU131">
        <v>0</v>
      </c>
      <c r="EV131">
        <v>0</v>
      </c>
      <c r="EW131">
        <v>1758504588.7</v>
      </c>
      <c r="EX131">
        <v>0</v>
      </c>
      <c r="EY131">
        <v>150.0807692307692</v>
      </c>
      <c r="EZ131">
        <v>23.01196589712933</v>
      </c>
      <c r="FA131">
        <v>-16.43418794267088</v>
      </c>
      <c r="FB131">
        <v>-4.550000000000001</v>
      </c>
      <c r="FC131">
        <v>15</v>
      </c>
      <c r="FD131">
        <v>0</v>
      </c>
      <c r="FE131" t="s">
        <v>424</v>
      </c>
      <c r="FF131">
        <v>1747247426.5</v>
      </c>
      <c r="FG131">
        <v>1747247420.5</v>
      </c>
      <c r="FH131">
        <v>0</v>
      </c>
      <c r="FI131">
        <v>1.027</v>
      </c>
      <c r="FJ131">
        <v>0.031</v>
      </c>
      <c r="FK131">
        <v>0.02</v>
      </c>
      <c r="FL131">
        <v>0.05</v>
      </c>
      <c r="FM131">
        <v>420</v>
      </c>
      <c r="FN131">
        <v>16</v>
      </c>
      <c r="FO131">
        <v>0.01</v>
      </c>
      <c r="FP131">
        <v>0.1</v>
      </c>
      <c r="FQ131">
        <v>0.2841387317073171</v>
      </c>
      <c r="FR131">
        <v>0.04608516376306605</v>
      </c>
      <c r="FS131">
        <v>0.05195107500520381</v>
      </c>
      <c r="FT131">
        <v>1</v>
      </c>
      <c r="FU131">
        <v>148.714705882353</v>
      </c>
      <c r="FV131">
        <v>29.92360584592872</v>
      </c>
      <c r="FW131">
        <v>7.012557322946633</v>
      </c>
      <c r="FX131">
        <v>-1</v>
      </c>
      <c r="FY131">
        <v>0.1767176341463415</v>
      </c>
      <c r="FZ131">
        <v>-0.008216613240417985</v>
      </c>
      <c r="GA131">
        <v>0.001312852651923778</v>
      </c>
      <c r="GB131">
        <v>1</v>
      </c>
      <c r="GC131">
        <v>2</v>
      </c>
      <c r="GD131">
        <v>2</v>
      </c>
      <c r="GE131" t="s">
        <v>448</v>
      </c>
      <c r="GF131">
        <v>3.13665</v>
      </c>
      <c r="GG131">
        <v>2.71744</v>
      </c>
      <c r="GH131">
        <v>0.0931326</v>
      </c>
      <c r="GI131">
        <v>0.092417</v>
      </c>
      <c r="GJ131">
        <v>0.107284</v>
      </c>
      <c r="GK131">
        <v>0.105545</v>
      </c>
      <c r="GL131">
        <v>28774.9</v>
      </c>
      <c r="GM131">
        <v>28857</v>
      </c>
      <c r="GN131">
        <v>29502.2</v>
      </c>
      <c r="GO131">
        <v>29387.2</v>
      </c>
      <c r="GP131">
        <v>34798.4</v>
      </c>
      <c r="GQ131">
        <v>34810.2</v>
      </c>
      <c r="GR131">
        <v>41516.4</v>
      </c>
      <c r="GS131">
        <v>41748</v>
      </c>
      <c r="GT131">
        <v>1.91305</v>
      </c>
      <c r="GU131">
        <v>1.86273</v>
      </c>
      <c r="GV131">
        <v>0.08477270000000001</v>
      </c>
      <c r="GW131">
        <v>0</v>
      </c>
      <c r="GX131">
        <v>29.2976</v>
      </c>
      <c r="GY131">
        <v>999.9</v>
      </c>
      <c r="GZ131">
        <v>58.5</v>
      </c>
      <c r="HA131">
        <v>31.1</v>
      </c>
      <c r="HB131">
        <v>29.4985</v>
      </c>
      <c r="HC131">
        <v>62.5924</v>
      </c>
      <c r="HD131">
        <v>25.3125</v>
      </c>
      <c r="HE131">
        <v>1</v>
      </c>
      <c r="HF131">
        <v>0.157525</v>
      </c>
      <c r="HG131">
        <v>-1.44493</v>
      </c>
      <c r="HH131">
        <v>20.3504</v>
      </c>
      <c r="HI131">
        <v>5.22732</v>
      </c>
      <c r="HJ131">
        <v>12.0158</v>
      </c>
      <c r="HK131">
        <v>4.9911</v>
      </c>
      <c r="HL131">
        <v>3.28945</v>
      </c>
      <c r="HM131">
        <v>9999</v>
      </c>
      <c r="HN131">
        <v>9999</v>
      </c>
      <c r="HO131">
        <v>9999</v>
      </c>
      <c r="HP131">
        <v>999.9</v>
      </c>
      <c r="HQ131">
        <v>1.86758</v>
      </c>
      <c r="HR131">
        <v>1.86673</v>
      </c>
      <c r="HS131">
        <v>1.86603</v>
      </c>
      <c r="HT131">
        <v>1.866</v>
      </c>
      <c r="HU131">
        <v>1.86783</v>
      </c>
      <c r="HV131">
        <v>1.87027</v>
      </c>
      <c r="HW131">
        <v>1.86891</v>
      </c>
      <c r="HX131">
        <v>1.87042</v>
      </c>
      <c r="HY131">
        <v>0</v>
      </c>
      <c r="HZ131">
        <v>0</v>
      </c>
      <c r="IA131">
        <v>0</v>
      </c>
      <c r="IB131">
        <v>0</v>
      </c>
      <c r="IC131" t="s">
        <v>426</v>
      </c>
      <c r="ID131" t="s">
        <v>427</v>
      </c>
      <c r="IE131" t="s">
        <v>428</v>
      </c>
      <c r="IF131" t="s">
        <v>428</v>
      </c>
      <c r="IG131" t="s">
        <v>428</v>
      </c>
      <c r="IH131" t="s">
        <v>428</v>
      </c>
      <c r="II131">
        <v>0</v>
      </c>
      <c r="IJ131">
        <v>100</v>
      </c>
      <c r="IK131">
        <v>100</v>
      </c>
      <c r="IL131">
        <v>1.238</v>
      </c>
      <c r="IM131">
        <v>0.1983</v>
      </c>
      <c r="IN131">
        <v>0.6902030508192664</v>
      </c>
      <c r="IO131">
        <v>0.001474763808417899</v>
      </c>
      <c r="IP131">
        <v>-3.85604142745729E-07</v>
      </c>
      <c r="IQ131">
        <v>-4.042155114862324E-11</v>
      </c>
      <c r="IR131">
        <v>-0.0599630414126953</v>
      </c>
      <c r="IS131">
        <v>-0.0008759303265835833</v>
      </c>
      <c r="IT131">
        <v>0.0007542316531097033</v>
      </c>
      <c r="IU131">
        <v>-1.168394518909615E-05</v>
      </c>
      <c r="IV131">
        <v>4</v>
      </c>
      <c r="IW131">
        <v>2283</v>
      </c>
      <c r="IX131">
        <v>1</v>
      </c>
      <c r="IY131">
        <v>28</v>
      </c>
      <c r="IZ131">
        <v>187619.4</v>
      </c>
      <c r="JA131">
        <v>187619.5</v>
      </c>
      <c r="JB131">
        <v>1.03149</v>
      </c>
      <c r="JC131">
        <v>2.29614</v>
      </c>
      <c r="JD131">
        <v>1.39648</v>
      </c>
      <c r="JE131">
        <v>2.36084</v>
      </c>
      <c r="JF131">
        <v>1.49536</v>
      </c>
      <c r="JG131">
        <v>2.55737</v>
      </c>
      <c r="JH131">
        <v>36.5759</v>
      </c>
      <c r="JI131">
        <v>24.105</v>
      </c>
      <c r="JJ131">
        <v>18</v>
      </c>
      <c r="JK131">
        <v>490.214</v>
      </c>
      <c r="JL131">
        <v>448.218</v>
      </c>
      <c r="JM131">
        <v>31.3246</v>
      </c>
      <c r="JN131">
        <v>29.6183</v>
      </c>
      <c r="JO131">
        <v>30.0002</v>
      </c>
      <c r="JP131">
        <v>29.4503</v>
      </c>
      <c r="JQ131">
        <v>29.3768</v>
      </c>
      <c r="JR131">
        <v>20.6533</v>
      </c>
      <c r="JS131">
        <v>24.9379</v>
      </c>
      <c r="JT131">
        <v>100</v>
      </c>
      <c r="JU131">
        <v>31.3465</v>
      </c>
      <c r="JV131">
        <v>420</v>
      </c>
      <c r="JW131">
        <v>24.4811</v>
      </c>
      <c r="JX131">
        <v>100.832</v>
      </c>
      <c r="JY131">
        <v>100.393</v>
      </c>
    </row>
    <row r="132" spans="1:285">
      <c r="A132">
        <v>116</v>
      </c>
      <c r="B132">
        <v>1758504590.1</v>
      </c>
      <c r="C132">
        <v>1701.599999904633</v>
      </c>
      <c r="D132" t="s">
        <v>662</v>
      </c>
      <c r="E132" t="s">
        <v>663</v>
      </c>
      <c r="F132">
        <v>5</v>
      </c>
      <c r="G132" t="s">
        <v>613</v>
      </c>
      <c r="H132" t="s">
        <v>420</v>
      </c>
      <c r="I132" t="s">
        <v>421</v>
      </c>
      <c r="J132">
        <v>1758504587.1</v>
      </c>
      <c r="K132">
        <f>(L132)/1000</f>
        <v>0</v>
      </c>
      <c r="L132">
        <f>1000*DL132*AJ132*(DH132-DI132)/(100*DA132*(1000-AJ132*DH132))</f>
        <v>0</v>
      </c>
      <c r="M132">
        <f>DL132*AJ132*(DG132-DF132*(1000-AJ132*DI132)/(1000-AJ132*DH132))/(100*DA132)</f>
        <v>0</v>
      </c>
      <c r="N132">
        <f>DF132 - IF(AJ132&gt;1, M132*DA132*100.0/(AL132), 0)</f>
        <v>0</v>
      </c>
      <c r="O132">
        <f>((U132-K132/2)*N132-M132)/(U132+K132/2)</f>
        <v>0</v>
      </c>
      <c r="P132">
        <f>O132*(DM132+DN132)/1000.0</f>
        <v>0</v>
      </c>
      <c r="Q132">
        <f>(DF132 - IF(AJ132&gt;1, M132*DA132*100.0/(AL132), 0))*(DM132+DN132)/1000.0</f>
        <v>0</v>
      </c>
      <c r="R132">
        <f>2.0/((1/T132-1/S132)+SIGN(T132)*SQRT((1/T132-1/S132)*(1/T132-1/S132) + 4*DB132/((DB132+1)*(DB132+1))*(2*1/T132*1/S132-1/S132*1/S132)))</f>
        <v>0</v>
      </c>
      <c r="S132">
        <f>IF(LEFT(DC132,1)&lt;&gt;"0",IF(LEFT(DC132,1)="1",3.0,DD132),$D$5+$E$5*(DT132*DM132/($K$5*1000))+$F$5*(DT132*DM132/($K$5*1000))*MAX(MIN(DA132,$J$5),$I$5)*MAX(MIN(DA132,$J$5),$I$5)+$G$5*MAX(MIN(DA132,$J$5),$I$5)*(DT132*DM132/($K$5*1000))+$H$5*(DT132*DM132/($K$5*1000))*(DT132*DM132/($K$5*1000)))</f>
        <v>0</v>
      </c>
      <c r="T132">
        <f>K132*(1000-(1000*0.61365*exp(17.502*X132/(240.97+X132))/(DM132+DN132)+DH132)/2)/(1000*0.61365*exp(17.502*X132/(240.97+X132))/(DM132+DN132)-DH132)</f>
        <v>0</v>
      </c>
      <c r="U132">
        <f>1/((DB132+1)/(R132/1.6)+1/(S132/1.37)) + DB132/((DB132+1)/(R132/1.6) + DB132/(S132/1.37))</f>
        <v>0</v>
      </c>
      <c r="V132">
        <f>(CW132*CZ132)</f>
        <v>0</v>
      </c>
      <c r="W132">
        <f>(DO132+(V132+2*0.95*5.67E-8*(((DO132+$B$7)+273)^4-(DO132+273)^4)-44100*K132)/(1.84*29.3*S132+8*0.95*5.67E-8*(DO132+273)^3))</f>
        <v>0</v>
      </c>
      <c r="X132">
        <f>($C$7*DP132+$D$7*DQ132+$E$7*W132)</f>
        <v>0</v>
      </c>
      <c r="Y132">
        <f>0.61365*exp(17.502*X132/(240.97+X132))</f>
        <v>0</v>
      </c>
      <c r="Z132">
        <f>(AA132/AB132*100)</f>
        <v>0</v>
      </c>
      <c r="AA132">
        <f>DH132*(DM132+DN132)/1000</f>
        <v>0</v>
      </c>
      <c r="AB132">
        <f>0.61365*exp(17.502*DO132/(240.97+DO132))</f>
        <v>0</v>
      </c>
      <c r="AC132">
        <f>(Y132-DH132*(DM132+DN132)/1000)</f>
        <v>0</v>
      </c>
      <c r="AD132">
        <f>(-K132*44100)</f>
        <v>0</v>
      </c>
      <c r="AE132">
        <f>2*29.3*S132*0.92*(DO132-X132)</f>
        <v>0</v>
      </c>
      <c r="AF132">
        <f>2*0.95*5.67E-8*(((DO132+$B$7)+273)^4-(X132+273)^4)</f>
        <v>0</v>
      </c>
      <c r="AG132">
        <f>V132+AF132+AD132+AE132</f>
        <v>0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MAX(0,($B$13+$C$13*DT132)/(1+$D$13*DT132)*DM132/(DO132+273)*$E$13)</f>
        <v>0</v>
      </c>
      <c r="AM132" t="s">
        <v>422</v>
      </c>
      <c r="AN132" t="s">
        <v>422</v>
      </c>
      <c r="AO132">
        <v>0</v>
      </c>
      <c r="AP132">
        <v>0</v>
      </c>
      <c r="AQ132">
        <f>1-AO132/AP132</f>
        <v>0</v>
      </c>
      <c r="AR132">
        <v>0</v>
      </c>
      <c r="AS132" t="s">
        <v>422</v>
      </c>
      <c r="AT132" t="s">
        <v>422</v>
      </c>
      <c r="AU132">
        <v>0</v>
      </c>
      <c r="AV132">
        <v>0</v>
      </c>
      <c r="AW132">
        <f>1-AU132/AV132</f>
        <v>0</v>
      </c>
      <c r="AX132">
        <v>0.5</v>
      </c>
      <c r="AY132">
        <f>CX132</f>
        <v>0</v>
      </c>
      <c r="AZ132">
        <f>M132</f>
        <v>0</v>
      </c>
      <c r="BA132">
        <f>AW132*AX132*AY132</f>
        <v>0</v>
      </c>
      <c r="BB132">
        <f>(AZ132-AR132)/AY132</f>
        <v>0</v>
      </c>
      <c r="BC132">
        <f>(AP132-AV132)/AV132</f>
        <v>0</v>
      </c>
      <c r="BD132">
        <f>AO132/(AQ132+AO132/AV132)</f>
        <v>0</v>
      </c>
      <c r="BE132" t="s">
        <v>422</v>
      </c>
      <c r="BF132">
        <v>0</v>
      </c>
      <c r="BG132">
        <f>IF(BF132&lt;&gt;0, BF132, BD132)</f>
        <v>0</v>
      </c>
      <c r="BH132">
        <f>1-BG132/AV132</f>
        <v>0</v>
      </c>
      <c r="BI132">
        <f>(AV132-AU132)/(AV132-BG132)</f>
        <v>0</v>
      </c>
      <c r="BJ132">
        <f>(AP132-AV132)/(AP132-BG132)</f>
        <v>0</v>
      </c>
      <c r="BK132">
        <f>(AV132-AU132)/(AV132-AO132)</f>
        <v>0</v>
      </c>
      <c r="BL132">
        <f>(AP132-AV132)/(AP132-AO132)</f>
        <v>0</v>
      </c>
      <c r="BM132">
        <f>(BI132*BG132/AU132)</f>
        <v>0</v>
      </c>
      <c r="BN132">
        <f>(1-BM132)</f>
        <v>0</v>
      </c>
      <c r="CW132">
        <f>$B$11*DU132+$C$11*DV132+$F$11*EG132*(1-EJ132)</f>
        <v>0</v>
      </c>
      <c r="CX132">
        <f>CW132*CY132</f>
        <v>0</v>
      </c>
      <c r="CY132">
        <f>($B$11*$D$9+$C$11*$D$9+$F$11*((ET132+EL132)/MAX(ET132+EL132+EU132, 0.1)*$I$9+EU132/MAX(ET132+EL132+EU132, 0.1)*$J$9))/($B$11+$C$11+$F$11)</f>
        <v>0</v>
      </c>
      <c r="CZ132">
        <f>($B$11*$K$9+$C$11*$K$9+$F$11*((ET132+EL132)/MAX(ET132+EL132+EU132, 0.1)*$P$9+EU132/MAX(ET132+EL132+EU132, 0.1)*$Q$9))/($B$11+$C$11+$F$11)</f>
        <v>0</v>
      </c>
      <c r="DA132">
        <v>1.65</v>
      </c>
      <c r="DB132">
        <v>0.5</v>
      </c>
      <c r="DC132" t="s">
        <v>423</v>
      </c>
      <c r="DD132">
        <v>2</v>
      </c>
      <c r="DE132">
        <v>1758504587.1</v>
      </c>
      <c r="DF132">
        <v>420.3103333333333</v>
      </c>
      <c r="DG132">
        <v>420.0156666666666</v>
      </c>
      <c r="DH132">
        <v>24.62146666666667</v>
      </c>
      <c r="DI132">
        <v>24.44543333333333</v>
      </c>
      <c r="DJ132">
        <v>419.0726666666667</v>
      </c>
      <c r="DK132">
        <v>24.42314444444444</v>
      </c>
      <c r="DL132">
        <v>500.0097777777777</v>
      </c>
      <c r="DM132">
        <v>89.9752</v>
      </c>
      <c r="DN132">
        <v>0.05721068888888889</v>
      </c>
      <c r="DO132">
        <v>30.74483333333334</v>
      </c>
      <c r="DP132">
        <v>30.67727777777778</v>
      </c>
      <c r="DQ132">
        <v>999.9000000000001</v>
      </c>
      <c r="DR132">
        <v>0</v>
      </c>
      <c r="DS132">
        <v>0</v>
      </c>
      <c r="DT132">
        <v>10005.54888888889</v>
      </c>
      <c r="DU132">
        <v>0</v>
      </c>
      <c r="DV132">
        <v>0.899321</v>
      </c>
      <c r="DW132">
        <v>0.2947998888888889</v>
      </c>
      <c r="DX132">
        <v>430.9202222222222</v>
      </c>
      <c r="DY132">
        <v>430.5402222222222</v>
      </c>
      <c r="DZ132">
        <v>0.1760256666666667</v>
      </c>
      <c r="EA132">
        <v>420.0156666666666</v>
      </c>
      <c r="EB132">
        <v>24.44543333333333</v>
      </c>
      <c r="EC132">
        <v>2.215317777777778</v>
      </c>
      <c r="ED132">
        <v>2.199482222222222</v>
      </c>
      <c r="EE132">
        <v>19.07353333333333</v>
      </c>
      <c r="EF132">
        <v>18.95855555555556</v>
      </c>
      <c r="EG132">
        <v>0.00500097</v>
      </c>
      <c r="EH132">
        <v>0</v>
      </c>
      <c r="EI132">
        <v>0</v>
      </c>
      <c r="EJ132">
        <v>0</v>
      </c>
      <c r="EK132">
        <v>151.2222222222222</v>
      </c>
      <c r="EL132">
        <v>0.00500097</v>
      </c>
      <c r="EM132">
        <v>-6.977777777777778</v>
      </c>
      <c r="EN132">
        <v>-1.044444444444445</v>
      </c>
      <c r="EO132">
        <v>34.75</v>
      </c>
      <c r="EP132">
        <v>37.986</v>
      </c>
      <c r="EQ132">
        <v>36.34</v>
      </c>
      <c r="ER132">
        <v>37.875</v>
      </c>
      <c r="ES132">
        <v>36.687</v>
      </c>
      <c r="ET132">
        <v>0</v>
      </c>
      <c r="EU132">
        <v>0</v>
      </c>
      <c r="EV132">
        <v>0</v>
      </c>
      <c r="EW132">
        <v>1758504591.1</v>
      </c>
      <c r="EX132">
        <v>0</v>
      </c>
      <c r="EY132">
        <v>150.1</v>
      </c>
      <c r="EZ132">
        <v>20.12307700676079</v>
      </c>
      <c r="FA132">
        <v>-9.059828924396003</v>
      </c>
      <c r="FB132">
        <v>-4.738461538461538</v>
      </c>
      <c r="FC132">
        <v>15</v>
      </c>
      <c r="FD132">
        <v>0</v>
      </c>
      <c r="FE132" t="s">
        <v>424</v>
      </c>
      <c r="FF132">
        <v>1747247426.5</v>
      </c>
      <c r="FG132">
        <v>1747247420.5</v>
      </c>
      <c r="FH132">
        <v>0</v>
      </c>
      <c r="FI132">
        <v>1.027</v>
      </c>
      <c r="FJ132">
        <v>0.031</v>
      </c>
      <c r="FK132">
        <v>0.02</v>
      </c>
      <c r="FL132">
        <v>0.05</v>
      </c>
      <c r="FM132">
        <v>420</v>
      </c>
      <c r="FN132">
        <v>16</v>
      </c>
      <c r="FO132">
        <v>0.01</v>
      </c>
      <c r="FP132">
        <v>0.1</v>
      </c>
      <c r="FQ132">
        <v>0.2855713</v>
      </c>
      <c r="FR132">
        <v>0.03633093433395783</v>
      </c>
      <c r="FS132">
        <v>0.05240255216981325</v>
      </c>
      <c r="FT132">
        <v>1</v>
      </c>
      <c r="FU132">
        <v>149.2441176470588</v>
      </c>
      <c r="FV132">
        <v>21.55080212911585</v>
      </c>
      <c r="FW132">
        <v>6.812885334011902</v>
      </c>
      <c r="FX132">
        <v>-1</v>
      </c>
      <c r="FY132">
        <v>0.17629035</v>
      </c>
      <c r="FZ132">
        <v>-0.004179039399624946</v>
      </c>
      <c r="GA132">
        <v>0.0008033036334413025</v>
      </c>
      <c r="GB132">
        <v>1</v>
      </c>
      <c r="GC132">
        <v>2</v>
      </c>
      <c r="GD132">
        <v>2</v>
      </c>
      <c r="GE132" t="s">
        <v>448</v>
      </c>
      <c r="GF132">
        <v>3.13653</v>
      </c>
      <c r="GG132">
        <v>2.71746</v>
      </c>
      <c r="GH132">
        <v>0.0931314</v>
      </c>
      <c r="GI132">
        <v>0.09241770000000001</v>
      </c>
      <c r="GJ132">
        <v>0.107288</v>
      </c>
      <c r="GK132">
        <v>0.105544</v>
      </c>
      <c r="GL132">
        <v>28775.1</v>
      </c>
      <c r="GM132">
        <v>28857</v>
      </c>
      <c r="GN132">
        <v>29502.4</v>
      </c>
      <c r="GO132">
        <v>29387.1</v>
      </c>
      <c r="GP132">
        <v>34798.5</v>
      </c>
      <c r="GQ132">
        <v>34810.2</v>
      </c>
      <c r="GR132">
        <v>41516.8</v>
      </c>
      <c r="GS132">
        <v>41747.9</v>
      </c>
      <c r="GT132">
        <v>1.91285</v>
      </c>
      <c r="GU132">
        <v>1.86262</v>
      </c>
      <c r="GV132">
        <v>0.0845641</v>
      </c>
      <c r="GW132">
        <v>0</v>
      </c>
      <c r="GX132">
        <v>29.2976</v>
      </c>
      <c r="GY132">
        <v>999.9</v>
      </c>
      <c r="GZ132">
        <v>58.5</v>
      </c>
      <c r="HA132">
        <v>31.1</v>
      </c>
      <c r="HB132">
        <v>29.4993</v>
      </c>
      <c r="HC132">
        <v>62.4524</v>
      </c>
      <c r="HD132">
        <v>25.3165</v>
      </c>
      <c r="HE132">
        <v>1</v>
      </c>
      <c r="HF132">
        <v>0.15749</v>
      </c>
      <c r="HG132">
        <v>-1.46105</v>
      </c>
      <c r="HH132">
        <v>20.3509</v>
      </c>
      <c r="HI132">
        <v>5.22732</v>
      </c>
      <c r="HJ132">
        <v>12.0159</v>
      </c>
      <c r="HK132">
        <v>4.991</v>
      </c>
      <c r="HL132">
        <v>3.28935</v>
      </c>
      <c r="HM132">
        <v>9999</v>
      </c>
      <c r="HN132">
        <v>9999</v>
      </c>
      <c r="HO132">
        <v>9999</v>
      </c>
      <c r="HP132">
        <v>999.9</v>
      </c>
      <c r="HQ132">
        <v>1.86758</v>
      </c>
      <c r="HR132">
        <v>1.86673</v>
      </c>
      <c r="HS132">
        <v>1.86603</v>
      </c>
      <c r="HT132">
        <v>1.866</v>
      </c>
      <c r="HU132">
        <v>1.86783</v>
      </c>
      <c r="HV132">
        <v>1.87027</v>
      </c>
      <c r="HW132">
        <v>1.86891</v>
      </c>
      <c r="HX132">
        <v>1.87042</v>
      </c>
      <c r="HY132">
        <v>0</v>
      </c>
      <c r="HZ132">
        <v>0</v>
      </c>
      <c r="IA132">
        <v>0</v>
      </c>
      <c r="IB132">
        <v>0</v>
      </c>
      <c r="IC132" t="s">
        <v>426</v>
      </c>
      <c r="ID132" t="s">
        <v>427</v>
      </c>
      <c r="IE132" t="s">
        <v>428</v>
      </c>
      <c r="IF132" t="s">
        <v>428</v>
      </c>
      <c r="IG132" t="s">
        <v>428</v>
      </c>
      <c r="IH132" t="s">
        <v>428</v>
      </c>
      <c r="II132">
        <v>0</v>
      </c>
      <c r="IJ132">
        <v>100</v>
      </c>
      <c r="IK132">
        <v>100</v>
      </c>
      <c r="IL132">
        <v>1.237</v>
      </c>
      <c r="IM132">
        <v>0.1984</v>
      </c>
      <c r="IN132">
        <v>0.6902030508192664</v>
      </c>
      <c r="IO132">
        <v>0.001474763808417899</v>
      </c>
      <c r="IP132">
        <v>-3.85604142745729E-07</v>
      </c>
      <c r="IQ132">
        <v>-4.042155114862324E-11</v>
      </c>
      <c r="IR132">
        <v>-0.0599630414126953</v>
      </c>
      <c r="IS132">
        <v>-0.0008759303265835833</v>
      </c>
      <c r="IT132">
        <v>0.0007542316531097033</v>
      </c>
      <c r="IU132">
        <v>-1.168394518909615E-05</v>
      </c>
      <c r="IV132">
        <v>4</v>
      </c>
      <c r="IW132">
        <v>2283</v>
      </c>
      <c r="IX132">
        <v>1</v>
      </c>
      <c r="IY132">
        <v>28</v>
      </c>
      <c r="IZ132">
        <v>187619.4</v>
      </c>
      <c r="JA132">
        <v>187619.5</v>
      </c>
      <c r="JB132">
        <v>1.03149</v>
      </c>
      <c r="JC132">
        <v>2.28271</v>
      </c>
      <c r="JD132">
        <v>1.39648</v>
      </c>
      <c r="JE132">
        <v>2.36206</v>
      </c>
      <c r="JF132">
        <v>1.49536</v>
      </c>
      <c r="JG132">
        <v>2.6709</v>
      </c>
      <c r="JH132">
        <v>36.5759</v>
      </c>
      <c r="JI132">
        <v>24.1225</v>
      </c>
      <c r="JJ132">
        <v>18</v>
      </c>
      <c r="JK132">
        <v>490.086</v>
      </c>
      <c r="JL132">
        <v>448.155</v>
      </c>
      <c r="JM132">
        <v>31.3322</v>
      </c>
      <c r="JN132">
        <v>29.6183</v>
      </c>
      <c r="JO132">
        <v>30.0001</v>
      </c>
      <c r="JP132">
        <v>29.4503</v>
      </c>
      <c r="JQ132">
        <v>29.3768</v>
      </c>
      <c r="JR132">
        <v>20.6531</v>
      </c>
      <c r="JS132">
        <v>24.9379</v>
      </c>
      <c r="JT132">
        <v>100</v>
      </c>
      <c r="JU132">
        <v>31.3465</v>
      </c>
      <c r="JV132">
        <v>420</v>
      </c>
      <c r="JW132">
        <v>24.4778</v>
      </c>
      <c r="JX132">
        <v>100.832</v>
      </c>
      <c r="JY132">
        <v>100.392</v>
      </c>
    </row>
    <row r="133" spans="1:285">
      <c r="A133">
        <v>117</v>
      </c>
      <c r="B133">
        <v>1758504592.1</v>
      </c>
      <c r="C133">
        <v>1703.599999904633</v>
      </c>
      <c r="D133" t="s">
        <v>664</v>
      </c>
      <c r="E133" t="s">
        <v>665</v>
      </c>
      <c r="F133">
        <v>5</v>
      </c>
      <c r="G133" t="s">
        <v>613</v>
      </c>
      <c r="H133" t="s">
        <v>420</v>
      </c>
      <c r="I133" t="s">
        <v>421</v>
      </c>
      <c r="J133">
        <v>1758504589.1</v>
      </c>
      <c r="K133">
        <f>(L133)/1000</f>
        <v>0</v>
      </c>
      <c r="L133">
        <f>1000*DL133*AJ133*(DH133-DI133)/(100*DA133*(1000-AJ133*DH133))</f>
        <v>0</v>
      </c>
      <c r="M133">
        <f>DL133*AJ133*(DG133-DF133*(1000-AJ133*DI133)/(1000-AJ133*DH133))/(100*DA133)</f>
        <v>0</v>
      </c>
      <c r="N133">
        <f>DF133 - IF(AJ133&gt;1, M133*DA133*100.0/(AL133), 0)</f>
        <v>0</v>
      </c>
      <c r="O133">
        <f>((U133-K133/2)*N133-M133)/(U133+K133/2)</f>
        <v>0</v>
      </c>
      <c r="P133">
        <f>O133*(DM133+DN133)/1000.0</f>
        <v>0</v>
      </c>
      <c r="Q133">
        <f>(DF133 - IF(AJ133&gt;1, M133*DA133*100.0/(AL133), 0))*(DM133+DN133)/1000.0</f>
        <v>0</v>
      </c>
      <c r="R133">
        <f>2.0/((1/T133-1/S133)+SIGN(T133)*SQRT((1/T133-1/S133)*(1/T133-1/S133) + 4*DB133/((DB133+1)*(DB133+1))*(2*1/T133*1/S133-1/S133*1/S133)))</f>
        <v>0</v>
      </c>
      <c r="S133">
        <f>IF(LEFT(DC133,1)&lt;&gt;"0",IF(LEFT(DC133,1)="1",3.0,DD133),$D$5+$E$5*(DT133*DM133/($K$5*1000))+$F$5*(DT133*DM133/($K$5*1000))*MAX(MIN(DA133,$J$5),$I$5)*MAX(MIN(DA133,$J$5),$I$5)+$G$5*MAX(MIN(DA133,$J$5),$I$5)*(DT133*DM133/($K$5*1000))+$H$5*(DT133*DM133/($K$5*1000))*(DT133*DM133/($K$5*1000)))</f>
        <v>0</v>
      </c>
      <c r="T133">
        <f>K133*(1000-(1000*0.61365*exp(17.502*X133/(240.97+X133))/(DM133+DN133)+DH133)/2)/(1000*0.61365*exp(17.502*X133/(240.97+X133))/(DM133+DN133)-DH133)</f>
        <v>0</v>
      </c>
      <c r="U133">
        <f>1/((DB133+1)/(R133/1.6)+1/(S133/1.37)) + DB133/((DB133+1)/(R133/1.6) + DB133/(S133/1.37))</f>
        <v>0</v>
      </c>
      <c r="V133">
        <f>(CW133*CZ133)</f>
        <v>0</v>
      </c>
      <c r="W133">
        <f>(DO133+(V133+2*0.95*5.67E-8*(((DO133+$B$7)+273)^4-(DO133+273)^4)-44100*K133)/(1.84*29.3*S133+8*0.95*5.67E-8*(DO133+273)^3))</f>
        <v>0</v>
      </c>
      <c r="X133">
        <f>($C$7*DP133+$D$7*DQ133+$E$7*W133)</f>
        <v>0</v>
      </c>
      <c r="Y133">
        <f>0.61365*exp(17.502*X133/(240.97+X133))</f>
        <v>0</v>
      </c>
      <c r="Z133">
        <f>(AA133/AB133*100)</f>
        <v>0</v>
      </c>
      <c r="AA133">
        <f>DH133*(DM133+DN133)/1000</f>
        <v>0</v>
      </c>
      <c r="AB133">
        <f>0.61365*exp(17.502*DO133/(240.97+DO133))</f>
        <v>0</v>
      </c>
      <c r="AC133">
        <f>(Y133-DH133*(DM133+DN133)/1000)</f>
        <v>0</v>
      </c>
      <c r="AD133">
        <f>(-K133*44100)</f>
        <v>0</v>
      </c>
      <c r="AE133">
        <f>2*29.3*S133*0.92*(DO133-X133)</f>
        <v>0</v>
      </c>
      <c r="AF133">
        <f>2*0.95*5.67E-8*(((DO133+$B$7)+273)^4-(X133+273)^4)</f>
        <v>0</v>
      </c>
      <c r="AG133">
        <f>V133+AF133+AD133+AE133</f>
        <v>0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MAX(0,($B$13+$C$13*DT133)/(1+$D$13*DT133)*DM133/(DO133+273)*$E$13)</f>
        <v>0</v>
      </c>
      <c r="AM133" t="s">
        <v>422</v>
      </c>
      <c r="AN133" t="s">
        <v>422</v>
      </c>
      <c r="AO133">
        <v>0</v>
      </c>
      <c r="AP133">
        <v>0</v>
      </c>
      <c r="AQ133">
        <f>1-AO133/AP133</f>
        <v>0</v>
      </c>
      <c r="AR133">
        <v>0</v>
      </c>
      <c r="AS133" t="s">
        <v>422</v>
      </c>
      <c r="AT133" t="s">
        <v>422</v>
      </c>
      <c r="AU133">
        <v>0</v>
      </c>
      <c r="AV133">
        <v>0</v>
      </c>
      <c r="AW133">
        <f>1-AU133/AV133</f>
        <v>0</v>
      </c>
      <c r="AX133">
        <v>0.5</v>
      </c>
      <c r="AY133">
        <f>CX133</f>
        <v>0</v>
      </c>
      <c r="AZ133">
        <f>M133</f>
        <v>0</v>
      </c>
      <c r="BA133">
        <f>AW133*AX133*AY133</f>
        <v>0</v>
      </c>
      <c r="BB133">
        <f>(AZ133-AR133)/AY133</f>
        <v>0</v>
      </c>
      <c r="BC133">
        <f>(AP133-AV133)/AV133</f>
        <v>0</v>
      </c>
      <c r="BD133">
        <f>AO133/(AQ133+AO133/AV133)</f>
        <v>0</v>
      </c>
      <c r="BE133" t="s">
        <v>422</v>
      </c>
      <c r="BF133">
        <v>0</v>
      </c>
      <c r="BG133">
        <f>IF(BF133&lt;&gt;0, BF133, BD133)</f>
        <v>0</v>
      </c>
      <c r="BH133">
        <f>1-BG133/AV133</f>
        <v>0</v>
      </c>
      <c r="BI133">
        <f>(AV133-AU133)/(AV133-BG133)</f>
        <v>0</v>
      </c>
      <c r="BJ133">
        <f>(AP133-AV133)/(AP133-BG133)</f>
        <v>0</v>
      </c>
      <c r="BK133">
        <f>(AV133-AU133)/(AV133-AO133)</f>
        <v>0</v>
      </c>
      <c r="BL133">
        <f>(AP133-AV133)/(AP133-AO133)</f>
        <v>0</v>
      </c>
      <c r="BM133">
        <f>(BI133*BG133/AU133)</f>
        <v>0</v>
      </c>
      <c r="BN133">
        <f>(1-BM133)</f>
        <v>0</v>
      </c>
      <c r="CW133">
        <f>$B$11*DU133+$C$11*DV133+$F$11*EG133*(1-EJ133)</f>
        <v>0</v>
      </c>
      <c r="CX133">
        <f>CW133*CY133</f>
        <v>0</v>
      </c>
      <c r="CY133">
        <f>($B$11*$D$9+$C$11*$D$9+$F$11*((ET133+EL133)/MAX(ET133+EL133+EU133, 0.1)*$I$9+EU133/MAX(ET133+EL133+EU133, 0.1)*$J$9))/($B$11+$C$11+$F$11)</f>
        <v>0</v>
      </c>
      <c r="CZ133">
        <f>($B$11*$K$9+$C$11*$K$9+$F$11*((ET133+EL133)/MAX(ET133+EL133+EU133, 0.1)*$P$9+EU133/MAX(ET133+EL133+EU133, 0.1)*$Q$9))/($B$11+$C$11+$F$11)</f>
        <v>0</v>
      </c>
      <c r="DA133">
        <v>1.65</v>
      </c>
      <c r="DB133">
        <v>0.5</v>
      </c>
      <c r="DC133" t="s">
        <v>423</v>
      </c>
      <c r="DD133">
        <v>2</v>
      </c>
      <c r="DE133">
        <v>1758504589.1</v>
      </c>
      <c r="DF133">
        <v>420.3108888888889</v>
      </c>
      <c r="DG133">
        <v>420.0108888888889</v>
      </c>
      <c r="DH133">
        <v>24.62168888888889</v>
      </c>
      <c r="DI133">
        <v>24.44511111111111</v>
      </c>
      <c r="DJ133">
        <v>419.0734444444445</v>
      </c>
      <c r="DK133">
        <v>24.42335555555556</v>
      </c>
      <c r="DL133">
        <v>500.0023333333333</v>
      </c>
      <c r="DM133">
        <v>89.97475555555555</v>
      </c>
      <c r="DN133">
        <v>0.05718187777777777</v>
      </c>
      <c r="DO133">
        <v>30.74463333333334</v>
      </c>
      <c r="DP133">
        <v>30.6769</v>
      </c>
      <c r="DQ133">
        <v>999.9000000000001</v>
      </c>
      <c r="DR133">
        <v>0</v>
      </c>
      <c r="DS133">
        <v>0</v>
      </c>
      <c r="DT133">
        <v>10005.47777777778</v>
      </c>
      <c r="DU133">
        <v>0</v>
      </c>
      <c r="DV133">
        <v>0.899321</v>
      </c>
      <c r="DW133">
        <v>0.3003202222222223</v>
      </c>
      <c r="DX133">
        <v>430.921</v>
      </c>
      <c r="DY133">
        <v>430.5351111111111</v>
      </c>
      <c r="DZ133">
        <v>0.176568</v>
      </c>
      <c r="EA133">
        <v>420.0108888888889</v>
      </c>
      <c r="EB133">
        <v>24.44511111111111</v>
      </c>
      <c r="EC133">
        <v>2.215327777777778</v>
      </c>
      <c r="ED133">
        <v>2.199442222222222</v>
      </c>
      <c r="EE133">
        <v>19.0736</v>
      </c>
      <c r="EF133">
        <v>18.95825555555556</v>
      </c>
      <c r="EG133">
        <v>0.00500097</v>
      </c>
      <c r="EH133">
        <v>0</v>
      </c>
      <c r="EI133">
        <v>0</v>
      </c>
      <c r="EJ133">
        <v>0</v>
      </c>
      <c r="EK133">
        <v>151.1444444444444</v>
      </c>
      <c r="EL133">
        <v>0.00500097</v>
      </c>
      <c r="EM133">
        <v>-5.499999999999999</v>
      </c>
      <c r="EN133">
        <v>-0.8333333333333335</v>
      </c>
      <c r="EO133">
        <v>34.75</v>
      </c>
      <c r="EP133">
        <v>37.986</v>
      </c>
      <c r="EQ133">
        <v>36.35400000000001</v>
      </c>
      <c r="ER133">
        <v>37.875</v>
      </c>
      <c r="ES133">
        <v>36.687</v>
      </c>
      <c r="ET133">
        <v>0</v>
      </c>
      <c r="EU133">
        <v>0</v>
      </c>
      <c r="EV133">
        <v>0</v>
      </c>
      <c r="EW133">
        <v>1758504592.9</v>
      </c>
      <c r="EX133">
        <v>0</v>
      </c>
      <c r="EY133">
        <v>150.22</v>
      </c>
      <c r="EZ133">
        <v>23.80769239692312</v>
      </c>
      <c r="FA133">
        <v>-11.35384623040343</v>
      </c>
      <c r="FB133">
        <v>-4.856</v>
      </c>
      <c r="FC133">
        <v>15</v>
      </c>
      <c r="FD133">
        <v>0</v>
      </c>
      <c r="FE133" t="s">
        <v>424</v>
      </c>
      <c r="FF133">
        <v>1747247426.5</v>
      </c>
      <c r="FG133">
        <v>1747247420.5</v>
      </c>
      <c r="FH133">
        <v>0</v>
      </c>
      <c r="FI133">
        <v>1.027</v>
      </c>
      <c r="FJ133">
        <v>0.031</v>
      </c>
      <c r="FK133">
        <v>0.02</v>
      </c>
      <c r="FL133">
        <v>0.05</v>
      </c>
      <c r="FM133">
        <v>420</v>
      </c>
      <c r="FN133">
        <v>16</v>
      </c>
      <c r="FO133">
        <v>0.01</v>
      </c>
      <c r="FP133">
        <v>0.1</v>
      </c>
      <c r="FQ133">
        <v>0.2822950731707317</v>
      </c>
      <c r="FR133">
        <v>0.128693644599303</v>
      </c>
      <c r="FS133">
        <v>0.04912124878169014</v>
      </c>
      <c r="FT133">
        <v>0</v>
      </c>
      <c r="FU133">
        <v>149.8764705882353</v>
      </c>
      <c r="FV133">
        <v>16.85867074212368</v>
      </c>
      <c r="FW133">
        <v>6.476748404577236</v>
      </c>
      <c r="FX133">
        <v>-1</v>
      </c>
      <c r="FY133">
        <v>0.1763384146341463</v>
      </c>
      <c r="FZ133">
        <v>-0.002001094076654704</v>
      </c>
      <c r="GA133">
        <v>0.0008504283275348056</v>
      </c>
      <c r="GB133">
        <v>1</v>
      </c>
      <c r="GC133">
        <v>1</v>
      </c>
      <c r="GD133">
        <v>2</v>
      </c>
      <c r="GE133" t="s">
        <v>425</v>
      </c>
      <c r="GF133">
        <v>3.13655</v>
      </c>
      <c r="GG133">
        <v>2.71754</v>
      </c>
      <c r="GH133">
        <v>0.0931329</v>
      </c>
      <c r="GI133">
        <v>0.0924128</v>
      </c>
      <c r="GJ133">
        <v>0.107295</v>
      </c>
      <c r="GK133">
        <v>0.105541</v>
      </c>
      <c r="GL133">
        <v>28775.3</v>
      </c>
      <c r="GM133">
        <v>28857</v>
      </c>
      <c r="GN133">
        <v>29502.7</v>
      </c>
      <c r="GO133">
        <v>29387</v>
      </c>
      <c r="GP133">
        <v>34798.7</v>
      </c>
      <c r="GQ133">
        <v>34810.3</v>
      </c>
      <c r="GR133">
        <v>41517.3</v>
      </c>
      <c r="GS133">
        <v>41747.9</v>
      </c>
      <c r="GT133">
        <v>1.91302</v>
      </c>
      <c r="GU133">
        <v>1.86285</v>
      </c>
      <c r="GV133">
        <v>0.08515639999999999</v>
      </c>
      <c r="GW133">
        <v>0</v>
      </c>
      <c r="GX133">
        <v>29.2976</v>
      </c>
      <c r="GY133">
        <v>999.9</v>
      </c>
      <c r="GZ133">
        <v>58.5</v>
      </c>
      <c r="HA133">
        <v>31.1</v>
      </c>
      <c r="HB133">
        <v>29.4999</v>
      </c>
      <c r="HC133">
        <v>62.4324</v>
      </c>
      <c r="HD133">
        <v>25.3005</v>
      </c>
      <c r="HE133">
        <v>1</v>
      </c>
      <c r="HF133">
        <v>0.157525</v>
      </c>
      <c r="HG133">
        <v>-1.45671</v>
      </c>
      <c r="HH133">
        <v>20.3518</v>
      </c>
      <c r="HI133">
        <v>5.22747</v>
      </c>
      <c r="HJ133">
        <v>12.0159</v>
      </c>
      <c r="HK133">
        <v>4.99105</v>
      </c>
      <c r="HL133">
        <v>3.28943</v>
      </c>
      <c r="HM133">
        <v>9999</v>
      </c>
      <c r="HN133">
        <v>9999</v>
      </c>
      <c r="HO133">
        <v>9999</v>
      </c>
      <c r="HP133">
        <v>999.9</v>
      </c>
      <c r="HQ133">
        <v>1.86758</v>
      </c>
      <c r="HR133">
        <v>1.86674</v>
      </c>
      <c r="HS133">
        <v>1.86604</v>
      </c>
      <c r="HT133">
        <v>1.866</v>
      </c>
      <c r="HU133">
        <v>1.86783</v>
      </c>
      <c r="HV133">
        <v>1.87028</v>
      </c>
      <c r="HW133">
        <v>1.86891</v>
      </c>
      <c r="HX133">
        <v>1.87041</v>
      </c>
      <c r="HY133">
        <v>0</v>
      </c>
      <c r="HZ133">
        <v>0</v>
      </c>
      <c r="IA133">
        <v>0</v>
      </c>
      <c r="IB133">
        <v>0</v>
      </c>
      <c r="IC133" t="s">
        <v>426</v>
      </c>
      <c r="ID133" t="s">
        <v>427</v>
      </c>
      <c r="IE133" t="s">
        <v>428</v>
      </c>
      <c r="IF133" t="s">
        <v>428</v>
      </c>
      <c r="IG133" t="s">
        <v>428</v>
      </c>
      <c r="IH133" t="s">
        <v>428</v>
      </c>
      <c r="II133">
        <v>0</v>
      </c>
      <c r="IJ133">
        <v>100</v>
      </c>
      <c r="IK133">
        <v>100</v>
      </c>
      <c r="IL133">
        <v>1.238</v>
      </c>
      <c r="IM133">
        <v>0.1983</v>
      </c>
      <c r="IN133">
        <v>0.6902030508192664</v>
      </c>
      <c r="IO133">
        <v>0.001474763808417899</v>
      </c>
      <c r="IP133">
        <v>-3.85604142745729E-07</v>
      </c>
      <c r="IQ133">
        <v>-4.042155114862324E-11</v>
      </c>
      <c r="IR133">
        <v>-0.0599630414126953</v>
      </c>
      <c r="IS133">
        <v>-0.0008759303265835833</v>
      </c>
      <c r="IT133">
        <v>0.0007542316531097033</v>
      </c>
      <c r="IU133">
        <v>-1.168394518909615E-05</v>
      </c>
      <c r="IV133">
        <v>4</v>
      </c>
      <c r="IW133">
        <v>2283</v>
      </c>
      <c r="IX133">
        <v>1</v>
      </c>
      <c r="IY133">
        <v>28</v>
      </c>
      <c r="IZ133">
        <v>187619.4</v>
      </c>
      <c r="JA133">
        <v>187619.5</v>
      </c>
      <c r="JB133">
        <v>1.03149</v>
      </c>
      <c r="JC133">
        <v>2.29248</v>
      </c>
      <c r="JD133">
        <v>1.39648</v>
      </c>
      <c r="JE133">
        <v>2.3584</v>
      </c>
      <c r="JF133">
        <v>1.49536</v>
      </c>
      <c r="JG133">
        <v>2.59399</v>
      </c>
      <c r="JH133">
        <v>36.5759</v>
      </c>
      <c r="JI133">
        <v>24.1138</v>
      </c>
      <c r="JJ133">
        <v>18</v>
      </c>
      <c r="JK133">
        <v>490.198</v>
      </c>
      <c r="JL133">
        <v>448.296</v>
      </c>
      <c r="JM133">
        <v>31.3403</v>
      </c>
      <c r="JN133">
        <v>29.6183</v>
      </c>
      <c r="JO133">
        <v>30.0002</v>
      </c>
      <c r="JP133">
        <v>29.4503</v>
      </c>
      <c r="JQ133">
        <v>29.3768</v>
      </c>
      <c r="JR133">
        <v>20.6544</v>
      </c>
      <c r="JS133">
        <v>24.9379</v>
      </c>
      <c r="JT133">
        <v>100</v>
      </c>
      <c r="JU133">
        <v>31.3629</v>
      </c>
      <c r="JV133">
        <v>420</v>
      </c>
      <c r="JW133">
        <v>24.4768</v>
      </c>
      <c r="JX133">
        <v>100.833</v>
      </c>
      <c r="JY133">
        <v>100.392</v>
      </c>
    </row>
    <row r="134" spans="1:285">
      <c r="A134">
        <v>118</v>
      </c>
      <c r="B134">
        <v>1758504594.1</v>
      </c>
      <c r="C134">
        <v>1705.599999904633</v>
      </c>
      <c r="D134" t="s">
        <v>666</v>
      </c>
      <c r="E134" t="s">
        <v>667</v>
      </c>
      <c r="F134">
        <v>5</v>
      </c>
      <c r="G134" t="s">
        <v>613</v>
      </c>
      <c r="H134" t="s">
        <v>420</v>
      </c>
      <c r="I134" t="s">
        <v>421</v>
      </c>
      <c r="J134">
        <v>1758504591.1</v>
      </c>
      <c r="K134">
        <f>(L134)/1000</f>
        <v>0</v>
      </c>
      <c r="L134">
        <f>1000*DL134*AJ134*(DH134-DI134)/(100*DA134*(1000-AJ134*DH134))</f>
        <v>0</v>
      </c>
      <c r="M134">
        <f>DL134*AJ134*(DG134-DF134*(1000-AJ134*DI134)/(1000-AJ134*DH134))/(100*DA134)</f>
        <v>0</v>
      </c>
      <c r="N134">
        <f>DF134 - IF(AJ134&gt;1, M134*DA134*100.0/(AL134), 0)</f>
        <v>0</v>
      </c>
      <c r="O134">
        <f>((U134-K134/2)*N134-M134)/(U134+K134/2)</f>
        <v>0</v>
      </c>
      <c r="P134">
        <f>O134*(DM134+DN134)/1000.0</f>
        <v>0</v>
      </c>
      <c r="Q134">
        <f>(DF134 - IF(AJ134&gt;1, M134*DA134*100.0/(AL134), 0))*(DM134+DN134)/1000.0</f>
        <v>0</v>
      </c>
      <c r="R134">
        <f>2.0/((1/T134-1/S134)+SIGN(T134)*SQRT((1/T134-1/S134)*(1/T134-1/S134) + 4*DB134/((DB134+1)*(DB134+1))*(2*1/T134*1/S134-1/S134*1/S134)))</f>
        <v>0</v>
      </c>
      <c r="S134">
        <f>IF(LEFT(DC134,1)&lt;&gt;"0",IF(LEFT(DC134,1)="1",3.0,DD134),$D$5+$E$5*(DT134*DM134/($K$5*1000))+$F$5*(DT134*DM134/($K$5*1000))*MAX(MIN(DA134,$J$5),$I$5)*MAX(MIN(DA134,$J$5),$I$5)+$G$5*MAX(MIN(DA134,$J$5),$I$5)*(DT134*DM134/($K$5*1000))+$H$5*(DT134*DM134/($K$5*1000))*(DT134*DM134/($K$5*1000)))</f>
        <v>0</v>
      </c>
      <c r="T134">
        <f>K134*(1000-(1000*0.61365*exp(17.502*X134/(240.97+X134))/(DM134+DN134)+DH134)/2)/(1000*0.61365*exp(17.502*X134/(240.97+X134))/(DM134+DN134)-DH134)</f>
        <v>0</v>
      </c>
      <c r="U134">
        <f>1/((DB134+1)/(R134/1.6)+1/(S134/1.37)) + DB134/((DB134+1)/(R134/1.6) + DB134/(S134/1.37))</f>
        <v>0</v>
      </c>
      <c r="V134">
        <f>(CW134*CZ134)</f>
        <v>0</v>
      </c>
      <c r="W134">
        <f>(DO134+(V134+2*0.95*5.67E-8*(((DO134+$B$7)+273)^4-(DO134+273)^4)-44100*K134)/(1.84*29.3*S134+8*0.95*5.67E-8*(DO134+273)^3))</f>
        <v>0</v>
      </c>
      <c r="X134">
        <f>($C$7*DP134+$D$7*DQ134+$E$7*W134)</f>
        <v>0</v>
      </c>
      <c r="Y134">
        <f>0.61365*exp(17.502*X134/(240.97+X134))</f>
        <v>0</v>
      </c>
      <c r="Z134">
        <f>(AA134/AB134*100)</f>
        <v>0</v>
      </c>
      <c r="AA134">
        <f>DH134*(DM134+DN134)/1000</f>
        <v>0</v>
      </c>
      <c r="AB134">
        <f>0.61365*exp(17.502*DO134/(240.97+DO134))</f>
        <v>0</v>
      </c>
      <c r="AC134">
        <f>(Y134-DH134*(DM134+DN134)/1000)</f>
        <v>0</v>
      </c>
      <c r="AD134">
        <f>(-K134*44100)</f>
        <v>0</v>
      </c>
      <c r="AE134">
        <f>2*29.3*S134*0.92*(DO134-X134)</f>
        <v>0</v>
      </c>
      <c r="AF134">
        <f>2*0.95*5.67E-8*(((DO134+$B$7)+273)^4-(X134+273)^4)</f>
        <v>0</v>
      </c>
      <c r="AG134">
        <f>V134+AF134+AD134+AE134</f>
        <v>0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MAX(0,($B$13+$C$13*DT134)/(1+$D$13*DT134)*DM134/(DO134+273)*$E$13)</f>
        <v>0</v>
      </c>
      <c r="AM134" t="s">
        <v>422</v>
      </c>
      <c r="AN134" t="s">
        <v>422</v>
      </c>
      <c r="AO134">
        <v>0</v>
      </c>
      <c r="AP134">
        <v>0</v>
      </c>
      <c r="AQ134">
        <f>1-AO134/AP134</f>
        <v>0</v>
      </c>
      <c r="AR134">
        <v>0</v>
      </c>
      <c r="AS134" t="s">
        <v>422</v>
      </c>
      <c r="AT134" t="s">
        <v>422</v>
      </c>
      <c r="AU134">
        <v>0</v>
      </c>
      <c r="AV134">
        <v>0</v>
      </c>
      <c r="AW134">
        <f>1-AU134/AV134</f>
        <v>0</v>
      </c>
      <c r="AX134">
        <v>0.5</v>
      </c>
      <c r="AY134">
        <f>CX134</f>
        <v>0</v>
      </c>
      <c r="AZ134">
        <f>M134</f>
        <v>0</v>
      </c>
      <c r="BA134">
        <f>AW134*AX134*AY134</f>
        <v>0</v>
      </c>
      <c r="BB134">
        <f>(AZ134-AR134)/AY134</f>
        <v>0</v>
      </c>
      <c r="BC134">
        <f>(AP134-AV134)/AV134</f>
        <v>0</v>
      </c>
      <c r="BD134">
        <f>AO134/(AQ134+AO134/AV134)</f>
        <v>0</v>
      </c>
      <c r="BE134" t="s">
        <v>422</v>
      </c>
      <c r="BF134">
        <v>0</v>
      </c>
      <c r="BG134">
        <f>IF(BF134&lt;&gt;0, BF134, BD134)</f>
        <v>0</v>
      </c>
      <c r="BH134">
        <f>1-BG134/AV134</f>
        <v>0</v>
      </c>
      <c r="BI134">
        <f>(AV134-AU134)/(AV134-BG134)</f>
        <v>0</v>
      </c>
      <c r="BJ134">
        <f>(AP134-AV134)/(AP134-BG134)</f>
        <v>0</v>
      </c>
      <c r="BK134">
        <f>(AV134-AU134)/(AV134-AO134)</f>
        <v>0</v>
      </c>
      <c r="BL134">
        <f>(AP134-AV134)/(AP134-AO134)</f>
        <v>0</v>
      </c>
      <c r="BM134">
        <f>(BI134*BG134/AU134)</f>
        <v>0</v>
      </c>
      <c r="BN134">
        <f>(1-BM134)</f>
        <v>0</v>
      </c>
      <c r="CW134">
        <f>$B$11*DU134+$C$11*DV134+$F$11*EG134*(1-EJ134)</f>
        <v>0</v>
      </c>
      <c r="CX134">
        <f>CW134*CY134</f>
        <v>0</v>
      </c>
      <c r="CY134">
        <f>($B$11*$D$9+$C$11*$D$9+$F$11*((ET134+EL134)/MAX(ET134+EL134+EU134, 0.1)*$I$9+EU134/MAX(ET134+EL134+EU134, 0.1)*$J$9))/($B$11+$C$11+$F$11)</f>
        <v>0</v>
      </c>
      <c r="CZ134">
        <f>($B$11*$K$9+$C$11*$K$9+$F$11*((ET134+EL134)/MAX(ET134+EL134+EU134, 0.1)*$P$9+EU134/MAX(ET134+EL134+EU134, 0.1)*$Q$9))/($B$11+$C$11+$F$11)</f>
        <v>0</v>
      </c>
      <c r="DA134">
        <v>1.65</v>
      </c>
      <c r="DB134">
        <v>0.5</v>
      </c>
      <c r="DC134" t="s">
        <v>423</v>
      </c>
      <c r="DD134">
        <v>2</v>
      </c>
      <c r="DE134">
        <v>1758504591.1</v>
      </c>
      <c r="DF134">
        <v>420.3077777777778</v>
      </c>
      <c r="DG134">
        <v>420.0012222222223</v>
      </c>
      <c r="DH134">
        <v>24.6221</v>
      </c>
      <c r="DI134">
        <v>24.44452222222223</v>
      </c>
      <c r="DJ134">
        <v>419.0702222222222</v>
      </c>
      <c r="DK134">
        <v>24.42376666666667</v>
      </c>
      <c r="DL134">
        <v>499.9821111111111</v>
      </c>
      <c r="DM134">
        <v>89.97452222222222</v>
      </c>
      <c r="DN134">
        <v>0.05721956666666667</v>
      </c>
      <c r="DO134">
        <v>30.74483333333334</v>
      </c>
      <c r="DP134">
        <v>30.6792</v>
      </c>
      <c r="DQ134">
        <v>999.9000000000001</v>
      </c>
      <c r="DR134">
        <v>0</v>
      </c>
      <c r="DS134">
        <v>0</v>
      </c>
      <c r="DT134">
        <v>10000.33555555555</v>
      </c>
      <c r="DU134">
        <v>0</v>
      </c>
      <c r="DV134">
        <v>0.899321</v>
      </c>
      <c r="DW134">
        <v>0.3066813333333334</v>
      </c>
      <c r="DX134">
        <v>430.9179999999999</v>
      </c>
      <c r="DY134">
        <v>430.5251111111111</v>
      </c>
      <c r="DZ134">
        <v>0.1775701111111111</v>
      </c>
      <c r="EA134">
        <v>420.0012222222223</v>
      </c>
      <c r="EB134">
        <v>24.44452222222223</v>
      </c>
      <c r="EC134">
        <v>2.215358888888888</v>
      </c>
      <c r="ED134">
        <v>2.199383333333333</v>
      </c>
      <c r="EE134">
        <v>19.07381111111111</v>
      </c>
      <c r="EF134">
        <v>18.95782222222222</v>
      </c>
      <c r="EG134">
        <v>0.00500097</v>
      </c>
      <c r="EH134">
        <v>0</v>
      </c>
      <c r="EI134">
        <v>0</v>
      </c>
      <c r="EJ134">
        <v>0</v>
      </c>
      <c r="EK134">
        <v>147.6</v>
      </c>
      <c r="EL134">
        <v>0.00500097</v>
      </c>
      <c r="EM134">
        <v>-3.011111111111111</v>
      </c>
      <c r="EN134">
        <v>-0.8777777777777778</v>
      </c>
      <c r="EO134">
        <v>34.75</v>
      </c>
      <c r="EP134">
        <v>38.00666666666667</v>
      </c>
      <c r="EQ134">
        <v>36.37477777777778</v>
      </c>
      <c r="ER134">
        <v>37.90966666666667</v>
      </c>
      <c r="ES134">
        <v>36.708</v>
      </c>
      <c r="ET134">
        <v>0</v>
      </c>
      <c r="EU134">
        <v>0</v>
      </c>
      <c r="EV134">
        <v>0</v>
      </c>
      <c r="EW134">
        <v>1758504594.7</v>
      </c>
      <c r="EX134">
        <v>0</v>
      </c>
      <c r="EY134">
        <v>149.8538461538462</v>
      </c>
      <c r="EZ134">
        <v>-17.94188038991387</v>
      </c>
      <c r="FA134">
        <v>8.324786383852512</v>
      </c>
      <c r="FB134">
        <v>-5.088461538461539</v>
      </c>
      <c r="FC134">
        <v>15</v>
      </c>
      <c r="FD134">
        <v>0</v>
      </c>
      <c r="FE134" t="s">
        <v>424</v>
      </c>
      <c r="FF134">
        <v>1747247426.5</v>
      </c>
      <c r="FG134">
        <v>1747247420.5</v>
      </c>
      <c r="FH134">
        <v>0</v>
      </c>
      <c r="FI134">
        <v>1.027</v>
      </c>
      <c r="FJ134">
        <v>0.031</v>
      </c>
      <c r="FK134">
        <v>0.02</v>
      </c>
      <c r="FL134">
        <v>0.05</v>
      </c>
      <c r="FM134">
        <v>420</v>
      </c>
      <c r="FN134">
        <v>16</v>
      </c>
      <c r="FO134">
        <v>0.01</v>
      </c>
      <c r="FP134">
        <v>0.1</v>
      </c>
      <c r="FQ134">
        <v>0.27903825</v>
      </c>
      <c r="FR134">
        <v>0.3020759999999993</v>
      </c>
      <c r="FS134">
        <v>0.04636515726100258</v>
      </c>
      <c r="FT134">
        <v>0</v>
      </c>
      <c r="FU134">
        <v>150.2558823529412</v>
      </c>
      <c r="FV134">
        <v>-3.738731840964095</v>
      </c>
      <c r="FW134">
        <v>6.106803880363115</v>
      </c>
      <c r="FX134">
        <v>-1</v>
      </c>
      <c r="FY134">
        <v>0.1765528</v>
      </c>
      <c r="FZ134">
        <v>0.003668015009380615</v>
      </c>
      <c r="GA134">
        <v>0.001291472400014803</v>
      </c>
      <c r="GB134">
        <v>1</v>
      </c>
      <c r="GC134">
        <v>1</v>
      </c>
      <c r="GD134">
        <v>2</v>
      </c>
      <c r="GE134" t="s">
        <v>425</v>
      </c>
      <c r="GF134">
        <v>3.13663</v>
      </c>
      <c r="GG134">
        <v>2.71743</v>
      </c>
      <c r="GH134">
        <v>0.0931371</v>
      </c>
      <c r="GI134">
        <v>0.0924106</v>
      </c>
      <c r="GJ134">
        <v>0.107288</v>
      </c>
      <c r="GK134">
        <v>0.105537</v>
      </c>
      <c r="GL134">
        <v>28775.2</v>
      </c>
      <c r="GM134">
        <v>28857.2</v>
      </c>
      <c r="GN134">
        <v>29502.7</v>
      </c>
      <c r="GO134">
        <v>29387.1</v>
      </c>
      <c r="GP134">
        <v>34798.9</v>
      </c>
      <c r="GQ134">
        <v>34810.6</v>
      </c>
      <c r="GR134">
        <v>41517.2</v>
      </c>
      <c r="GS134">
        <v>41748.1</v>
      </c>
      <c r="GT134">
        <v>1.91308</v>
      </c>
      <c r="GU134">
        <v>1.8628</v>
      </c>
      <c r="GV134">
        <v>0.0851676</v>
      </c>
      <c r="GW134">
        <v>0</v>
      </c>
      <c r="GX134">
        <v>29.2976</v>
      </c>
      <c r="GY134">
        <v>999.9</v>
      </c>
      <c r="GZ134">
        <v>58.5</v>
      </c>
      <c r="HA134">
        <v>31.1</v>
      </c>
      <c r="HB134">
        <v>29.5002</v>
      </c>
      <c r="HC134">
        <v>62.2924</v>
      </c>
      <c r="HD134">
        <v>25.3045</v>
      </c>
      <c r="HE134">
        <v>1</v>
      </c>
      <c r="HF134">
        <v>0.157505</v>
      </c>
      <c r="HG134">
        <v>-1.47249</v>
      </c>
      <c r="HH134">
        <v>20.352</v>
      </c>
      <c r="HI134">
        <v>5.22777</v>
      </c>
      <c r="HJ134">
        <v>12.0159</v>
      </c>
      <c r="HK134">
        <v>4.9912</v>
      </c>
      <c r="HL134">
        <v>3.28945</v>
      </c>
      <c r="HM134">
        <v>9999</v>
      </c>
      <c r="HN134">
        <v>9999</v>
      </c>
      <c r="HO134">
        <v>9999</v>
      </c>
      <c r="HP134">
        <v>999.9</v>
      </c>
      <c r="HQ134">
        <v>1.86758</v>
      </c>
      <c r="HR134">
        <v>1.86672</v>
      </c>
      <c r="HS134">
        <v>1.86605</v>
      </c>
      <c r="HT134">
        <v>1.866</v>
      </c>
      <c r="HU134">
        <v>1.86785</v>
      </c>
      <c r="HV134">
        <v>1.87029</v>
      </c>
      <c r="HW134">
        <v>1.86891</v>
      </c>
      <c r="HX134">
        <v>1.87041</v>
      </c>
      <c r="HY134">
        <v>0</v>
      </c>
      <c r="HZ134">
        <v>0</v>
      </c>
      <c r="IA134">
        <v>0</v>
      </c>
      <c r="IB134">
        <v>0</v>
      </c>
      <c r="IC134" t="s">
        <v>426</v>
      </c>
      <c r="ID134" t="s">
        <v>427</v>
      </c>
      <c r="IE134" t="s">
        <v>428</v>
      </c>
      <c r="IF134" t="s">
        <v>428</v>
      </c>
      <c r="IG134" t="s">
        <v>428</v>
      </c>
      <c r="IH134" t="s">
        <v>428</v>
      </c>
      <c r="II134">
        <v>0</v>
      </c>
      <c r="IJ134">
        <v>100</v>
      </c>
      <c r="IK134">
        <v>100</v>
      </c>
      <c r="IL134">
        <v>1.237</v>
      </c>
      <c r="IM134">
        <v>0.1983</v>
      </c>
      <c r="IN134">
        <v>0.6902030508192664</v>
      </c>
      <c r="IO134">
        <v>0.001474763808417899</v>
      </c>
      <c r="IP134">
        <v>-3.85604142745729E-07</v>
      </c>
      <c r="IQ134">
        <v>-4.042155114862324E-11</v>
      </c>
      <c r="IR134">
        <v>-0.0599630414126953</v>
      </c>
      <c r="IS134">
        <v>-0.0008759303265835833</v>
      </c>
      <c r="IT134">
        <v>0.0007542316531097033</v>
      </c>
      <c r="IU134">
        <v>-1.168394518909615E-05</v>
      </c>
      <c r="IV134">
        <v>4</v>
      </c>
      <c r="IW134">
        <v>2283</v>
      </c>
      <c r="IX134">
        <v>1</v>
      </c>
      <c r="IY134">
        <v>28</v>
      </c>
      <c r="IZ134">
        <v>187619.5</v>
      </c>
      <c r="JA134">
        <v>187619.6</v>
      </c>
      <c r="JB134">
        <v>1.03149</v>
      </c>
      <c r="JC134">
        <v>2.2876</v>
      </c>
      <c r="JD134">
        <v>1.39648</v>
      </c>
      <c r="JE134">
        <v>2.36206</v>
      </c>
      <c r="JF134">
        <v>1.49536</v>
      </c>
      <c r="JG134">
        <v>2.68677</v>
      </c>
      <c r="JH134">
        <v>36.5759</v>
      </c>
      <c r="JI134">
        <v>24.1225</v>
      </c>
      <c r="JJ134">
        <v>18</v>
      </c>
      <c r="JK134">
        <v>490.23</v>
      </c>
      <c r="JL134">
        <v>448.264</v>
      </c>
      <c r="JM134">
        <v>31.3475</v>
      </c>
      <c r="JN134">
        <v>29.6183</v>
      </c>
      <c r="JO134">
        <v>30.0001</v>
      </c>
      <c r="JP134">
        <v>29.4503</v>
      </c>
      <c r="JQ134">
        <v>29.3768</v>
      </c>
      <c r="JR134">
        <v>20.6542</v>
      </c>
      <c r="JS134">
        <v>24.9379</v>
      </c>
      <c r="JT134">
        <v>100</v>
      </c>
      <c r="JU134">
        <v>31.3629</v>
      </c>
      <c r="JV134">
        <v>420</v>
      </c>
      <c r="JW134">
        <v>24.4797</v>
      </c>
      <c r="JX134">
        <v>100.833</v>
      </c>
      <c r="JY134">
        <v>100.393</v>
      </c>
    </row>
    <row r="135" spans="1:285">
      <c r="A135">
        <v>119</v>
      </c>
      <c r="B135">
        <v>1758504596.1</v>
      </c>
      <c r="C135">
        <v>1707.599999904633</v>
      </c>
      <c r="D135" t="s">
        <v>668</v>
      </c>
      <c r="E135" t="s">
        <v>669</v>
      </c>
      <c r="F135">
        <v>5</v>
      </c>
      <c r="G135" t="s">
        <v>613</v>
      </c>
      <c r="H135" t="s">
        <v>420</v>
      </c>
      <c r="I135" t="s">
        <v>421</v>
      </c>
      <c r="J135">
        <v>1758504593.1</v>
      </c>
      <c r="K135">
        <f>(L135)/1000</f>
        <v>0</v>
      </c>
      <c r="L135">
        <f>1000*DL135*AJ135*(DH135-DI135)/(100*DA135*(1000-AJ135*DH135))</f>
        <v>0</v>
      </c>
      <c r="M135">
        <f>DL135*AJ135*(DG135-DF135*(1000-AJ135*DI135)/(1000-AJ135*DH135))/(100*DA135)</f>
        <v>0</v>
      </c>
      <c r="N135">
        <f>DF135 - IF(AJ135&gt;1, M135*DA135*100.0/(AL135), 0)</f>
        <v>0</v>
      </c>
      <c r="O135">
        <f>((U135-K135/2)*N135-M135)/(U135+K135/2)</f>
        <v>0</v>
      </c>
      <c r="P135">
        <f>O135*(DM135+DN135)/1000.0</f>
        <v>0</v>
      </c>
      <c r="Q135">
        <f>(DF135 - IF(AJ135&gt;1, M135*DA135*100.0/(AL135), 0))*(DM135+DN135)/1000.0</f>
        <v>0</v>
      </c>
      <c r="R135">
        <f>2.0/((1/T135-1/S135)+SIGN(T135)*SQRT((1/T135-1/S135)*(1/T135-1/S135) + 4*DB135/((DB135+1)*(DB135+1))*(2*1/T135*1/S135-1/S135*1/S135)))</f>
        <v>0</v>
      </c>
      <c r="S135">
        <f>IF(LEFT(DC135,1)&lt;&gt;"0",IF(LEFT(DC135,1)="1",3.0,DD135),$D$5+$E$5*(DT135*DM135/($K$5*1000))+$F$5*(DT135*DM135/($K$5*1000))*MAX(MIN(DA135,$J$5),$I$5)*MAX(MIN(DA135,$J$5),$I$5)+$G$5*MAX(MIN(DA135,$J$5),$I$5)*(DT135*DM135/($K$5*1000))+$H$5*(DT135*DM135/($K$5*1000))*(DT135*DM135/($K$5*1000)))</f>
        <v>0</v>
      </c>
      <c r="T135">
        <f>K135*(1000-(1000*0.61365*exp(17.502*X135/(240.97+X135))/(DM135+DN135)+DH135)/2)/(1000*0.61365*exp(17.502*X135/(240.97+X135))/(DM135+DN135)-DH135)</f>
        <v>0</v>
      </c>
      <c r="U135">
        <f>1/((DB135+1)/(R135/1.6)+1/(S135/1.37)) + DB135/((DB135+1)/(R135/1.6) + DB135/(S135/1.37))</f>
        <v>0</v>
      </c>
      <c r="V135">
        <f>(CW135*CZ135)</f>
        <v>0</v>
      </c>
      <c r="W135">
        <f>(DO135+(V135+2*0.95*5.67E-8*(((DO135+$B$7)+273)^4-(DO135+273)^4)-44100*K135)/(1.84*29.3*S135+8*0.95*5.67E-8*(DO135+273)^3))</f>
        <v>0</v>
      </c>
      <c r="X135">
        <f>($C$7*DP135+$D$7*DQ135+$E$7*W135)</f>
        <v>0</v>
      </c>
      <c r="Y135">
        <f>0.61365*exp(17.502*X135/(240.97+X135))</f>
        <v>0</v>
      </c>
      <c r="Z135">
        <f>(AA135/AB135*100)</f>
        <v>0</v>
      </c>
      <c r="AA135">
        <f>DH135*(DM135+DN135)/1000</f>
        <v>0</v>
      </c>
      <c r="AB135">
        <f>0.61365*exp(17.502*DO135/(240.97+DO135))</f>
        <v>0</v>
      </c>
      <c r="AC135">
        <f>(Y135-DH135*(DM135+DN135)/1000)</f>
        <v>0</v>
      </c>
      <c r="AD135">
        <f>(-K135*44100)</f>
        <v>0</v>
      </c>
      <c r="AE135">
        <f>2*29.3*S135*0.92*(DO135-X135)</f>
        <v>0</v>
      </c>
      <c r="AF135">
        <f>2*0.95*5.67E-8*(((DO135+$B$7)+273)^4-(X135+273)^4)</f>
        <v>0</v>
      </c>
      <c r="AG135">
        <f>V135+AF135+AD135+AE135</f>
        <v>0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MAX(0,($B$13+$C$13*DT135)/(1+$D$13*DT135)*DM135/(DO135+273)*$E$13)</f>
        <v>0</v>
      </c>
      <c r="AM135" t="s">
        <v>422</v>
      </c>
      <c r="AN135" t="s">
        <v>422</v>
      </c>
      <c r="AO135">
        <v>0</v>
      </c>
      <c r="AP135">
        <v>0</v>
      </c>
      <c r="AQ135">
        <f>1-AO135/AP135</f>
        <v>0</v>
      </c>
      <c r="AR135">
        <v>0</v>
      </c>
      <c r="AS135" t="s">
        <v>422</v>
      </c>
      <c r="AT135" t="s">
        <v>422</v>
      </c>
      <c r="AU135">
        <v>0</v>
      </c>
      <c r="AV135">
        <v>0</v>
      </c>
      <c r="AW135">
        <f>1-AU135/AV135</f>
        <v>0</v>
      </c>
      <c r="AX135">
        <v>0.5</v>
      </c>
      <c r="AY135">
        <f>CX135</f>
        <v>0</v>
      </c>
      <c r="AZ135">
        <f>M135</f>
        <v>0</v>
      </c>
      <c r="BA135">
        <f>AW135*AX135*AY135</f>
        <v>0</v>
      </c>
      <c r="BB135">
        <f>(AZ135-AR135)/AY135</f>
        <v>0</v>
      </c>
      <c r="BC135">
        <f>(AP135-AV135)/AV135</f>
        <v>0</v>
      </c>
      <c r="BD135">
        <f>AO135/(AQ135+AO135/AV135)</f>
        <v>0</v>
      </c>
      <c r="BE135" t="s">
        <v>422</v>
      </c>
      <c r="BF135">
        <v>0</v>
      </c>
      <c r="BG135">
        <f>IF(BF135&lt;&gt;0, BF135, BD135)</f>
        <v>0</v>
      </c>
      <c r="BH135">
        <f>1-BG135/AV135</f>
        <v>0</v>
      </c>
      <c r="BI135">
        <f>(AV135-AU135)/(AV135-BG135)</f>
        <v>0</v>
      </c>
      <c r="BJ135">
        <f>(AP135-AV135)/(AP135-BG135)</f>
        <v>0</v>
      </c>
      <c r="BK135">
        <f>(AV135-AU135)/(AV135-AO135)</f>
        <v>0</v>
      </c>
      <c r="BL135">
        <f>(AP135-AV135)/(AP135-AO135)</f>
        <v>0</v>
      </c>
      <c r="BM135">
        <f>(BI135*BG135/AU135)</f>
        <v>0</v>
      </c>
      <c r="BN135">
        <f>(1-BM135)</f>
        <v>0</v>
      </c>
      <c r="CW135">
        <f>$B$11*DU135+$C$11*DV135+$F$11*EG135*(1-EJ135)</f>
        <v>0</v>
      </c>
      <c r="CX135">
        <f>CW135*CY135</f>
        <v>0</v>
      </c>
      <c r="CY135">
        <f>($B$11*$D$9+$C$11*$D$9+$F$11*((ET135+EL135)/MAX(ET135+EL135+EU135, 0.1)*$I$9+EU135/MAX(ET135+EL135+EU135, 0.1)*$J$9))/($B$11+$C$11+$F$11)</f>
        <v>0</v>
      </c>
      <c r="CZ135">
        <f>($B$11*$K$9+$C$11*$K$9+$F$11*((ET135+EL135)/MAX(ET135+EL135+EU135, 0.1)*$P$9+EU135/MAX(ET135+EL135+EU135, 0.1)*$Q$9))/($B$11+$C$11+$F$11)</f>
        <v>0</v>
      </c>
      <c r="DA135">
        <v>1.65</v>
      </c>
      <c r="DB135">
        <v>0.5</v>
      </c>
      <c r="DC135" t="s">
        <v>423</v>
      </c>
      <c r="DD135">
        <v>2</v>
      </c>
      <c r="DE135">
        <v>1758504593.1</v>
      </c>
      <c r="DF135">
        <v>420.3052222222222</v>
      </c>
      <c r="DG135">
        <v>419.9917777777778</v>
      </c>
      <c r="DH135">
        <v>24.62225555555555</v>
      </c>
      <c r="DI135">
        <v>24.44337777777778</v>
      </c>
      <c r="DJ135">
        <v>419.0676666666667</v>
      </c>
      <c r="DK135">
        <v>24.42391111111111</v>
      </c>
      <c r="DL135">
        <v>499.992</v>
      </c>
      <c r="DM135">
        <v>89.97442222222223</v>
      </c>
      <c r="DN135">
        <v>0.0572087</v>
      </c>
      <c r="DO135">
        <v>30.74572222222222</v>
      </c>
      <c r="DP135">
        <v>30.6805</v>
      </c>
      <c r="DQ135">
        <v>999.9000000000001</v>
      </c>
      <c r="DR135">
        <v>0</v>
      </c>
      <c r="DS135">
        <v>0</v>
      </c>
      <c r="DT135">
        <v>9999.58</v>
      </c>
      <c r="DU135">
        <v>0</v>
      </c>
      <c r="DV135">
        <v>0.899321</v>
      </c>
      <c r="DW135">
        <v>0.3134494444444444</v>
      </c>
      <c r="DX135">
        <v>430.9153333333334</v>
      </c>
      <c r="DY135">
        <v>430.5151111111111</v>
      </c>
      <c r="DZ135">
        <v>0.1788765555555556</v>
      </c>
      <c r="EA135">
        <v>419.9917777777778</v>
      </c>
      <c r="EB135">
        <v>24.44337777777778</v>
      </c>
      <c r="EC135">
        <v>2.215371111111111</v>
      </c>
      <c r="ED135">
        <v>2.199276666666667</v>
      </c>
      <c r="EE135">
        <v>19.07391111111111</v>
      </c>
      <c r="EF135">
        <v>18.95704444444445</v>
      </c>
      <c r="EG135">
        <v>0.00500097</v>
      </c>
      <c r="EH135">
        <v>0</v>
      </c>
      <c r="EI135">
        <v>0</v>
      </c>
      <c r="EJ135">
        <v>0</v>
      </c>
      <c r="EK135">
        <v>145.2777777777778</v>
      </c>
      <c r="EL135">
        <v>0.00500097</v>
      </c>
      <c r="EM135">
        <v>-1.588888888888889</v>
      </c>
      <c r="EN135">
        <v>-0.6888888888888888</v>
      </c>
      <c r="EO135">
        <v>34.75</v>
      </c>
      <c r="EP135">
        <v>38.06233333333333</v>
      </c>
      <c r="EQ135">
        <v>36.40944444444445</v>
      </c>
      <c r="ER135">
        <v>37.96511111111111</v>
      </c>
      <c r="ES135">
        <v>36.74966666666666</v>
      </c>
      <c r="ET135">
        <v>0</v>
      </c>
      <c r="EU135">
        <v>0</v>
      </c>
      <c r="EV135">
        <v>0</v>
      </c>
      <c r="EW135">
        <v>1758504597.1</v>
      </c>
      <c r="EX135">
        <v>0</v>
      </c>
      <c r="EY135">
        <v>150.2538461538462</v>
      </c>
      <c r="EZ135">
        <v>-39.85641045145096</v>
      </c>
      <c r="FA135">
        <v>21.62051321063525</v>
      </c>
      <c r="FB135">
        <v>-4.953846153846153</v>
      </c>
      <c r="FC135">
        <v>15</v>
      </c>
      <c r="FD135">
        <v>0</v>
      </c>
      <c r="FE135" t="s">
        <v>424</v>
      </c>
      <c r="FF135">
        <v>1747247426.5</v>
      </c>
      <c r="FG135">
        <v>1747247420.5</v>
      </c>
      <c r="FH135">
        <v>0</v>
      </c>
      <c r="FI135">
        <v>1.027</v>
      </c>
      <c r="FJ135">
        <v>0.031</v>
      </c>
      <c r="FK135">
        <v>0.02</v>
      </c>
      <c r="FL135">
        <v>0.05</v>
      </c>
      <c r="FM135">
        <v>420</v>
      </c>
      <c r="FN135">
        <v>16</v>
      </c>
      <c r="FO135">
        <v>0.01</v>
      </c>
      <c r="FP135">
        <v>0.1</v>
      </c>
      <c r="FQ135">
        <v>0.2921388536585366</v>
      </c>
      <c r="FR135">
        <v>0.2212079581881536</v>
      </c>
      <c r="FS135">
        <v>0.03684643175334884</v>
      </c>
      <c r="FT135">
        <v>0</v>
      </c>
      <c r="FU135">
        <v>148.685294117647</v>
      </c>
      <c r="FV135">
        <v>-7.821237607971526</v>
      </c>
      <c r="FW135">
        <v>6.534889726462431</v>
      </c>
      <c r="FX135">
        <v>-1</v>
      </c>
      <c r="FY135">
        <v>0.1768373414634146</v>
      </c>
      <c r="FZ135">
        <v>0.01011420209059223</v>
      </c>
      <c r="GA135">
        <v>0.001584813778546559</v>
      </c>
      <c r="GB135">
        <v>1</v>
      </c>
      <c r="GC135">
        <v>1</v>
      </c>
      <c r="GD135">
        <v>2</v>
      </c>
      <c r="GE135" t="s">
        <v>425</v>
      </c>
      <c r="GF135">
        <v>3.13665</v>
      </c>
      <c r="GG135">
        <v>2.71725</v>
      </c>
      <c r="GH135">
        <v>0.09313340000000001</v>
      </c>
      <c r="GI135">
        <v>0.0924147</v>
      </c>
      <c r="GJ135">
        <v>0.107282</v>
      </c>
      <c r="GK135">
        <v>0.105532</v>
      </c>
      <c r="GL135">
        <v>28775.4</v>
      </c>
      <c r="GM135">
        <v>28857</v>
      </c>
      <c r="GN135">
        <v>29502.8</v>
      </c>
      <c r="GO135">
        <v>29387.1</v>
      </c>
      <c r="GP135">
        <v>34799.2</v>
      </c>
      <c r="GQ135">
        <v>34810.7</v>
      </c>
      <c r="GR135">
        <v>41517.2</v>
      </c>
      <c r="GS135">
        <v>41748</v>
      </c>
      <c r="GT135">
        <v>1.91297</v>
      </c>
      <c r="GU135">
        <v>1.8626</v>
      </c>
      <c r="GV135">
        <v>0.0846237</v>
      </c>
      <c r="GW135">
        <v>0</v>
      </c>
      <c r="GX135">
        <v>29.2976</v>
      </c>
      <c r="GY135">
        <v>999.9</v>
      </c>
      <c r="GZ135">
        <v>58.5</v>
      </c>
      <c r="HA135">
        <v>31.1</v>
      </c>
      <c r="HB135">
        <v>29.501</v>
      </c>
      <c r="HC135">
        <v>62.5724</v>
      </c>
      <c r="HD135">
        <v>25.4287</v>
      </c>
      <c r="HE135">
        <v>1</v>
      </c>
      <c r="HF135">
        <v>0.157505</v>
      </c>
      <c r="HG135">
        <v>-1.48341</v>
      </c>
      <c r="HH135">
        <v>20.352</v>
      </c>
      <c r="HI135">
        <v>5.22747</v>
      </c>
      <c r="HJ135">
        <v>12.0159</v>
      </c>
      <c r="HK135">
        <v>4.9912</v>
      </c>
      <c r="HL135">
        <v>3.28943</v>
      </c>
      <c r="HM135">
        <v>9999</v>
      </c>
      <c r="HN135">
        <v>9999</v>
      </c>
      <c r="HO135">
        <v>9999</v>
      </c>
      <c r="HP135">
        <v>999.9</v>
      </c>
      <c r="HQ135">
        <v>1.86758</v>
      </c>
      <c r="HR135">
        <v>1.86668</v>
      </c>
      <c r="HS135">
        <v>1.86604</v>
      </c>
      <c r="HT135">
        <v>1.866</v>
      </c>
      <c r="HU135">
        <v>1.86784</v>
      </c>
      <c r="HV135">
        <v>1.87028</v>
      </c>
      <c r="HW135">
        <v>1.86891</v>
      </c>
      <c r="HX135">
        <v>1.87042</v>
      </c>
      <c r="HY135">
        <v>0</v>
      </c>
      <c r="HZ135">
        <v>0</v>
      </c>
      <c r="IA135">
        <v>0</v>
      </c>
      <c r="IB135">
        <v>0</v>
      </c>
      <c r="IC135" t="s">
        <v>426</v>
      </c>
      <c r="ID135" t="s">
        <v>427</v>
      </c>
      <c r="IE135" t="s">
        <v>428</v>
      </c>
      <c r="IF135" t="s">
        <v>428</v>
      </c>
      <c r="IG135" t="s">
        <v>428</v>
      </c>
      <c r="IH135" t="s">
        <v>428</v>
      </c>
      <c r="II135">
        <v>0</v>
      </c>
      <c r="IJ135">
        <v>100</v>
      </c>
      <c r="IK135">
        <v>100</v>
      </c>
      <c r="IL135">
        <v>1.238</v>
      </c>
      <c r="IM135">
        <v>0.1983</v>
      </c>
      <c r="IN135">
        <v>0.6902030508192664</v>
      </c>
      <c r="IO135">
        <v>0.001474763808417899</v>
      </c>
      <c r="IP135">
        <v>-3.85604142745729E-07</v>
      </c>
      <c r="IQ135">
        <v>-4.042155114862324E-11</v>
      </c>
      <c r="IR135">
        <v>-0.0599630414126953</v>
      </c>
      <c r="IS135">
        <v>-0.0008759303265835833</v>
      </c>
      <c r="IT135">
        <v>0.0007542316531097033</v>
      </c>
      <c r="IU135">
        <v>-1.168394518909615E-05</v>
      </c>
      <c r="IV135">
        <v>4</v>
      </c>
      <c r="IW135">
        <v>2283</v>
      </c>
      <c r="IX135">
        <v>1</v>
      </c>
      <c r="IY135">
        <v>28</v>
      </c>
      <c r="IZ135">
        <v>187619.5</v>
      </c>
      <c r="JA135">
        <v>187619.6</v>
      </c>
      <c r="JB135">
        <v>1.03149</v>
      </c>
      <c r="JC135">
        <v>2.28027</v>
      </c>
      <c r="JD135">
        <v>1.39648</v>
      </c>
      <c r="JE135">
        <v>2.36206</v>
      </c>
      <c r="JF135">
        <v>1.49536</v>
      </c>
      <c r="JG135">
        <v>2.74048</v>
      </c>
      <c r="JH135">
        <v>36.5759</v>
      </c>
      <c r="JI135">
        <v>24.1225</v>
      </c>
      <c r="JJ135">
        <v>18</v>
      </c>
      <c r="JK135">
        <v>490.166</v>
      </c>
      <c r="JL135">
        <v>448.14</v>
      </c>
      <c r="JM135">
        <v>31.3561</v>
      </c>
      <c r="JN135">
        <v>29.6183</v>
      </c>
      <c r="JO135">
        <v>30.0001</v>
      </c>
      <c r="JP135">
        <v>29.4503</v>
      </c>
      <c r="JQ135">
        <v>29.3768</v>
      </c>
      <c r="JR135">
        <v>20.6531</v>
      </c>
      <c r="JS135">
        <v>24.9379</v>
      </c>
      <c r="JT135">
        <v>100</v>
      </c>
      <c r="JU135">
        <v>31.3629</v>
      </c>
      <c r="JV135">
        <v>420</v>
      </c>
      <c r="JW135">
        <v>24.4808</v>
      </c>
      <c r="JX135">
        <v>100.833</v>
      </c>
      <c r="JY135">
        <v>100.392</v>
      </c>
    </row>
    <row r="136" spans="1:285">
      <c r="A136">
        <v>120</v>
      </c>
      <c r="B136">
        <v>1758504598.1</v>
      </c>
      <c r="C136">
        <v>1709.599999904633</v>
      </c>
      <c r="D136" t="s">
        <v>670</v>
      </c>
      <c r="E136" t="s">
        <v>671</v>
      </c>
      <c r="F136">
        <v>5</v>
      </c>
      <c r="G136" t="s">
        <v>613</v>
      </c>
      <c r="H136" t="s">
        <v>420</v>
      </c>
      <c r="I136" t="s">
        <v>421</v>
      </c>
      <c r="J136">
        <v>1758504595.1</v>
      </c>
      <c r="K136">
        <f>(L136)/1000</f>
        <v>0</v>
      </c>
      <c r="L136">
        <f>1000*DL136*AJ136*(DH136-DI136)/(100*DA136*(1000-AJ136*DH136))</f>
        <v>0</v>
      </c>
      <c r="M136">
        <f>DL136*AJ136*(DG136-DF136*(1000-AJ136*DI136)/(1000-AJ136*DH136))/(100*DA136)</f>
        <v>0</v>
      </c>
      <c r="N136">
        <f>DF136 - IF(AJ136&gt;1, M136*DA136*100.0/(AL136), 0)</f>
        <v>0</v>
      </c>
      <c r="O136">
        <f>((U136-K136/2)*N136-M136)/(U136+K136/2)</f>
        <v>0</v>
      </c>
      <c r="P136">
        <f>O136*(DM136+DN136)/1000.0</f>
        <v>0</v>
      </c>
      <c r="Q136">
        <f>(DF136 - IF(AJ136&gt;1, M136*DA136*100.0/(AL136), 0))*(DM136+DN136)/1000.0</f>
        <v>0</v>
      </c>
      <c r="R136">
        <f>2.0/((1/T136-1/S136)+SIGN(T136)*SQRT((1/T136-1/S136)*(1/T136-1/S136) + 4*DB136/((DB136+1)*(DB136+1))*(2*1/T136*1/S136-1/S136*1/S136)))</f>
        <v>0</v>
      </c>
      <c r="S136">
        <f>IF(LEFT(DC136,1)&lt;&gt;"0",IF(LEFT(DC136,1)="1",3.0,DD136),$D$5+$E$5*(DT136*DM136/($K$5*1000))+$F$5*(DT136*DM136/($K$5*1000))*MAX(MIN(DA136,$J$5),$I$5)*MAX(MIN(DA136,$J$5),$I$5)+$G$5*MAX(MIN(DA136,$J$5),$I$5)*(DT136*DM136/($K$5*1000))+$H$5*(DT136*DM136/($K$5*1000))*(DT136*DM136/($K$5*1000)))</f>
        <v>0</v>
      </c>
      <c r="T136">
        <f>K136*(1000-(1000*0.61365*exp(17.502*X136/(240.97+X136))/(DM136+DN136)+DH136)/2)/(1000*0.61365*exp(17.502*X136/(240.97+X136))/(DM136+DN136)-DH136)</f>
        <v>0</v>
      </c>
      <c r="U136">
        <f>1/((DB136+1)/(R136/1.6)+1/(S136/1.37)) + DB136/((DB136+1)/(R136/1.6) + DB136/(S136/1.37))</f>
        <v>0</v>
      </c>
      <c r="V136">
        <f>(CW136*CZ136)</f>
        <v>0</v>
      </c>
      <c r="W136">
        <f>(DO136+(V136+2*0.95*5.67E-8*(((DO136+$B$7)+273)^4-(DO136+273)^4)-44100*K136)/(1.84*29.3*S136+8*0.95*5.67E-8*(DO136+273)^3))</f>
        <v>0</v>
      </c>
      <c r="X136">
        <f>($C$7*DP136+$D$7*DQ136+$E$7*W136)</f>
        <v>0</v>
      </c>
      <c r="Y136">
        <f>0.61365*exp(17.502*X136/(240.97+X136))</f>
        <v>0</v>
      </c>
      <c r="Z136">
        <f>(AA136/AB136*100)</f>
        <v>0</v>
      </c>
      <c r="AA136">
        <f>DH136*(DM136+DN136)/1000</f>
        <v>0</v>
      </c>
      <c r="AB136">
        <f>0.61365*exp(17.502*DO136/(240.97+DO136))</f>
        <v>0</v>
      </c>
      <c r="AC136">
        <f>(Y136-DH136*(DM136+DN136)/1000)</f>
        <v>0</v>
      </c>
      <c r="AD136">
        <f>(-K136*44100)</f>
        <v>0</v>
      </c>
      <c r="AE136">
        <f>2*29.3*S136*0.92*(DO136-X136)</f>
        <v>0</v>
      </c>
      <c r="AF136">
        <f>2*0.95*5.67E-8*(((DO136+$B$7)+273)^4-(X136+273)^4)</f>
        <v>0</v>
      </c>
      <c r="AG136">
        <f>V136+AF136+AD136+AE136</f>
        <v>0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MAX(0,($B$13+$C$13*DT136)/(1+$D$13*DT136)*DM136/(DO136+273)*$E$13)</f>
        <v>0</v>
      </c>
      <c r="AM136" t="s">
        <v>422</v>
      </c>
      <c r="AN136" t="s">
        <v>422</v>
      </c>
      <c r="AO136">
        <v>0</v>
      </c>
      <c r="AP136">
        <v>0</v>
      </c>
      <c r="AQ136">
        <f>1-AO136/AP136</f>
        <v>0</v>
      </c>
      <c r="AR136">
        <v>0</v>
      </c>
      <c r="AS136" t="s">
        <v>422</v>
      </c>
      <c r="AT136" t="s">
        <v>422</v>
      </c>
      <c r="AU136">
        <v>0</v>
      </c>
      <c r="AV136">
        <v>0</v>
      </c>
      <c r="AW136">
        <f>1-AU136/AV136</f>
        <v>0</v>
      </c>
      <c r="AX136">
        <v>0.5</v>
      </c>
      <c r="AY136">
        <f>CX136</f>
        <v>0</v>
      </c>
      <c r="AZ136">
        <f>M136</f>
        <v>0</v>
      </c>
      <c r="BA136">
        <f>AW136*AX136*AY136</f>
        <v>0</v>
      </c>
      <c r="BB136">
        <f>(AZ136-AR136)/AY136</f>
        <v>0</v>
      </c>
      <c r="BC136">
        <f>(AP136-AV136)/AV136</f>
        <v>0</v>
      </c>
      <c r="BD136">
        <f>AO136/(AQ136+AO136/AV136)</f>
        <v>0</v>
      </c>
      <c r="BE136" t="s">
        <v>422</v>
      </c>
      <c r="BF136">
        <v>0</v>
      </c>
      <c r="BG136">
        <f>IF(BF136&lt;&gt;0, BF136, BD136)</f>
        <v>0</v>
      </c>
      <c r="BH136">
        <f>1-BG136/AV136</f>
        <v>0</v>
      </c>
      <c r="BI136">
        <f>(AV136-AU136)/(AV136-BG136)</f>
        <v>0</v>
      </c>
      <c r="BJ136">
        <f>(AP136-AV136)/(AP136-BG136)</f>
        <v>0</v>
      </c>
      <c r="BK136">
        <f>(AV136-AU136)/(AV136-AO136)</f>
        <v>0</v>
      </c>
      <c r="BL136">
        <f>(AP136-AV136)/(AP136-AO136)</f>
        <v>0</v>
      </c>
      <c r="BM136">
        <f>(BI136*BG136/AU136)</f>
        <v>0</v>
      </c>
      <c r="BN136">
        <f>(1-BM136)</f>
        <v>0</v>
      </c>
      <c r="CW136">
        <f>$B$11*DU136+$C$11*DV136+$F$11*EG136*(1-EJ136)</f>
        <v>0</v>
      </c>
      <c r="CX136">
        <f>CW136*CY136</f>
        <v>0</v>
      </c>
      <c r="CY136">
        <f>($B$11*$D$9+$C$11*$D$9+$F$11*((ET136+EL136)/MAX(ET136+EL136+EU136, 0.1)*$I$9+EU136/MAX(ET136+EL136+EU136, 0.1)*$J$9))/($B$11+$C$11+$F$11)</f>
        <v>0</v>
      </c>
      <c r="CZ136">
        <f>($B$11*$K$9+$C$11*$K$9+$F$11*((ET136+EL136)/MAX(ET136+EL136+EU136, 0.1)*$P$9+EU136/MAX(ET136+EL136+EU136, 0.1)*$Q$9))/($B$11+$C$11+$F$11)</f>
        <v>0</v>
      </c>
      <c r="DA136">
        <v>1.65</v>
      </c>
      <c r="DB136">
        <v>0.5</v>
      </c>
      <c r="DC136" t="s">
        <v>423</v>
      </c>
      <c r="DD136">
        <v>2</v>
      </c>
      <c r="DE136">
        <v>1758504595.1</v>
      </c>
      <c r="DF136">
        <v>420.2918888888889</v>
      </c>
      <c r="DG136">
        <v>419.9976666666666</v>
      </c>
      <c r="DH136">
        <v>24.62178888888889</v>
      </c>
      <c r="DI136">
        <v>24.44178888888889</v>
      </c>
      <c r="DJ136">
        <v>419.0542222222223</v>
      </c>
      <c r="DK136">
        <v>24.42344444444445</v>
      </c>
      <c r="DL136">
        <v>500.0212222222222</v>
      </c>
      <c r="DM136">
        <v>89.97423333333333</v>
      </c>
      <c r="DN136">
        <v>0.05709477777777778</v>
      </c>
      <c r="DO136">
        <v>30.747</v>
      </c>
      <c r="DP136">
        <v>30.67965555555556</v>
      </c>
      <c r="DQ136">
        <v>999.9000000000001</v>
      </c>
      <c r="DR136">
        <v>0</v>
      </c>
      <c r="DS136">
        <v>0</v>
      </c>
      <c r="DT136">
        <v>10002.08</v>
      </c>
      <c r="DU136">
        <v>0</v>
      </c>
      <c r="DV136">
        <v>0.899321</v>
      </c>
      <c r="DW136">
        <v>0.2941182222222222</v>
      </c>
      <c r="DX136">
        <v>430.9014444444445</v>
      </c>
      <c r="DY136">
        <v>430.5205555555556</v>
      </c>
      <c r="DZ136">
        <v>0.1800025555555556</v>
      </c>
      <c r="EA136">
        <v>419.9976666666666</v>
      </c>
      <c r="EB136">
        <v>24.44178888888889</v>
      </c>
      <c r="EC136">
        <v>2.215324444444444</v>
      </c>
      <c r="ED136">
        <v>2.199128888888889</v>
      </c>
      <c r="EE136">
        <v>19.07357777777778</v>
      </c>
      <c r="EF136">
        <v>18.95597777777778</v>
      </c>
      <c r="EG136">
        <v>0.00500097</v>
      </c>
      <c r="EH136">
        <v>0</v>
      </c>
      <c r="EI136">
        <v>0</v>
      </c>
      <c r="EJ136">
        <v>0</v>
      </c>
      <c r="EK136">
        <v>142.6777777777778</v>
      </c>
      <c r="EL136">
        <v>0.00500097</v>
      </c>
      <c r="EM136">
        <v>-1.355555555555556</v>
      </c>
      <c r="EN136">
        <v>-0.3777777777777778</v>
      </c>
      <c r="EO136">
        <v>34.75</v>
      </c>
      <c r="EP136">
        <v>38.12466666666666</v>
      </c>
      <c r="EQ136">
        <v>36.43011111111111</v>
      </c>
      <c r="ER136">
        <v>38.04844444444445</v>
      </c>
      <c r="ES136">
        <v>36.81233333333333</v>
      </c>
      <c r="ET136">
        <v>0</v>
      </c>
      <c r="EU136">
        <v>0</v>
      </c>
      <c r="EV136">
        <v>0</v>
      </c>
      <c r="EW136">
        <v>1758504598.9</v>
      </c>
      <c r="EX136">
        <v>0</v>
      </c>
      <c r="EY136">
        <v>148.62</v>
      </c>
      <c r="EZ136">
        <v>-44.0769233945795</v>
      </c>
      <c r="FA136">
        <v>-2.169230014332666</v>
      </c>
      <c r="FB136">
        <v>-3.84</v>
      </c>
      <c r="FC136">
        <v>15</v>
      </c>
      <c r="FD136">
        <v>0</v>
      </c>
      <c r="FE136" t="s">
        <v>424</v>
      </c>
      <c r="FF136">
        <v>1747247426.5</v>
      </c>
      <c r="FG136">
        <v>1747247420.5</v>
      </c>
      <c r="FH136">
        <v>0</v>
      </c>
      <c r="FI136">
        <v>1.027</v>
      </c>
      <c r="FJ136">
        <v>0.031</v>
      </c>
      <c r="FK136">
        <v>0.02</v>
      </c>
      <c r="FL136">
        <v>0.05</v>
      </c>
      <c r="FM136">
        <v>420</v>
      </c>
      <c r="FN136">
        <v>16</v>
      </c>
      <c r="FO136">
        <v>0.01</v>
      </c>
      <c r="FP136">
        <v>0.1</v>
      </c>
      <c r="FQ136">
        <v>0.299430875</v>
      </c>
      <c r="FR136">
        <v>0.006432911819886638</v>
      </c>
      <c r="FS136">
        <v>0.02160723465090744</v>
      </c>
      <c r="FT136">
        <v>1</v>
      </c>
      <c r="FU136">
        <v>148.8764705882353</v>
      </c>
      <c r="FV136">
        <v>-4.870893900908388</v>
      </c>
      <c r="FW136">
        <v>6.919540057119123</v>
      </c>
      <c r="FX136">
        <v>-1</v>
      </c>
      <c r="FY136">
        <v>0.17713015</v>
      </c>
      <c r="FZ136">
        <v>0.01322715196998095</v>
      </c>
      <c r="GA136">
        <v>0.001760982517658818</v>
      </c>
      <c r="GB136">
        <v>1</v>
      </c>
      <c r="GC136">
        <v>2</v>
      </c>
      <c r="GD136">
        <v>2</v>
      </c>
      <c r="GE136" t="s">
        <v>448</v>
      </c>
      <c r="GF136">
        <v>3.13655</v>
      </c>
      <c r="GG136">
        <v>2.71733</v>
      </c>
      <c r="GH136">
        <v>0.09312579999999999</v>
      </c>
      <c r="GI136">
        <v>0.0924198</v>
      </c>
      <c r="GJ136">
        <v>0.107285</v>
      </c>
      <c r="GK136">
        <v>0.105525</v>
      </c>
      <c r="GL136">
        <v>28775.9</v>
      </c>
      <c r="GM136">
        <v>28856.9</v>
      </c>
      <c r="GN136">
        <v>29503</v>
      </c>
      <c r="GO136">
        <v>29387.1</v>
      </c>
      <c r="GP136">
        <v>34799.4</v>
      </c>
      <c r="GQ136">
        <v>34811.1</v>
      </c>
      <c r="GR136">
        <v>41517.7</v>
      </c>
      <c r="GS136">
        <v>41748</v>
      </c>
      <c r="GT136">
        <v>1.91293</v>
      </c>
      <c r="GU136">
        <v>1.8627</v>
      </c>
      <c r="GV136">
        <v>0.0846609</v>
      </c>
      <c r="GW136">
        <v>0</v>
      </c>
      <c r="GX136">
        <v>29.2976</v>
      </c>
      <c r="GY136">
        <v>999.9</v>
      </c>
      <c r="GZ136">
        <v>58.5</v>
      </c>
      <c r="HA136">
        <v>31.1</v>
      </c>
      <c r="HB136">
        <v>29.5023</v>
      </c>
      <c r="HC136">
        <v>62.4624</v>
      </c>
      <c r="HD136">
        <v>25.4567</v>
      </c>
      <c r="HE136">
        <v>1</v>
      </c>
      <c r="HF136">
        <v>0.157576</v>
      </c>
      <c r="HG136">
        <v>-1.46906</v>
      </c>
      <c r="HH136">
        <v>20.3521</v>
      </c>
      <c r="HI136">
        <v>5.22747</v>
      </c>
      <c r="HJ136">
        <v>12.0159</v>
      </c>
      <c r="HK136">
        <v>4.9912</v>
      </c>
      <c r="HL136">
        <v>3.28958</v>
      </c>
      <c r="HM136">
        <v>9999</v>
      </c>
      <c r="HN136">
        <v>9999</v>
      </c>
      <c r="HO136">
        <v>9999</v>
      </c>
      <c r="HP136">
        <v>999.9</v>
      </c>
      <c r="HQ136">
        <v>1.86759</v>
      </c>
      <c r="HR136">
        <v>1.86668</v>
      </c>
      <c r="HS136">
        <v>1.86605</v>
      </c>
      <c r="HT136">
        <v>1.866</v>
      </c>
      <c r="HU136">
        <v>1.86784</v>
      </c>
      <c r="HV136">
        <v>1.87027</v>
      </c>
      <c r="HW136">
        <v>1.86891</v>
      </c>
      <c r="HX136">
        <v>1.87042</v>
      </c>
      <c r="HY136">
        <v>0</v>
      </c>
      <c r="HZ136">
        <v>0</v>
      </c>
      <c r="IA136">
        <v>0</v>
      </c>
      <c r="IB136">
        <v>0</v>
      </c>
      <c r="IC136" t="s">
        <v>426</v>
      </c>
      <c r="ID136" t="s">
        <v>427</v>
      </c>
      <c r="IE136" t="s">
        <v>428</v>
      </c>
      <c r="IF136" t="s">
        <v>428</v>
      </c>
      <c r="IG136" t="s">
        <v>428</v>
      </c>
      <c r="IH136" t="s">
        <v>428</v>
      </c>
      <c r="II136">
        <v>0</v>
      </c>
      <c r="IJ136">
        <v>100</v>
      </c>
      <c r="IK136">
        <v>100</v>
      </c>
      <c r="IL136">
        <v>1.238</v>
      </c>
      <c r="IM136">
        <v>0.1983</v>
      </c>
      <c r="IN136">
        <v>0.6902030508192664</v>
      </c>
      <c r="IO136">
        <v>0.001474763808417899</v>
      </c>
      <c r="IP136">
        <v>-3.85604142745729E-07</v>
      </c>
      <c r="IQ136">
        <v>-4.042155114862324E-11</v>
      </c>
      <c r="IR136">
        <v>-0.0599630414126953</v>
      </c>
      <c r="IS136">
        <v>-0.0008759303265835833</v>
      </c>
      <c r="IT136">
        <v>0.0007542316531097033</v>
      </c>
      <c r="IU136">
        <v>-1.168394518909615E-05</v>
      </c>
      <c r="IV136">
        <v>4</v>
      </c>
      <c r="IW136">
        <v>2283</v>
      </c>
      <c r="IX136">
        <v>1</v>
      </c>
      <c r="IY136">
        <v>28</v>
      </c>
      <c r="IZ136">
        <v>187619.5</v>
      </c>
      <c r="JA136">
        <v>187619.6</v>
      </c>
      <c r="JB136">
        <v>1.03149</v>
      </c>
      <c r="JC136">
        <v>2.28882</v>
      </c>
      <c r="JD136">
        <v>1.39771</v>
      </c>
      <c r="JE136">
        <v>2.36206</v>
      </c>
      <c r="JF136">
        <v>1.49536</v>
      </c>
      <c r="JG136">
        <v>2.7002</v>
      </c>
      <c r="JH136">
        <v>36.5759</v>
      </c>
      <c r="JI136">
        <v>24.1138</v>
      </c>
      <c r="JJ136">
        <v>18</v>
      </c>
      <c r="JK136">
        <v>490.134</v>
      </c>
      <c r="JL136">
        <v>448.202</v>
      </c>
      <c r="JM136">
        <v>31.3641</v>
      </c>
      <c r="JN136">
        <v>29.6183</v>
      </c>
      <c r="JO136">
        <v>30.0002</v>
      </c>
      <c r="JP136">
        <v>29.4503</v>
      </c>
      <c r="JQ136">
        <v>29.3768</v>
      </c>
      <c r="JR136">
        <v>20.6529</v>
      </c>
      <c r="JS136">
        <v>24.9379</v>
      </c>
      <c r="JT136">
        <v>100</v>
      </c>
      <c r="JU136">
        <v>31.3769</v>
      </c>
      <c r="JV136">
        <v>420</v>
      </c>
      <c r="JW136">
        <v>24.4765</v>
      </c>
      <c r="JX136">
        <v>100.834</v>
      </c>
      <c r="JY136">
        <v>100.393</v>
      </c>
    </row>
    <row r="137" spans="1:285">
      <c r="A137">
        <v>121</v>
      </c>
      <c r="B137">
        <v>1758504879.1</v>
      </c>
      <c r="C137">
        <v>1990.599999904633</v>
      </c>
      <c r="D137" t="s">
        <v>672</v>
      </c>
      <c r="E137" t="s">
        <v>673</v>
      </c>
      <c r="F137">
        <v>5</v>
      </c>
      <c r="G137" t="s">
        <v>674</v>
      </c>
      <c r="H137" t="s">
        <v>420</v>
      </c>
      <c r="I137" t="s">
        <v>421</v>
      </c>
      <c r="J137">
        <v>1758504876.1</v>
      </c>
      <c r="K137">
        <f>(L137)/1000</f>
        <v>0</v>
      </c>
      <c r="L137">
        <f>1000*DL137*AJ137*(DH137-DI137)/(100*DA137*(1000-AJ137*DH137))</f>
        <v>0</v>
      </c>
      <c r="M137">
        <f>DL137*AJ137*(DG137-DF137*(1000-AJ137*DI137)/(1000-AJ137*DH137))/(100*DA137)</f>
        <v>0</v>
      </c>
      <c r="N137">
        <f>DF137 - IF(AJ137&gt;1, M137*DA137*100.0/(AL137), 0)</f>
        <v>0</v>
      </c>
      <c r="O137">
        <f>((U137-K137/2)*N137-M137)/(U137+K137/2)</f>
        <v>0</v>
      </c>
      <c r="P137">
        <f>O137*(DM137+DN137)/1000.0</f>
        <v>0</v>
      </c>
      <c r="Q137">
        <f>(DF137 - IF(AJ137&gt;1, M137*DA137*100.0/(AL137), 0))*(DM137+DN137)/1000.0</f>
        <v>0</v>
      </c>
      <c r="R137">
        <f>2.0/((1/T137-1/S137)+SIGN(T137)*SQRT((1/T137-1/S137)*(1/T137-1/S137) + 4*DB137/((DB137+1)*(DB137+1))*(2*1/T137*1/S137-1/S137*1/S137)))</f>
        <v>0</v>
      </c>
      <c r="S137">
        <f>IF(LEFT(DC137,1)&lt;&gt;"0",IF(LEFT(DC137,1)="1",3.0,DD137),$D$5+$E$5*(DT137*DM137/($K$5*1000))+$F$5*(DT137*DM137/($K$5*1000))*MAX(MIN(DA137,$J$5),$I$5)*MAX(MIN(DA137,$J$5),$I$5)+$G$5*MAX(MIN(DA137,$J$5),$I$5)*(DT137*DM137/($K$5*1000))+$H$5*(DT137*DM137/($K$5*1000))*(DT137*DM137/($K$5*1000)))</f>
        <v>0</v>
      </c>
      <c r="T137">
        <f>K137*(1000-(1000*0.61365*exp(17.502*X137/(240.97+X137))/(DM137+DN137)+DH137)/2)/(1000*0.61365*exp(17.502*X137/(240.97+X137))/(DM137+DN137)-DH137)</f>
        <v>0</v>
      </c>
      <c r="U137">
        <f>1/((DB137+1)/(R137/1.6)+1/(S137/1.37)) + DB137/((DB137+1)/(R137/1.6) + DB137/(S137/1.37))</f>
        <v>0</v>
      </c>
      <c r="V137">
        <f>(CW137*CZ137)</f>
        <v>0</v>
      </c>
      <c r="W137">
        <f>(DO137+(V137+2*0.95*5.67E-8*(((DO137+$B$7)+273)^4-(DO137+273)^4)-44100*K137)/(1.84*29.3*S137+8*0.95*5.67E-8*(DO137+273)^3))</f>
        <v>0</v>
      </c>
      <c r="X137">
        <f>($C$7*DP137+$D$7*DQ137+$E$7*W137)</f>
        <v>0</v>
      </c>
      <c r="Y137">
        <f>0.61365*exp(17.502*X137/(240.97+X137))</f>
        <v>0</v>
      </c>
      <c r="Z137">
        <f>(AA137/AB137*100)</f>
        <v>0</v>
      </c>
      <c r="AA137">
        <f>DH137*(DM137+DN137)/1000</f>
        <v>0</v>
      </c>
      <c r="AB137">
        <f>0.61365*exp(17.502*DO137/(240.97+DO137))</f>
        <v>0</v>
      </c>
      <c r="AC137">
        <f>(Y137-DH137*(DM137+DN137)/1000)</f>
        <v>0</v>
      </c>
      <c r="AD137">
        <f>(-K137*44100)</f>
        <v>0</v>
      </c>
      <c r="AE137">
        <f>2*29.3*S137*0.92*(DO137-X137)</f>
        <v>0</v>
      </c>
      <c r="AF137">
        <f>2*0.95*5.67E-8*(((DO137+$B$7)+273)^4-(X137+273)^4)</f>
        <v>0</v>
      </c>
      <c r="AG137">
        <f>V137+AF137+AD137+AE137</f>
        <v>0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MAX(0,($B$13+$C$13*DT137)/(1+$D$13*DT137)*DM137/(DO137+273)*$E$13)</f>
        <v>0</v>
      </c>
      <c r="AM137" t="s">
        <v>422</v>
      </c>
      <c r="AN137" t="s">
        <v>422</v>
      </c>
      <c r="AO137">
        <v>0</v>
      </c>
      <c r="AP137">
        <v>0</v>
      </c>
      <c r="AQ137">
        <f>1-AO137/AP137</f>
        <v>0</v>
      </c>
      <c r="AR137">
        <v>0</v>
      </c>
      <c r="AS137" t="s">
        <v>422</v>
      </c>
      <c r="AT137" t="s">
        <v>422</v>
      </c>
      <c r="AU137">
        <v>0</v>
      </c>
      <c r="AV137">
        <v>0</v>
      </c>
      <c r="AW137">
        <f>1-AU137/AV137</f>
        <v>0</v>
      </c>
      <c r="AX137">
        <v>0.5</v>
      </c>
      <c r="AY137">
        <f>CX137</f>
        <v>0</v>
      </c>
      <c r="AZ137">
        <f>M137</f>
        <v>0</v>
      </c>
      <c r="BA137">
        <f>AW137*AX137*AY137</f>
        <v>0</v>
      </c>
      <c r="BB137">
        <f>(AZ137-AR137)/AY137</f>
        <v>0</v>
      </c>
      <c r="BC137">
        <f>(AP137-AV137)/AV137</f>
        <v>0</v>
      </c>
      <c r="BD137">
        <f>AO137/(AQ137+AO137/AV137)</f>
        <v>0</v>
      </c>
      <c r="BE137" t="s">
        <v>422</v>
      </c>
      <c r="BF137">
        <v>0</v>
      </c>
      <c r="BG137">
        <f>IF(BF137&lt;&gt;0, BF137, BD137)</f>
        <v>0</v>
      </c>
      <c r="BH137">
        <f>1-BG137/AV137</f>
        <v>0</v>
      </c>
      <c r="BI137">
        <f>(AV137-AU137)/(AV137-BG137)</f>
        <v>0</v>
      </c>
      <c r="BJ137">
        <f>(AP137-AV137)/(AP137-BG137)</f>
        <v>0</v>
      </c>
      <c r="BK137">
        <f>(AV137-AU137)/(AV137-AO137)</f>
        <v>0</v>
      </c>
      <c r="BL137">
        <f>(AP137-AV137)/(AP137-AO137)</f>
        <v>0</v>
      </c>
      <c r="BM137">
        <f>(BI137*BG137/AU137)</f>
        <v>0</v>
      </c>
      <c r="BN137">
        <f>(1-BM137)</f>
        <v>0</v>
      </c>
      <c r="CW137">
        <f>$B$11*DU137+$C$11*DV137+$F$11*EG137*(1-EJ137)</f>
        <v>0</v>
      </c>
      <c r="CX137">
        <f>CW137*CY137</f>
        <v>0</v>
      </c>
      <c r="CY137">
        <f>($B$11*$D$9+$C$11*$D$9+$F$11*((ET137+EL137)/MAX(ET137+EL137+EU137, 0.1)*$I$9+EU137/MAX(ET137+EL137+EU137, 0.1)*$J$9))/($B$11+$C$11+$F$11)</f>
        <v>0</v>
      </c>
      <c r="CZ137">
        <f>($B$11*$K$9+$C$11*$K$9+$F$11*((ET137+EL137)/MAX(ET137+EL137+EU137, 0.1)*$P$9+EU137/MAX(ET137+EL137+EU137, 0.1)*$Q$9))/($B$11+$C$11+$F$11)</f>
        <v>0</v>
      </c>
      <c r="DA137">
        <v>3.46</v>
      </c>
      <c r="DB137">
        <v>0.5</v>
      </c>
      <c r="DC137" t="s">
        <v>423</v>
      </c>
      <c r="DD137">
        <v>2</v>
      </c>
      <c r="DE137">
        <v>1758504876.1</v>
      </c>
      <c r="DF137">
        <v>420.3460909090909</v>
      </c>
      <c r="DG137">
        <v>419.9735454545454</v>
      </c>
      <c r="DH137">
        <v>24.95404545454545</v>
      </c>
      <c r="DI137">
        <v>24.82295454545455</v>
      </c>
      <c r="DJ137">
        <v>419.1081818181819</v>
      </c>
      <c r="DK137">
        <v>24.75080909090909</v>
      </c>
      <c r="DL137">
        <v>499.9723636363636</v>
      </c>
      <c r="DM137">
        <v>89.97421818181819</v>
      </c>
      <c r="DN137">
        <v>0.0571279</v>
      </c>
      <c r="DO137">
        <v>30.91865454545455</v>
      </c>
      <c r="DP137">
        <v>30.72979090909091</v>
      </c>
      <c r="DQ137">
        <v>999.9</v>
      </c>
      <c r="DR137">
        <v>0</v>
      </c>
      <c r="DS137">
        <v>0</v>
      </c>
      <c r="DT137">
        <v>9999.02</v>
      </c>
      <c r="DU137">
        <v>0</v>
      </c>
      <c r="DV137">
        <v>0.8993210000000001</v>
      </c>
      <c r="DW137">
        <v>0.3722534545454546</v>
      </c>
      <c r="DX137">
        <v>431.1036363636365</v>
      </c>
      <c r="DY137">
        <v>430.6639090909091</v>
      </c>
      <c r="DZ137">
        <v>0.1310992727272727</v>
      </c>
      <c r="EA137">
        <v>419.9735454545454</v>
      </c>
      <c r="EB137">
        <v>24.82295454545455</v>
      </c>
      <c r="EC137">
        <v>2.245221818181818</v>
      </c>
      <c r="ED137">
        <v>2.233426363636364</v>
      </c>
      <c r="EE137">
        <v>19.28867272727273</v>
      </c>
      <c r="EF137">
        <v>19.20410909090909</v>
      </c>
      <c r="EG137">
        <v>0.00500097</v>
      </c>
      <c r="EH137">
        <v>0</v>
      </c>
      <c r="EI137">
        <v>0</v>
      </c>
      <c r="EJ137">
        <v>0</v>
      </c>
      <c r="EK137">
        <v>406.6363636363636</v>
      </c>
      <c r="EL137">
        <v>0.00500097</v>
      </c>
      <c r="EM137">
        <v>-5.390909090909092</v>
      </c>
      <c r="EN137">
        <v>-2.136363636363637</v>
      </c>
      <c r="EO137">
        <v>35.625</v>
      </c>
      <c r="EP137">
        <v>38.97709090909091</v>
      </c>
      <c r="EQ137">
        <v>37.312</v>
      </c>
      <c r="ER137">
        <v>39.01690909090909</v>
      </c>
      <c r="ES137">
        <v>37.52818181818182</v>
      </c>
      <c r="ET137">
        <v>0</v>
      </c>
      <c r="EU137">
        <v>0</v>
      </c>
      <c r="EV137">
        <v>0</v>
      </c>
      <c r="EW137">
        <v>1758504879.7</v>
      </c>
      <c r="EX137">
        <v>0</v>
      </c>
      <c r="EY137">
        <v>405.328</v>
      </c>
      <c r="EZ137">
        <v>5.22307724219172</v>
      </c>
      <c r="FA137">
        <v>32.49230772715347</v>
      </c>
      <c r="FB137">
        <v>-6.324</v>
      </c>
      <c r="FC137">
        <v>15</v>
      </c>
      <c r="FD137">
        <v>0</v>
      </c>
      <c r="FE137" t="s">
        <v>424</v>
      </c>
      <c r="FF137">
        <v>1747247426.5</v>
      </c>
      <c r="FG137">
        <v>1747247420.5</v>
      </c>
      <c r="FH137">
        <v>0</v>
      </c>
      <c r="FI137">
        <v>1.027</v>
      </c>
      <c r="FJ137">
        <v>0.031</v>
      </c>
      <c r="FK137">
        <v>0.02</v>
      </c>
      <c r="FL137">
        <v>0.05</v>
      </c>
      <c r="FM137">
        <v>420</v>
      </c>
      <c r="FN137">
        <v>16</v>
      </c>
      <c r="FO137">
        <v>0.01</v>
      </c>
      <c r="FP137">
        <v>0.1</v>
      </c>
      <c r="FQ137">
        <v>0.3461199024390244</v>
      </c>
      <c r="FR137">
        <v>0.4948700069686413</v>
      </c>
      <c r="FS137">
        <v>0.07692787752960559</v>
      </c>
      <c r="FT137">
        <v>0</v>
      </c>
      <c r="FU137">
        <v>404.3176470588235</v>
      </c>
      <c r="FV137">
        <v>10.68601991073291</v>
      </c>
      <c r="FW137">
        <v>6.004825049527466</v>
      </c>
      <c r="FX137">
        <v>-1</v>
      </c>
      <c r="FY137">
        <v>0.1311760243902439</v>
      </c>
      <c r="FZ137">
        <v>0.0006299372822297959</v>
      </c>
      <c r="GA137">
        <v>0.000867364848199952</v>
      </c>
      <c r="GB137">
        <v>1</v>
      </c>
      <c r="GC137">
        <v>1</v>
      </c>
      <c r="GD137">
        <v>2</v>
      </c>
      <c r="GE137" t="s">
        <v>425</v>
      </c>
      <c r="GF137">
        <v>3.13669</v>
      </c>
      <c r="GG137">
        <v>2.71735</v>
      </c>
      <c r="GH137">
        <v>0.0931492</v>
      </c>
      <c r="GI137">
        <v>0.092415</v>
      </c>
      <c r="GJ137">
        <v>0.108278</v>
      </c>
      <c r="GK137">
        <v>0.106667</v>
      </c>
      <c r="GL137">
        <v>28774.8</v>
      </c>
      <c r="GM137">
        <v>28856.2</v>
      </c>
      <c r="GN137">
        <v>29502.7</v>
      </c>
      <c r="GO137">
        <v>29386.4</v>
      </c>
      <c r="GP137">
        <v>34760.2</v>
      </c>
      <c r="GQ137">
        <v>34765.4</v>
      </c>
      <c r="GR137">
        <v>41517.5</v>
      </c>
      <c r="GS137">
        <v>41747.3</v>
      </c>
      <c r="GT137">
        <v>1.91243</v>
      </c>
      <c r="GU137">
        <v>1.8628</v>
      </c>
      <c r="GV137">
        <v>0.0855066</v>
      </c>
      <c r="GW137">
        <v>0</v>
      </c>
      <c r="GX137">
        <v>29.3304</v>
      </c>
      <c r="GY137">
        <v>999.9</v>
      </c>
      <c r="GZ137">
        <v>58.3</v>
      </c>
      <c r="HA137">
        <v>31.1</v>
      </c>
      <c r="HB137">
        <v>29.3983</v>
      </c>
      <c r="HC137">
        <v>62.4425</v>
      </c>
      <c r="HD137">
        <v>25.2925</v>
      </c>
      <c r="HE137">
        <v>1</v>
      </c>
      <c r="HF137">
        <v>0.158034</v>
      </c>
      <c r="HG137">
        <v>-1.27054</v>
      </c>
      <c r="HH137">
        <v>20.3519</v>
      </c>
      <c r="HI137">
        <v>5.22837</v>
      </c>
      <c r="HJ137">
        <v>12.0158</v>
      </c>
      <c r="HK137">
        <v>4.99135</v>
      </c>
      <c r="HL137">
        <v>3.28955</v>
      </c>
      <c r="HM137">
        <v>9999</v>
      </c>
      <c r="HN137">
        <v>9999</v>
      </c>
      <c r="HO137">
        <v>9999</v>
      </c>
      <c r="HP137">
        <v>999.9</v>
      </c>
      <c r="HQ137">
        <v>1.8676</v>
      </c>
      <c r="HR137">
        <v>1.86671</v>
      </c>
      <c r="HS137">
        <v>1.86607</v>
      </c>
      <c r="HT137">
        <v>1.866</v>
      </c>
      <c r="HU137">
        <v>1.86784</v>
      </c>
      <c r="HV137">
        <v>1.87028</v>
      </c>
      <c r="HW137">
        <v>1.86891</v>
      </c>
      <c r="HX137">
        <v>1.87041</v>
      </c>
      <c r="HY137">
        <v>0</v>
      </c>
      <c r="HZ137">
        <v>0</v>
      </c>
      <c r="IA137">
        <v>0</v>
      </c>
      <c r="IB137">
        <v>0</v>
      </c>
      <c r="IC137" t="s">
        <v>426</v>
      </c>
      <c r="ID137" t="s">
        <v>427</v>
      </c>
      <c r="IE137" t="s">
        <v>428</v>
      </c>
      <c r="IF137" t="s">
        <v>428</v>
      </c>
      <c r="IG137" t="s">
        <v>428</v>
      </c>
      <c r="IH137" t="s">
        <v>428</v>
      </c>
      <c r="II137">
        <v>0</v>
      </c>
      <c r="IJ137">
        <v>100</v>
      </c>
      <c r="IK137">
        <v>100</v>
      </c>
      <c r="IL137">
        <v>1.238</v>
      </c>
      <c r="IM137">
        <v>0.2032</v>
      </c>
      <c r="IN137">
        <v>0.6902030508192664</v>
      </c>
      <c r="IO137">
        <v>0.001474763808417899</v>
      </c>
      <c r="IP137">
        <v>-3.85604142745729E-07</v>
      </c>
      <c r="IQ137">
        <v>-4.042155114862324E-11</v>
      </c>
      <c r="IR137">
        <v>-0.0599630414126953</v>
      </c>
      <c r="IS137">
        <v>-0.0008759303265835833</v>
      </c>
      <c r="IT137">
        <v>0.0007542316531097033</v>
      </c>
      <c r="IU137">
        <v>-1.168394518909615E-05</v>
      </c>
      <c r="IV137">
        <v>4</v>
      </c>
      <c r="IW137">
        <v>2283</v>
      </c>
      <c r="IX137">
        <v>1</v>
      </c>
      <c r="IY137">
        <v>28</v>
      </c>
      <c r="IZ137">
        <v>187624.2</v>
      </c>
      <c r="JA137">
        <v>187624.3</v>
      </c>
      <c r="JB137">
        <v>1.03149</v>
      </c>
      <c r="JC137">
        <v>2.29126</v>
      </c>
      <c r="JD137">
        <v>1.39771</v>
      </c>
      <c r="JE137">
        <v>2.35962</v>
      </c>
      <c r="JF137">
        <v>1.49536</v>
      </c>
      <c r="JG137">
        <v>2.61963</v>
      </c>
      <c r="JH137">
        <v>36.6233</v>
      </c>
      <c r="JI137">
        <v>24.1138</v>
      </c>
      <c r="JJ137">
        <v>18</v>
      </c>
      <c r="JK137">
        <v>489.957</v>
      </c>
      <c r="JL137">
        <v>448.401</v>
      </c>
      <c r="JM137">
        <v>31.4717</v>
      </c>
      <c r="JN137">
        <v>29.6311</v>
      </c>
      <c r="JO137">
        <v>30</v>
      </c>
      <c r="JP137">
        <v>29.468</v>
      </c>
      <c r="JQ137">
        <v>29.3949</v>
      </c>
      <c r="JR137">
        <v>20.6678</v>
      </c>
      <c r="JS137">
        <v>23.045</v>
      </c>
      <c r="JT137">
        <v>100</v>
      </c>
      <c r="JU137">
        <v>31.4475</v>
      </c>
      <c r="JV137">
        <v>420</v>
      </c>
      <c r="JW137">
        <v>24.8671</v>
      </c>
      <c r="JX137">
        <v>100.834</v>
      </c>
      <c r="JY137">
        <v>100.39</v>
      </c>
    </row>
    <row r="138" spans="1:285">
      <c r="A138">
        <v>122</v>
      </c>
      <c r="B138">
        <v>1758504881.1</v>
      </c>
      <c r="C138">
        <v>1992.599999904633</v>
      </c>
      <c r="D138" t="s">
        <v>675</v>
      </c>
      <c r="E138" t="s">
        <v>676</v>
      </c>
      <c r="F138">
        <v>5</v>
      </c>
      <c r="G138" t="s">
        <v>674</v>
      </c>
      <c r="H138" t="s">
        <v>420</v>
      </c>
      <c r="I138" t="s">
        <v>421</v>
      </c>
      <c r="J138">
        <v>1758504878.266667</v>
      </c>
      <c r="K138">
        <f>(L138)/1000</f>
        <v>0</v>
      </c>
      <c r="L138">
        <f>1000*DL138*AJ138*(DH138-DI138)/(100*DA138*(1000-AJ138*DH138))</f>
        <v>0</v>
      </c>
      <c r="M138">
        <f>DL138*AJ138*(DG138-DF138*(1000-AJ138*DI138)/(1000-AJ138*DH138))/(100*DA138)</f>
        <v>0</v>
      </c>
      <c r="N138">
        <f>DF138 - IF(AJ138&gt;1, M138*DA138*100.0/(AL138), 0)</f>
        <v>0</v>
      </c>
      <c r="O138">
        <f>((U138-K138/2)*N138-M138)/(U138+K138/2)</f>
        <v>0</v>
      </c>
      <c r="P138">
        <f>O138*(DM138+DN138)/1000.0</f>
        <v>0</v>
      </c>
      <c r="Q138">
        <f>(DF138 - IF(AJ138&gt;1, M138*DA138*100.0/(AL138), 0))*(DM138+DN138)/1000.0</f>
        <v>0</v>
      </c>
      <c r="R138">
        <f>2.0/((1/T138-1/S138)+SIGN(T138)*SQRT((1/T138-1/S138)*(1/T138-1/S138) + 4*DB138/((DB138+1)*(DB138+1))*(2*1/T138*1/S138-1/S138*1/S138)))</f>
        <v>0</v>
      </c>
      <c r="S138">
        <f>IF(LEFT(DC138,1)&lt;&gt;"0",IF(LEFT(DC138,1)="1",3.0,DD138),$D$5+$E$5*(DT138*DM138/($K$5*1000))+$F$5*(DT138*DM138/($K$5*1000))*MAX(MIN(DA138,$J$5),$I$5)*MAX(MIN(DA138,$J$5),$I$5)+$G$5*MAX(MIN(DA138,$J$5),$I$5)*(DT138*DM138/($K$5*1000))+$H$5*(DT138*DM138/($K$5*1000))*(DT138*DM138/($K$5*1000)))</f>
        <v>0</v>
      </c>
      <c r="T138">
        <f>K138*(1000-(1000*0.61365*exp(17.502*X138/(240.97+X138))/(DM138+DN138)+DH138)/2)/(1000*0.61365*exp(17.502*X138/(240.97+X138))/(DM138+DN138)-DH138)</f>
        <v>0</v>
      </c>
      <c r="U138">
        <f>1/((DB138+1)/(R138/1.6)+1/(S138/1.37)) + DB138/((DB138+1)/(R138/1.6) + DB138/(S138/1.37))</f>
        <v>0</v>
      </c>
      <c r="V138">
        <f>(CW138*CZ138)</f>
        <v>0</v>
      </c>
      <c r="W138">
        <f>(DO138+(V138+2*0.95*5.67E-8*(((DO138+$B$7)+273)^4-(DO138+273)^4)-44100*K138)/(1.84*29.3*S138+8*0.95*5.67E-8*(DO138+273)^3))</f>
        <v>0</v>
      </c>
      <c r="X138">
        <f>($C$7*DP138+$D$7*DQ138+$E$7*W138)</f>
        <v>0</v>
      </c>
      <c r="Y138">
        <f>0.61365*exp(17.502*X138/(240.97+X138))</f>
        <v>0</v>
      </c>
      <c r="Z138">
        <f>(AA138/AB138*100)</f>
        <v>0</v>
      </c>
      <c r="AA138">
        <f>DH138*(DM138+DN138)/1000</f>
        <v>0</v>
      </c>
      <c r="AB138">
        <f>0.61365*exp(17.502*DO138/(240.97+DO138))</f>
        <v>0</v>
      </c>
      <c r="AC138">
        <f>(Y138-DH138*(DM138+DN138)/1000)</f>
        <v>0</v>
      </c>
      <c r="AD138">
        <f>(-K138*44100)</f>
        <v>0</v>
      </c>
      <c r="AE138">
        <f>2*29.3*S138*0.92*(DO138-X138)</f>
        <v>0</v>
      </c>
      <c r="AF138">
        <f>2*0.95*5.67E-8*(((DO138+$B$7)+273)^4-(X138+273)^4)</f>
        <v>0</v>
      </c>
      <c r="AG138">
        <f>V138+AF138+AD138+AE138</f>
        <v>0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MAX(0,($B$13+$C$13*DT138)/(1+$D$13*DT138)*DM138/(DO138+273)*$E$13)</f>
        <v>0</v>
      </c>
      <c r="AM138" t="s">
        <v>422</v>
      </c>
      <c r="AN138" t="s">
        <v>422</v>
      </c>
      <c r="AO138">
        <v>0</v>
      </c>
      <c r="AP138">
        <v>0</v>
      </c>
      <c r="AQ138">
        <f>1-AO138/AP138</f>
        <v>0</v>
      </c>
      <c r="AR138">
        <v>0</v>
      </c>
      <c r="AS138" t="s">
        <v>422</v>
      </c>
      <c r="AT138" t="s">
        <v>422</v>
      </c>
      <c r="AU138">
        <v>0</v>
      </c>
      <c r="AV138">
        <v>0</v>
      </c>
      <c r="AW138">
        <f>1-AU138/AV138</f>
        <v>0</v>
      </c>
      <c r="AX138">
        <v>0.5</v>
      </c>
      <c r="AY138">
        <f>CX138</f>
        <v>0</v>
      </c>
      <c r="AZ138">
        <f>M138</f>
        <v>0</v>
      </c>
      <c r="BA138">
        <f>AW138*AX138*AY138</f>
        <v>0</v>
      </c>
      <c r="BB138">
        <f>(AZ138-AR138)/AY138</f>
        <v>0</v>
      </c>
      <c r="BC138">
        <f>(AP138-AV138)/AV138</f>
        <v>0</v>
      </c>
      <c r="BD138">
        <f>AO138/(AQ138+AO138/AV138)</f>
        <v>0</v>
      </c>
      <c r="BE138" t="s">
        <v>422</v>
      </c>
      <c r="BF138">
        <v>0</v>
      </c>
      <c r="BG138">
        <f>IF(BF138&lt;&gt;0, BF138, BD138)</f>
        <v>0</v>
      </c>
      <c r="BH138">
        <f>1-BG138/AV138</f>
        <v>0</v>
      </c>
      <c r="BI138">
        <f>(AV138-AU138)/(AV138-BG138)</f>
        <v>0</v>
      </c>
      <c r="BJ138">
        <f>(AP138-AV138)/(AP138-BG138)</f>
        <v>0</v>
      </c>
      <c r="BK138">
        <f>(AV138-AU138)/(AV138-AO138)</f>
        <v>0</v>
      </c>
      <c r="BL138">
        <f>(AP138-AV138)/(AP138-AO138)</f>
        <v>0</v>
      </c>
      <c r="BM138">
        <f>(BI138*BG138/AU138)</f>
        <v>0</v>
      </c>
      <c r="BN138">
        <f>(1-BM138)</f>
        <v>0</v>
      </c>
      <c r="CW138">
        <f>$B$11*DU138+$C$11*DV138+$F$11*EG138*(1-EJ138)</f>
        <v>0</v>
      </c>
      <c r="CX138">
        <f>CW138*CY138</f>
        <v>0</v>
      </c>
      <c r="CY138">
        <f>($B$11*$D$9+$C$11*$D$9+$F$11*((ET138+EL138)/MAX(ET138+EL138+EU138, 0.1)*$I$9+EU138/MAX(ET138+EL138+EU138, 0.1)*$J$9))/($B$11+$C$11+$F$11)</f>
        <v>0</v>
      </c>
      <c r="CZ138">
        <f>($B$11*$K$9+$C$11*$K$9+$F$11*((ET138+EL138)/MAX(ET138+EL138+EU138, 0.1)*$P$9+EU138/MAX(ET138+EL138+EU138, 0.1)*$Q$9))/($B$11+$C$11+$F$11)</f>
        <v>0</v>
      </c>
      <c r="DA138">
        <v>3.46</v>
      </c>
      <c r="DB138">
        <v>0.5</v>
      </c>
      <c r="DC138" t="s">
        <v>423</v>
      </c>
      <c r="DD138">
        <v>2</v>
      </c>
      <c r="DE138">
        <v>1758504878.266667</v>
      </c>
      <c r="DF138">
        <v>420.3782222222222</v>
      </c>
      <c r="DG138">
        <v>419.9847777777778</v>
      </c>
      <c r="DH138">
        <v>24.95297777777778</v>
      </c>
      <c r="DI138">
        <v>24.82326666666667</v>
      </c>
      <c r="DJ138">
        <v>419.1403333333333</v>
      </c>
      <c r="DK138">
        <v>24.74975555555555</v>
      </c>
      <c r="DL138">
        <v>500.0165555555556</v>
      </c>
      <c r="DM138">
        <v>89.97408888888887</v>
      </c>
      <c r="DN138">
        <v>0.0570374</v>
      </c>
      <c r="DO138">
        <v>30.91843333333333</v>
      </c>
      <c r="DP138">
        <v>30.72538888888889</v>
      </c>
      <c r="DQ138">
        <v>999.9000000000001</v>
      </c>
      <c r="DR138">
        <v>0</v>
      </c>
      <c r="DS138">
        <v>0</v>
      </c>
      <c r="DT138">
        <v>10003.10222222222</v>
      </c>
      <c r="DU138">
        <v>0</v>
      </c>
      <c r="DV138">
        <v>0.899321</v>
      </c>
      <c r="DW138">
        <v>0.3932766666666667</v>
      </c>
      <c r="DX138">
        <v>431.1361111111111</v>
      </c>
      <c r="DY138">
        <v>430.6754444444445</v>
      </c>
      <c r="DZ138">
        <v>0.1297177777777778</v>
      </c>
      <c r="EA138">
        <v>419.9847777777778</v>
      </c>
      <c r="EB138">
        <v>24.82326666666667</v>
      </c>
      <c r="EC138">
        <v>2.245122222222222</v>
      </c>
      <c r="ED138">
        <v>2.233452222222222</v>
      </c>
      <c r="EE138">
        <v>19.28796666666667</v>
      </c>
      <c r="EF138">
        <v>19.20428888888889</v>
      </c>
      <c r="EG138">
        <v>0.00500097</v>
      </c>
      <c r="EH138">
        <v>0</v>
      </c>
      <c r="EI138">
        <v>0</v>
      </c>
      <c r="EJ138">
        <v>0</v>
      </c>
      <c r="EK138">
        <v>407.3444444444445</v>
      </c>
      <c r="EL138">
        <v>0.00500097</v>
      </c>
      <c r="EM138">
        <v>-3.288888888888889</v>
      </c>
      <c r="EN138">
        <v>-1.422222222222222</v>
      </c>
      <c r="EO138">
        <v>35.625</v>
      </c>
      <c r="EP138">
        <v>38.95099999999999</v>
      </c>
      <c r="EQ138">
        <v>37.312</v>
      </c>
      <c r="ER138">
        <v>39</v>
      </c>
      <c r="ES138">
        <v>37.51377777777778</v>
      </c>
      <c r="ET138">
        <v>0</v>
      </c>
      <c r="EU138">
        <v>0</v>
      </c>
      <c r="EV138">
        <v>0</v>
      </c>
      <c r="EW138">
        <v>1758504882.1</v>
      </c>
      <c r="EX138">
        <v>0</v>
      </c>
      <c r="EY138">
        <v>406.124</v>
      </c>
      <c r="EZ138">
        <v>9.046154197808111</v>
      </c>
      <c r="FA138">
        <v>4.230769381250417</v>
      </c>
      <c r="FB138">
        <v>-5.660000000000001</v>
      </c>
      <c r="FC138">
        <v>15</v>
      </c>
      <c r="FD138">
        <v>0</v>
      </c>
      <c r="FE138" t="s">
        <v>424</v>
      </c>
      <c r="FF138">
        <v>1747247426.5</v>
      </c>
      <c r="FG138">
        <v>1747247420.5</v>
      </c>
      <c r="FH138">
        <v>0</v>
      </c>
      <c r="FI138">
        <v>1.027</v>
      </c>
      <c r="FJ138">
        <v>0.031</v>
      </c>
      <c r="FK138">
        <v>0.02</v>
      </c>
      <c r="FL138">
        <v>0.05</v>
      </c>
      <c r="FM138">
        <v>420</v>
      </c>
      <c r="FN138">
        <v>16</v>
      </c>
      <c r="FO138">
        <v>0.01</v>
      </c>
      <c r="FP138">
        <v>0.1</v>
      </c>
      <c r="FQ138">
        <v>0.3733877317073171</v>
      </c>
      <c r="FR138">
        <v>0.2107783275261323</v>
      </c>
      <c r="FS138">
        <v>0.05389838020871445</v>
      </c>
      <c r="FT138">
        <v>0</v>
      </c>
      <c r="FU138">
        <v>405.3117647058824</v>
      </c>
      <c r="FV138">
        <v>19.07410243810411</v>
      </c>
      <c r="FW138">
        <v>6.388627980564251</v>
      </c>
      <c r="FX138">
        <v>-1</v>
      </c>
      <c r="FY138">
        <v>0.1308150487804878</v>
      </c>
      <c r="FZ138">
        <v>-0.006895191637630475</v>
      </c>
      <c r="GA138">
        <v>0.001380842778200427</v>
      </c>
      <c r="GB138">
        <v>1</v>
      </c>
      <c r="GC138">
        <v>1</v>
      </c>
      <c r="GD138">
        <v>2</v>
      </c>
      <c r="GE138" t="s">
        <v>425</v>
      </c>
      <c r="GF138">
        <v>3.1367</v>
      </c>
      <c r="GG138">
        <v>2.71733</v>
      </c>
      <c r="GH138">
        <v>0.0931501</v>
      </c>
      <c r="GI138">
        <v>0.0924078</v>
      </c>
      <c r="GJ138">
        <v>0.108275</v>
      </c>
      <c r="GK138">
        <v>0.106663</v>
      </c>
      <c r="GL138">
        <v>28774.6</v>
      </c>
      <c r="GM138">
        <v>28856.3</v>
      </c>
      <c r="GN138">
        <v>29502.5</v>
      </c>
      <c r="GO138">
        <v>29386.2</v>
      </c>
      <c r="GP138">
        <v>34760</v>
      </c>
      <c r="GQ138">
        <v>34765.2</v>
      </c>
      <c r="GR138">
        <v>41517.1</v>
      </c>
      <c r="GS138">
        <v>41746.8</v>
      </c>
      <c r="GT138">
        <v>1.9125</v>
      </c>
      <c r="GU138">
        <v>1.8628</v>
      </c>
      <c r="GV138">
        <v>0.085339</v>
      </c>
      <c r="GW138">
        <v>0</v>
      </c>
      <c r="GX138">
        <v>29.3304</v>
      </c>
      <c r="GY138">
        <v>999.9</v>
      </c>
      <c r="GZ138">
        <v>58.3</v>
      </c>
      <c r="HA138">
        <v>31.1</v>
      </c>
      <c r="HB138">
        <v>29.3981</v>
      </c>
      <c r="HC138">
        <v>62.4825</v>
      </c>
      <c r="HD138">
        <v>25.3405</v>
      </c>
      <c r="HE138">
        <v>1</v>
      </c>
      <c r="HF138">
        <v>0.158049</v>
      </c>
      <c r="HG138">
        <v>-1.24793</v>
      </c>
      <c r="HH138">
        <v>20.352</v>
      </c>
      <c r="HI138">
        <v>5.22867</v>
      </c>
      <c r="HJ138">
        <v>12.0159</v>
      </c>
      <c r="HK138">
        <v>4.99155</v>
      </c>
      <c r="HL138">
        <v>3.2894</v>
      </c>
      <c r="HM138">
        <v>9999</v>
      </c>
      <c r="HN138">
        <v>9999</v>
      </c>
      <c r="HO138">
        <v>9999</v>
      </c>
      <c r="HP138">
        <v>999.9</v>
      </c>
      <c r="HQ138">
        <v>1.86758</v>
      </c>
      <c r="HR138">
        <v>1.86673</v>
      </c>
      <c r="HS138">
        <v>1.86608</v>
      </c>
      <c r="HT138">
        <v>1.866</v>
      </c>
      <c r="HU138">
        <v>1.86783</v>
      </c>
      <c r="HV138">
        <v>1.87027</v>
      </c>
      <c r="HW138">
        <v>1.86891</v>
      </c>
      <c r="HX138">
        <v>1.87041</v>
      </c>
      <c r="HY138">
        <v>0</v>
      </c>
      <c r="HZ138">
        <v>0</v>
      </c>
      <c r="IA138">
        <v>0</v>
      </c>
      <c r="IB138">
        <v>0</v>
      </c>
      <c r="IC138" t="s">
        <v>426</v>
      </c>
      <c r="ID138" t="s">
        <v>427</v>
      </c>
      <c r="IE138" t="s">
        <v>428</v>
      </c>
      <c r="IF138" t="s">
        <v>428</v>
      </c>
      <c r="IG138" t="s">
        <v>428</v>
      </c>
      <c r="IH138" t="s">
        <v>428</v>
      </c>
      <c r="II138">
        <v>0</v>
      </c>
      <c r="IJ138">
        <v>100</v>
      </c>
      <c r="IK138">
        <v>100</v>
      </c>
      <c r="IL138">
        <v>1.238</v>
      </c>
      <c r="IM138">
        <v>0.2032</v>
      </c>
      <c r="IN138">
        <v>0.6902030508192664</v>
      </c>
      <c r="IO138">
        <v>0.001474763808417899</v>
      </c>
      <c r="IP138">
        <v>-3.85604142745729E-07</v>
      </c>
      <c r="IQ138">
        <v>-4.042155114862324E-11</v>
      </c>
      <c r="IR138">
        <v>-0.0599630414126953</v>
      </c>
      <c r="IS138">
        <v>-0.0008759303265835833</v>
      </c>
      <c r="IT138">
        <v>0.0007542316531097033</v>
      </c>
      <c r="IU138">
        <v>-1.168394518909615E-05</v>
      </c>
      <c r="IV138">
        <v>4</v>
      </c>
      <c r="IW138">
        <v>2283</v>
      </c>
      <c r="IX138">
        <v>1</v>
      </c>
      <c r="IY138">
        <v>28</v>
      </c>
      <c r="IZ138">
        <v>187624.2</v>
      </c>
      <c r="JA138">
        <v>187624.3</v>
      </c>
      <c r="JB138">
        <v>1.03149</v>
      </c>
      <c r="JC138">
        <v>2.28149</v>
      </c>
      <c r="JD138">
        <v>1.39648</v>
      </c>
      <c r="JE138">
        <v>2.36084</v>
      </c>
      <c r="JF138">
        <v>1.49536</v>
      </c>
      <c r="JG138">
        <v>2.72461</v>
      </c>
      <c r="JH138">
        <v>36.6233</v>
      </c>
      <c r="JI138">
        <v>24.1225</v>
      </c>
      <c r="JJ138">
        <v>18</v>
      </c>
      <c r="JK138">
        <v>490.005</v>
      </c>
      <c r="JL138">
        <v>448.401</v>
      </c>
      <c r="JM138">
        <v>31.4574</v>
      </c>
      <c r="JN138">
        <v>29.6311</v>
      </c>
      <c r="JO138">
        <v>30</v>
      </c>
      <c r="JP138">
        <v>29.468</v>
      </c>
      <c r="JQ138">
        <v>29.3949</v>
      </c>
      <c r="JR138">
        <v>20.6693</v>
      </c>
      <c r="JS138">
        <v>23.045</v>
      </c>
      <c r="JT138">
        <v>100</v>
      </c>
      <c r="JU138">
        <v>31.4475</v>
      </c>
      <c r="JV138">
        <v>420</v>
      </c>
      <c r="JW138">
        <v>24.8671</v>
      </c>
      <c r="JX138">
        <v>100.833</v>
      </c>
      <c r="JY138">
        <v>100.39</v>
      </c>
    </row>
    <row r="139" spans="1:285">
      <c r="A139">
        <v>123</v>
      </c>
      <c r="B139">
        <v>1758504883.1</v>
      </c>
      <c r="C139">
        <v>1994.599999904633</v>
      </c>
      <c r="D139" t="s">
        <v>677</v>
      </c>
      <c r="E139" t="s">
        <v>678</v>
      </c>
      <c r="F139">
        <v>5</v>
      </c>
      <c r="G139" t="s">
        <v>674</v>
      </c>
      <c r="H139" t="s">
        <v>420</v>
      </c>
      <c r="I139" t="s">
        <v>421</v>
      </c>
      <c r="J139">
        <v>1758504880.4125</v>
      </c>
      <c r="K139">
        <f>(L139)/1000</f>
        <v>0</v>
      </c>
      <c r="L139">
        <f>1000*DL139*AJ139*(DH139-DI139)/(100*DA139*(1000-AJ139*DH139))</f>
        <v>0</v>
      </c>
      <c r="M139">
        <f>DL139*AJ139*(DG139-DF139*(1000-AJ139*DI139)/(1000-AJ139*DH139))/(100*DA139)</f>
        <v>0</v>
      </c>
      <c r="N139">
        <f>DF139 - IF(AJ139&gt;1, M139*DA139*100.0/(AL139), 0)</f>
        <v>0</v>
      </c>
      <c r="O139">
        <f>((U139-K139/2)*N139-M139)/(U139+K139/2)</f>
        <v>0</v>
      </c>
      <c r="P139">
        <f>O139*(DM139+DN139)/1000.0</f>
        <v>0</v>
      </c>
      <c r="Q139">
        <f>(DF139 - IF(AJ139&gt;1, M139*DA139*100.0/(AL139), 0))*(DM139+DN139)/1000.0</f>
        <v>0</v>
      </c>
      <c r="R139">
        <f>2.0/((1/T139-1/S139)+SIGN(T139)*SQRT((1/T139-1/S139)*(1/T139-1/S139) + 4*DB139/((DB139+1)*(DB139+1))*(2*1/T139*1/S139-1/S139*1/S139)))</f>
        <v>0</v>
      </c>
      <c r="S139">
        <f>IF(LEFT(DC139,1)&lt;&gt;"0",IF(LEFT(DC139,1)="1",3.0,DD139),$D$5+$E$5*(DT139*DM139/($K$5*1000))+$F$5*(DT139*DM139/($K$5*1000))*MAX(MIN(DA139,$J$5),$I$5)*MAX(MIN(DA139,$J$5),$I$5)+$G$5*MAX(MIN(DA139,$J$5),$I$5)*(DT139*DM139/($K$5*1000))+$H$5*(DT139*DM139/($K$5*1000))*(DT139*DM139/($K$5*1000)))</f>
        <v>0</v>
      </c>
      <c r="T139">
        <f>K139*(1000-(1000*0.61365*exp(17.502*X139/(240.97+X139))/(DM139+DN139)+DH139)/2)/(1000*0.61365*exp(17.502*X139/(240.97+X139))/(DM139+DN139)-DH139)</f>
        <v>0</v>
      </c>
      <c r="U139">
        <f>1/((DB139+1)/(R139/1.6)+1/(S139/1.37)) + DB139/((DB139+1)/(R139/1.6) + DB139/(S139/1.37))</f>
        <v>0</v>
      </c>
      <c r="V139">
        <f>(CW139*CZ139)</f>
        <v>0</v>
      </c>
      <c r="W139">
        <f>(DO139+(V139+2*0.95*5.67E-8*(((DO139+$B$7)+273)^4-(DO139+273)^4)-44100*K139)/(1.84*29.3*S139+8*0.95*5.67E-8*(DO139+273)^3))</f>
        <v>0</v>
      </c>
      <c r="X139">
        <f>($C$7*DP139+$D$7*DQ139+$E$7*W139)</f>
        <v>0</v>
      </c>
      <c r="Y139">
        <f>0.61365*exp(17.502*X139/(240.97+X139))</f>
        <v>0</v>
      </c>
      <c r="Z139">
        <f>(AA139/AB139*100)</f>
        <v>0</v>
      </c>
      <c r="AA139">
        <f>DH139*(DM139+DN139)/1000</f>
        <v>0</v>
      </c>
      <c r="AB139">
        <f>0.61365*exp(17.502*DO139/(240.97+DO139))</f>
        <v>0</v>
      </c>
      <c r="AC139">
        <f>(Y139-DH139*(DM139+DN139)/1000)</f>
        <v>0</v>
      </c>
      <c r="AD139">
        <f>(-K139*44100)</f>
        <v>0</v>
      </c>
      <c r="AE139">
        <f>2*29.3*S139*0.92*(DO139-X139)</f>
        <v>0</v>
      </c>
      <c r="AF139">
        <f>2*0.95*5.67E-8*(((DO139+$B$7)+273)^4-(X139+273)^4)</f>
        <v>0</v>
      </c>
      <c r="AG139">
        <f>V139+AF139+AD139+AE139</f>
        <v>0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MAX(0,($B$13+$C$13*DT139)/(1+$D$13*DT139)*DM139/(DO139+273)*$E$13)</f>
        <v>0</v>
      </c>
      <c r="AM139" t="s">
        <v>422</v>
      </c>
      <c r="AN139" t="s">
        <v>422</v>
      </c>
      <c r="AO139">
        <v>0</v>
      </c>
      <c r="AP139">
        <v>0</v>
      </c>
      <c r="AQ139">
        <f>1-AO139/AP139</f>
        <v>0</v>
      </c>
      <c r="AR139">
        <v>0</v>
      </c>
      <c r="AS139" t="s">
        <v>422</v>
      </c>
      <c r="AT139" t="s">
        <v>422</v>
      </c>
      <c r="AU139">
        <v>0</v>
      </c>
      <c r="AV139">
        <v>0</v>
      </c>
      <c r="AW139">
        <f>1-AU139/AV139</f>
        <v>0</v>
      </c>
      <c r="AX139">
        <v>0.5</v>
      </c>
      <c r="AY139">
        <f>CX139</f>
        <v>0</v>
      </c>
      <c r="AZ139">
        <f>M139</f>
        <v>0</v>
      </c>
      <c r="BA139">
        <f>AW139*AX139*AY139</f>
        <v>0</v>
      </c>
      <c r="BB139">
        <f>(AZ139-AR139)/AY139</f>
        <v>0</v>
      </c>
      <c r="BC139">
        <f>(AP139-AV139)/AV139</f>
        <v>0</v>
      </c>
      <c r="BD139">
        <f>AO139/(AQ139+AO139/AV139)</f>
        <v>0</v>
      </c>
      <c r="BE139" t="s">
        <v>422</v>
      </c>
      <c r="BF139">
        <v>0</v>
      </c>
      <c r="BG139">
        <f>IF(BF139&lt;&gt;0, BF139, BD139)</f>
        <v>0</v>
      </c>
      <c r="BH139">
        <f>1-BG139/AV139</f>
        <v>0</v>
      </c>
      <c r="BI139">
        <f>(AV139-AU139)/(AV139-BG139)</f>
        <v>0</v>
      </c>
      <c r="BJ139">
        <f>(AP139-AV139)/(AP139-BG139)</f>
        <v>0</v>
      </c>
      <c r="BK139">
        <f>(AV139-AU139)/(AV139-AO139)</f>
        <v>0</v>
      </c>
      <c r="BL139">
        <f>(AP139-AV139)/(AP139-AO139)</f>
        <v>0</v>
      </c>
      <c r="BM139">
        <f>(BI139*BG139/AU139)</f>
        <v>0</v>
      </c>
      <c r="BN139">
        <f>(1-BM139)</f>
        <v>0</v>
      </c>
      <c r="CW139">
        <f>$B$11*DU139+$C$11*DV139+$F$11*EG139*(1-EJ139)</f>
        <v>0</v>
      </c>
      <c r="CX139">
        <f>CW139*CY139</f>
        <v>0</v>
      </c>
      <c r="CY139">
        <f>($B$11*$D$9+$C$11*$D$9+$F$11*((ET139+EL139)/MAX(ET139+EL139+EU139, 0.1)*$I$9+EU139/MAX(ET139+EL139+EU139, 0.1)*$J$9))/($B$11+$C$11+$F$11)</f>
        <v>0</v>
      </c>
      <c r="CZ139">
        <f>($B$11*$K$9+$C$11*$K$9+$F$11*((ET139+EL139)/MAX(ET139+EL139+EU139, 0.1)*$P$9+EU139/MAX(ET139+EL139+EU139, 0.1)*$Q$9))/($B$11+$C$11+$F$11)</f>
        <v>0</v>
      </c>
      <c r="DA139">
        <v>3.46</v>
      </c>
      <c r="DB139">
        <v>0.5</v>
      </c>
      <c r="DC139" t="s">
        <v>423</v>
      </c>
      <c r="DD139">
        <v>2</v>
      </c>
      <c r="DE139">
        <v>1758504880.4125</v>
      </c>
      <c r="DF139">
        <v>420.39975</v>
      </c>
      <c r="DG139">
        <v>419.998</v>
      </c>
      <c r="DH139">
        <v>24.9516125</v>
      </c>
      <c r="DI139">
        <v>24.82325</v>
      </c>
      <c r="DJ139">
        <v>419.162</v>
      </c>
      <c r="DK139">
        <v>24.7484125</v>
      </c>
      <c r="DL139">
        <v>500.029</v>
      </c>
      <c r="DM139">
        <v>89.9736</v>
      </c>
      <c r="DN139">
        <v>0.0570130625</v>
      </c>
      <c r="DO139">
        <v>30.9176</v>
      </c>
      <c r="DP139">
        <v>30.72075</v>
      </c>
      <c r="DQ139">
        <v>999.9</v>
      </c>
      <c r="DR139">
        <v>0</v>
      </c>
      <c r="DS139">
        <v>0</v>
      </c>
      <c r="DT139">
        <v>10006.7</v>
      </c>
      <c r="DU139">
        <v>0</v>
      </c>
      <c r="DV139">
        <v>0.899321</v>
      </c>
      <c r="DW139">
        <v>0.401722125</v>
      </c>
      <c r="DX139">
        <v>431.157625</v>
      </c>
      <c r="DY139">
        <v>430.689125</v>
      </c>
      <c r="DZ139">
        <v>0.128348625</v>
      </c>
      <c r="EA139">
        <v>419.998</v>
      </c>
      <c r="EB139">
        <v>24.82325</v>
      </c>
      <c r="EC139">
        <v>2.244985</v>
      </c>
      <c r="ED139">
        <v>2.23344</v>
      </c>
      <c r="EE139">
        <v>19.287</v>
      </c>
      <c r="EF139">
        <v>19.2042</v>
      </c>
      <c r="EG139">
        <v>0.00500097</v>
      </c>
      <c r="EH139">
        <v>0</v>
      </c>
      <c r="EI139">
        <v>0</v>
      </c>
      <c r="EJ139">
        <v>0</v>
      </c>
      <c r="EK139">
        <v>408.9375</v>
      </c>
      <c r="EL139">
        <v>0.00500097</v>
      </c>
      <c r="EM139">
        <v>-3.45</v>
      </c>
      <c r="EN139">
        <v>-1.25</v>
      </c>
      <c r="EO139">
        <v>35.625</v>
      </c>
      <c r="EP139">
        <v>38.937</v>
      </c>
      <c r="EQ139">
        <v>37.312</v>
      </c>
      <c r="ER139">
        <v>38.976375</v>
      </c>
      <c r="ES139">
        <v>37.5</v>
      </c>
      <c r="ET139">
        <v>0</v>
      </c>
      <c r="EU139">
        <v>0</v>
      </c>
      <c r="EV139">
        <v>0</v>
      </c>
      <c r="EW139">
        <v>1758504883.9</v>
      </c>
      <c r="EX139">
        <v>0</v>
      </c>
      <c r="EY139">
        <v>405.5230769230769</v>
      </c>
      <c r="EZ139">
        <v>8.868376357759647</v>
      </c>
      <c r="FA139">
        <v>11.23760695293391</v>
      </c>
      <c r="FB139">
        <v>-5.411538461538461</v>
      </c>
      <c r="FC139">
        <v>15</v>
      </c>
      <c r="FD139">
        <v>0</v>
      </c>
      <c r="FE139" t="s">
        <v>424</v>
      </c>
      <c r="FF139">
        <v>1747247426.5</v>
      </c>
      <c r="FG139">
        <v>1747247420.5</v>
      </c>
      <c r="FH139">
        <v>0</v>
      </c>
      <c r="FI139">
        <v>1.027</v>
      </c>
      <c r="FJ139">
        <v>0.031</v>
      </c>
      <c r="FK139">
        <v>0.02</v>
      </c>
      <c r="FL139">
        <v>0.05</v>
      </c>
      <c r="FM139">
        <v>420</v>
      </c>
      <c r="FN139">
        <v>16</v>
      </c>
      <c r="FO139">
        <v>0.01</v>
      </c>
      <c r="FP139">
        <v>0.1</v>
      </c>
      <c r="FQ139">
        <v>0.389252475</v>
      </c>
      <c r="FR139">
        <v>0.05286005628517657</v>
      </c>
      <c r="FS139">
        <v>0.03859166511825287</v>
      </c>
      <c r="FT139">
        <v>1</v>
      </c>
      <c r="FU139">
        <v>405.2705882352941</v>
      </c>
      <c r="FV139">
        <v>21.41482057424304</v>
      </c>
      <c r="FW139">
        <v>6.407877936882009</v>
      </c>
      <c r="FX139">
        <v>-1</v>
      </c>
      <c r="FY139">
        <v>0.1305695</v>
      </c>
      <c r="FZ139">
        <v>-0.01080907317073162</v>
      </c>
      <c r="GA139">
        <v>0.0015975676667985</v>
      </c>
      <c r="GB139">
        <v>1</v>
      </c>
      <c r="GC139">
        <v>2</v>
      </c>
      <c r="GD139">
        <v>2</v>
      </c>
      <c r="GE139" t="s">
        <v>448</v>
      </c>
      <c r="GF139">
        <v>3.13674</v>
      </c>
      <c r="GG139">
        <v>2.71733</v>
      </c>
      <c r="GH139">
        <v>0.09314740000000001</v>
      </c>
      <c r="GI139">
        <v>0.0924146</v>
      </c>
      <c r="GJ139">
        <v>0.108273</v>
      </c>
      <c r="GK139">
        <v>0.106656</v>
      </c>
      <c r="GL139">
        <v>28774.4</v>
      </c>
      <c r="GM139">
        <v>28855.9</v>
      </c>
      <c r="GN139">
        <v>29502.3</v>
      </c>
      <c r="GO139">
        <v>29386</v>
      </c>
      <c r="GP139">
        <v>34760</v>
      </c>
      <c r="GQ139">
        <v>34765.1</v>
      </c>
      <c r="GR139">
        <v>41517</v>
      </c>
      <c r="GS139">
        <v>41746.4</v>
      </c>
      <c r="GT139">
        <v>1.91275</v>
      </c>
      <c r="GU139">
        <v>1.86268</v>
      </c>
      <c r="GV139">
        <v>0.0855662</v>
      </c>
      <c r="GW139">
        <v>0</v>
      </c>
      <c r="GX139">
        <v>29.3304</v>
      </c>
      <c r="GY139">
        <v>999.9</v>
      </c>
      <c r="GZ139">
        <v>58.3</v>
      </c>
      <c r="HA139">
        <v>31.1</v>
      </c>
      <c r="HB139">
        <v>29.4</v>
      </c>
      <c r="HC139">
        <v>62.5225</v>
      </c>
      <c r="HD139">
        <v>25.4046</v>
      </c>
      <c r="HE139">
        <v>1</v>
      </c>
      <c r="HF139">
        <v>0.158026</v>
      </c>
      <c r="HG139">
        <v>-1.28087</v>
      </c>
      <c r="HH139">
        <v>20.3518</v>
      </c>
      <c r="HI139">
        <v>5.22897</v>
      </c>
      <c r="HJ139">
        <v>12.0159</v>
      </c>
      <c r="HK139">
        <v>4.99165</v>
      </c>
      <c r="HL139">
        <v>3.2895</v>
      </c>
      <c r="HM139">
        <v>9999</v>
      </c>
      <c r="HN139">
        <v>9999</v>
      </c>
      <c r="HO139">
        <v>9999</v>
      </c>
      <c r="HP139">
        <v>999.9</v>
      </c>
      <c r="HQ139">
        <v>1.86757</v>
      </c>
      <c r="HR139">
        <v>1.86674</v>
      </c>
      <c r="HS139">
        <v>1.86606</v>
      </c>
      <c r="HT139">
        <v>1.866</v>
      </c>
      <c r="HU139">
        <v>1.86783</v>
      </c>
      <c r="HV139">
        <v>1.87027</v>
      </c>
      <c r="HW139">
        <v>1.86891</v>
      </c>
      <c r="HX139">
        <v>1.87041</v>
      </c>
      <c r="HY139">
        <v>0</v>
      </c>
      <c r="HZ139">
        <v>0</v>
      </c>
      <c r="IA139">
        <v>0</v>
      </c>
      <c r="IB139">
        <v>0</v>
      </c>
      <c r="IC139" t="s">
        <v>426</v>
      </c>
      <c r="ID139" t="s">
        <v>427</v>
      </c>
      <c r="IE139" t="s">
        <v>428</v>
      </c>
      <c r="IF139" t="s">
        <v>428</v>
      </c>
      <c r="IG139" t="s">
        <v>428</v>
      </c>
      <c r="IH139" t="s">
        <v>428</v>
      </c>
      <c r="II139">
        <v>0</v>
      </c>
      <c r="IJ139">
        <v>100</v>
      </c>
      <c r="IK139">
        <v>100</v>
      </c>
      <c r="IL139">
        <v>1.237</v>
      </c>
      <c r="IM139">
        <v>0.2032</v>
      </c>
      <c r="IN139">
        <v>0.6902030508192664</v>
      </c>
      <c r="IO139">
        <v>0.001474763808417899</v>
      </c>
      <c r="IP139">
        <v>-3.85604142745729E-07</v>
      </c>
      <c r="IQ139">
        <v>-4.042155114862324E-11</v>
      </c>
      <c r="IR139">
        <v>-0.0599630414126953</v>
      </c>
      <c r="IS139">
        <v>-0.0008759303265835833</v>
      </c>
      <c r="IT139">
        <v>0.0007542316531097033</v>
      </c>
      <c r="IU139">
        <v>-1.168394518909615E-05</v>
      </c>
      <c r="IV139">
        <v>4</v>
      </c>
      <c r="IW139">
        <v>2283</v>
      </c>
      <c r="IX139">
        <v>1</v>
      </c>
      <c r="IY139">
        <v>28</v>
      </c>
      <c r="IZ139">
        <v>187624.3</v>
      </c>
      <c r="JA139">
        <v>187624.4</v>
      </c>
      <c r="JB139">
        <v>1.03149</v>
      </c>
      <c r="JC139">
        <v>2.27905</v>
      </c>
      <c r="JD139">
        <v>1.39648</v>
      </c>
      <c r="JE139">
        <v>2.35962</v>
      </c>
      <c r="JF139">
        <v>1.49536</v>
      </c>
      <c r="JG139">
        <v>2.76489</v>
      </c>
      <c r="JH139">
        <v>36.6233</v>
      </c>
      <c r="JI139">
        <v>24.1138</v>
      </c>
      <c r="JJ139">
        <v>18</v>
      </c>
      <c r="JK139">
        <v>490.163</v>
      </c>
      <c r="JL139">
        <v>448.323</v>
      </c>
      <c r="JM139">
        <v>31.4431</v>
      </c>
      <c r="JN139">
        <v>29.6311</v>
      </c>
      <c r="JO139">
        <v>30</v>
      </c>
      <c r="JP139">
        <v>29.468</v>
      </c>
      <c r="JQ139">
        <v>29.3949</v>
      </c>
      <c r="JR139">
        <v>20.6676</v>
      </c>
      <c r="JS139">
        <v>23.045</v>
      </c>
      <c r="JT139">
        <v>100</v>
      </c>
      <c r="JU139">
        <v>31.426</v>
      </c>
      <c r="JV139">
        <v>420</v>
      </c>
      <c r="JW139">
        <v>24.8671</v>
      </c>
      <c r="JX139">
        <v>100.832</v>
      </c>
      <c r="JY139">
        <v>100.389</v>
      </c>
    </row>
    <row r="140" spans="1:285">
      <c r="A140">
        <v>124</v>
      </c>
      <c r="B140">
        <v>1758504885.1</v>
      </c>
      <c r="C140">
        <v>1996.599999904633</v>
      </c>
      <c r="D140" t="s">
        <v>679</v>
      </c>
      <c r="E140" t="s">
        <v>680</v>
      </c>
      <c r="F140">
        <v>5</v>
      </c>
      <c r="G140" t="s">
        <v>674</v>
      </c>
      <c r="H140" t="s">
        <v>420</v>
      </c>
      <c r="I140" t="s">
        <v>421</v>
      </c>
      <c r="J140">
        <v>1758504882.1</v>
      </c>
      <c r="K140">
        <f>(L140)/1000</f>
        <v>0</v>
      </c>
      <c r="L140">
        <f>1000*DL140*AJ140*(DH140-DI140)/(100*DA140*(1000-AJ140*DH140))</f>
        <v>0</v>
      </c>
      <c r="M140">
        <f>DL140*AJ140*(DG140-DF140*(1000-AJ140*DI140)/(1000-AJ140*DH140))/(100*DA140)</f>
        <v>0</v>
      </c>
      <c r="N140">
        <f>DF140 - IF(AJ140&gt;1, M140*DA140*100.0/(AL140), 0)</f>
        <v>0</v>
      </c>
      <c r="O140">
        <f>((U140-K140/2)*N140-M140)/(U140+K140/2)</f>
        <v>0</v>
      </c>
      <c r="P140">
        <f>O140*(DM140+DN140)/1000.0</f>
        <v>0</v>
      </c>
      <c r="Q140">
        <f>(DF140 - IF(AJ140&gt;1, M140*DA140*100.0/(AL140), 0))*(DM140+DN140)/1000.0</f>
        <v>0</v>
      </c>
      <c r="R140">
        <f>2.0/((1/T140-1/S140)+SIGN(T140)*SQRT((1/T140-1/S140)*(1/T140-1/S140) + 4*DB140/((DB140+1)*(DB140+1))*(2*1/T140*1/S140-1/S140*1/S140)))</f>
        <v>0</v>
      </c>
      <c r="S140">
        <f>IF(LEFT(DC140,1)&lt;&gt;"0",IF(LEFT(DC140,1)="1",3.0,DD140),$D$5+$E$5*(DT140*DM140/($K$5*1000))+$F$5*(DT140*DM140/($K$5*1000))*MAX(MIN(DA140,$J$5),$I$5)*MAX(MIN(DA140,$J$5),$I$5)+$G$5*MAX(MIN(DA140,$J$5),$I$5)*(DT140*DM140/($K$5*1000))+$H$5*(DT140*DM140/($K$5*1000))*(DT140*DM140/($K$5*1000)))</f>
        <v>0</v>
      </c>
      <c r="T140">
        <f>K140*(1000-(1000*0.61365*exp(17.502*X140/(240.97+X140))/(DM140+DN140)+DH140)/2)/(1000*0.61365*exp(17.502*X140/(240.97+X140))/(DM140+DN140)-DH140)</f>
        <v>0</v>
      </c>
      <c r="U140">
        <f>1/((DB140+1)/(R140/1.6)+1/(S140/1.37)) + DB140/((DB140+1)/(R140/1.6) + DB140/(S140/1.37))</f>
        <v>0</v>
      </c>
      <c r="V140">
        <f>(CW140*CZ140)</f>
        <v>0</v>
      </c>
      <c r="W140">
        <f>(DO140+(V140+2*0.95*5.67E-8*(((DO140+$B$7)+273)^4-(DO140+273)^4)-44100*K140)/(1.84*29.3*S140+8*0.95*5.67E-8*(DO140+273)^3))</f>
        <v>0</v>
      </c>
      <c r="X140">
        <f>($C$7*DP140+$D$7*DQ140+$E$7*W140)</f>
        <v>0</v>
      </c>
      <c r="Y140">
        <f>0.61365*exp(17.502*X140/(240.97+X140))</f>
        <v>0</v>
      </c>
      <c r="Z140">
        <f>(AA140/AB140*100)</f>
        <v>0</v>
      </c>
      <c r="AA140">
        <f>DH140*(DM140+DN140)/1000</f>
        <v>0</v>
      </c>
      <c r="AB140">
        <f>0.61365*exp(17.502*DO140/(240.97+DO140))</f>
        <v>0</v>
      </c>
      <c r="AC140">
        <f>(Y140-DH140*(DM140+DN140)/1000)</f>
        <v>0</v>
      </c>
      <c r="AD140">
        <f>(-K140*44100)</f>
        <v>0</v>
      </c>
      <c r="AE140">
        <f>2*29.3*S140*0.92*(DO140-X140)</f>
        <v>0</v>
      </c>
      <c r="AF140">
        <f>2*0.95*5.67E-8*(((DO140+$B$7)+273)^4-(X140+273)^4)</f>
        <v>0</v>
      </c>
      <c r="AG140">
        <f>V140+AF140+AD140+AE140</f>
        <v>0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MAX(0,($B$13+$C$13*DT140)/(1+$D$13*DT140)*DM140/(DO140+273)*$E$13)</f>
        <v>0</v>
      </c>
      <c r="AM140" t="s">
        <v>422</v>
      </c>
      <c r="AN140" t="s">
        <v>422</v>
      </c>
      <c r="AO140">
        <v>0</v>
      </c>
      <c r="AP140">
        <v>0</v>
      </c>
      <c r="AQ140">
        <f>1-AO140/AP140</f>
        <v>0</v>
      </c>
      <c r="AR140">
        <v>0</v>
      </c>
      <c r="AS140" t="s">
        <v>422</v>
      </c>
      <c r="AT140" t="s">
        <v>422</v>
      </c>
      <c r="AU140">
        <v>0</v>
      </c>
      <c r="AV140">
        <v>0</v>
      </c>
      <c r="AW140">
        <f>1-AU140/AV140</f>
        <v>0</v>
      </c>
      <c r="AX140">
        <v>0.5</v>
      </c>
      <c r="AY140">
        <f>CX140</f>
        <v>0</v>
      </c>
      <c r="AZ140">
        <f>M140</f>
        <v>0</v>
      </c>
      <c r="BA140">
        <f>AW140*AX140*AY140</f>
        <v>0</v>
      </c>
      <c r="BB140">
        <f>(AZ140-AR140)/AY140</f>
        <v>0</v>
      </c>
      <c r="BC140">
        <f>(AP140-AV140)/AV140</f>
        <v>0</v>
      </c>
      <c r="BD140">
        <f>AO140/(AQ140+AO140/AV140)</f>
        <v>0</v>
      </c>
      <c r="BE140" t="s">
        <v>422</v>
      </c>
      <c r="BF140">
        <v>0</v>
      </c>
      <c r="BG140">
        <f>IF(BF140&lt;&gt;0, BF140, BD140)</f>
        <v>0</v>
      </c>
      <c r="BH140">
        <f>1-BG140/AV140</f>
        <v>0</v>
      </c>
      <c r="BI140">
        <f>(AV140-AU140)/(AV140-BG140)</f>
        <v>0</v>
      </c>
      <c r="BJ140">
        <f>(AP140-AV140)/(AP140-BG140)</f>
        <v>0</v>
      </c>
      <c r="BK140">
        <f>(AV140-AU140)/(AV140-AO140)</f>
        <v>0</v>
      </c>
      <c r="BL140">
        <f>(AP140-AV140)/(AP140-AO140)</f>
        <v>0</v>
      </c>
      <c r="BM140">
        <f>(BI140*BG140/AU140)</f>
        <v>0</v>
      </c>
      <c r="BN140">
        <f>(1-BM140)</f>
        <v>0</v>
      </c>
      <c r="CW140">
        <f>$B$11*DU140+$C$11*DV140+$F$11*EG140*(1-EJ140)</f>
        <v>0</v>
      </c>
      <c r="CX140">
        <f>CW140*CY140</f>
        <v>0</v>
      </c>
      <c r="CY140">
        <f>($B$11*$D$9+$C$11*$D$9+$F$11*((ET140+EL140)/MAX(ET140+EL140+EU140, 0.1)*$I$9+EU140/MAX(ET140+EL140+EU140, 0.1)*$J$9))/($B$11+$C$11+$F$11)</f>
        <v>0</v>
      </c>
      <c r="CZ140">
        <f>($B$11*$K$9+$C$11*$K$9+$F$11*((ET140+EL140)/MAX(ET140+EL140+EU140, 0.1)*$P$9+EU140/MAX(ET140+EL140+EU140, 0.1)*$Q$9))/($B$11+$C$11+$F$11)</f>
        <v>0</v>
      </c>
      <c r="DA140">
        <v>3.46</v>
      </c>
      <c r="DB140">
        <v>0.5</v>
      </c>
      <c r="DC140" t="s">
        <v>423</v>
      </c>
      <c r="DD140">
        <v>2</v>
      </c>
      <c r="DE140">
        <v>1758504882.1</v>
      </c>
      <c r="DF140">
        <v>420.3991111111111</v>
      </c>
      <c r="DG140">
        <v>420.0057777777778</v>
      </c>
      <c r="DH140">
        <v>24.95091111111111</v>
      </c>
      <c r="DI140">
        <v>24.82245555555555</v>
      </c>
      <c r="DJ140">
        <v>419.1614444444445</v>
      </c>
      <c r="DK140">
        <v>24.74771111111111</v>
      </c>
      <c r="DL140">
        <v>500.0382222222222</v>
      </c>
      <c r="DM140">
        <v>89.97338888888889</v>
      </c>
      <c r="DN140">
        <v>0.05702614444444444</v>
      </c>
      <c r="DO140">
        <v>30.91604444444444</v>
      </c>
      <c r="DP140">
        <v>30.71978888888889</v>
      </c>
      <c r="DQ140">
        <v>999.9000000000001</v>
      </c>
      <c r="DR140">
        <v>0</v>
      </c>
      <c r="DS140">
        <v>0</v>
      </c>
      <c r="DT140">
        <v>10003.18333333333</v>
      </c>
      <c r="DU140">
        <v>0</v>
      </c>
      <c r="DV140">
        <v>0.899321</v>
      </c>
      <c r="DW140">
        <v>0.3934022222222222</v>
      </c>
      <c r="DX140">
        <v>431.1567777777778</v>
      </c>
      <c r="DY140">
        <v>430.6966666666667</v>
      </c>
      <c r="DZ140">
        <v>0.1284516666666667</v>
      </c>
      <c r="EA140">
        <v>420.0057777777778</v>
      </c>
      <c r="EB140">
        <v>24.82245555555555</v>
      </c>
      <c r="EC140">
        <v>2.244917777777778</v>
      </c>
      <c r="ED140">
        <v>2.233363333333333</v>
      </c>
      <c r="EE140">
        <v>19.28652222222222</v>
      </c>
      <c r="EF140">
        <v>19.20365555555555</v>
      </c>
      <c r="EG140">
        <v>0.00500097</v>
      </c>
      <c r="EH140">
        <v>0</v>
      </c>
      <c r="EI140">
        <v>0</v>
      </c>
      <c r="EJ140">
        <v>0</v>
      </c>
      <c r="EK140">
        <v>405.4666666666666</v>
      </c>
      <c r="EL140">
        <v>0.00500097</v>
      </c>
      <c r="EM140">
        <v>-4.877777777777778</v>
      </c>
      <c r="EN140">
        <v>-1.277777777777778</v>
      </c>
      <c r="EO140">
        <v>35.611</v>
      </c>
      <c r="EP140">
        <v>38.92322222222222</v>
      </c>
      <c r="EQ140">
        <v>37.29133333333333</v>
      </c>
      <c r="ER140">
        <v>38.958</v>
      </c>
      <c r="ES140">
        <v>37.5</v>
      </c>
      <c r="ET140">
        <v>0</v>
      </c>
      <c r="EU140">
        <v>0</v>
      </c>
      <c r="EV140">
        <v>0</v>
      </c>
      <c r="EW140">
        <v>1758504885.7</v>
      </c>
      <c r="EX140">
        <v>0</v>
      </c>
      <c r="EY140">
        <v>404.564</v>
      </c>
      <c r="EZ140">
        <v>-12.50769210778752</v>
      </c>
      <c r="FA140">
        <v>-6.507692333979508</v>
      </c>
      <c r="FB140">
        <v>-4.704000000000001</v>
      </c>
      <c r="FC140">
        <v>15</v>
      </c>
      <c r="FD140">
        <v>0</v>
      </c>
      <c r="FE140" t="s">
        <v>424</v>
      </c>
      <c r="FF140">
        <v>1747247426.5</v>
      </c>
      <c r="FG140">
        <v>1747247420.5</v>
      </c>
      <c r="FH140">
        <v>0</v>
      </c>
      <c r="FI140">
        <v>1.027</v>
      </c>
      <c r="FJ140">
        <v>0.031</v>
      </c>
      <c r="FK140">
        <v>0.02</v>
      </c>
      <c r="FL140">
        <v>0.05</v>
      </c>
      <c r="FM140">
        <v>420</v>
      </c>
      <c r="FN140">
        <v>16</v>
      </c>
      <c r="FO140">
        <v>0.01</v>
      </c>
      <c r="FP140">
        <v>0.1</v>
      </c>
      <c r="FQ140">
        <v>0.3930857804878048</v>
      </c>
      <c r="FR140">
        <v>-0.1050191707317087</v>
      </c>
      <c r="FS140">
        <v>0.03175049819736823</v>
      </c>
      <c r="FT140">
        <v>0</v>
      </c>
      <c r="FU140">
        <v>405.3117647058823</v>
      </c>
      <c r="FV140">
        <v>-15.21161185589777</v>
      </c>
      <c r="FW140">
        <v>6.210937444914149</v>
      </c>
      <c r="FX140">
        <v>-1</v>
      </c>
      <c r="FY140">
        <v>0.1303250243902439</v>
      </c>
      <c r="FZ140">
        <v>-0.01059675261324045</v>
      </c>
      <c r="GA140">
        <v>0.001591378471146795</v>
      </c>
      <c r="GB140">
        <v>1</v>
      </c>
      <c r="GC140">
        <v>1</v>
      </c>
      <c r="GD140">
        <v>2</v>
      </c>
      <c r="GE140" t="s">
        <v>425</v>
      </c>
      <c r="GF140">
        <v>3.13665</v>
      </c>
      <c r="GG140">
        <v>2.71737</v>
      </c>
      <c r="GH140">
        <v>0.09314699999999999</v>
      </c>
      <c r="GI140">
        <v>0.0924185</v>
      </c>
      <c r="GJ140">
        <v>0.108276</v>
      </c>
      <c r="GK140">
        <v>0.106657</v>
      </c>
      <c r="GL140">
        <v>28774.6</v>
      </c>
      <c r="GM140">
        <v>28855.6</v>
      </c>
      <c r="GN140">
        <v>29502.5</v>
      </c>
      <c r="GO140">
        <v>29385.8</v>
      </c>
      <c r="GP140">
        <v>34760.5</v>
      </c>
      <c r="GQ140">
        <v>34765</v>
      </c>
      <c r="GR140">
        <v>41517.7</v>
      </c>
      <c r="GS140">
        <v>41746.4</v>
      </c>
      <c r="GT140">
        <v>1.91258</v>
      </c>
      <c r="GU140">
        <v>1.86285</v>
      </c>
      <c r="GV140">
        <v>0.08522349999999999</v>
      </c>
      <c r="GW140">
        <v>0</v>
      </c>
      <c r="GX140">
        <v>29.3304</v>
      </c>
      <c r="GY140">
        <v>999.9</v>
      </c>
      <c r="GZ140">
        <v>58.3</v>
      </c>
      <c r="HA140">
        <v>31.1</v>
      </c>
      <c r="HB140">
        <v>29.3983</v>
      </c>
      <c r="HC140">
        <v>62.4425</v>
      </c>
      <c r="HD140">
        <v>25.4087</v>
      </c>
      <c r="HE140">
        <v>1</v>
      </c>
      <c r="HF140">
        <v>0.158054</v>
      </c>
      <c r="HG140">
        <v>-1.27242</v>
      </c>
      <c r="HH140">
        <v>20.3519</v>
      </c>
      <c r="HI140">
        <v>5.22852</v>
      </c>
      <c r="HJ140">
        <v>12.0159</v>
      </c>
      <c r="HK140">
        <v>4.99155</v>
      </c>
      <c r="HL140">
        <v>3.28958</v>
      </c>
      <c r="HM140">
        <v>9999</v>
      </c>
      <c r="HN140">
        <v>9999</v>
      </c>
      <c r="HO140">
        <v>9999</v>
      </c>
      <c r="HP140">
        <v>999.9</v>
      </c>
      <c r="HQ140">
        <v>1.86757</v>
      </c>
      <c r="HR140">
        <v>1.86673</v>
      </c>
      <c r="HS140">
        <v>1.86603</v>
      </c>
      <c r="HT140">
        <v>1.866</v>
      </c>
      <c r="HU140">
        <v>1.86783</v>
      </c>
      <c r="HV140">
        <v>1.87027</v>
      </c>
      <c r="HW140">
        <v>1.8689</v>
      </c>
      <c r="HX140">
        <v>1.87042</v>
      </c>
      <c r="HY140">
        <v>0</v>
      </c>
      <c r="HZ140">
        <v>0</v>
      </c>
      <c r="IA140">
        <v>0</v>
      </c>
      <c r="IB140">
        <v>0</v>
      </c>
      <c r="IC140" t="s">
        <v>426</v>
      </c>
      <c r="ID140" t="s">
        <v>427</v>
      </c>
      <c r="IE140" t="s">
        <v>428</v>
      </c>
      <c r="IF140" t="s">
        <v>428</v>
      </c>
      <c r="IG140" t="s">
        <v>428</v>
      </c>
      <c r="IH140" t="s">
        <v>428</v>
      </c>
      <c r="II140">
        <v>0</v>
      </c>
      <c r="IJ140">
        <v>100</v>
      </c>
      <c r="IK140">
        <v>100</v>
      </c>
      <c r="IL140">
        <v>1.238</v>
      </c>
      <c r="IM140">
        <v>0.2032</v>
      </c>
      <c r="IN140">
        <v>0.6902030508192664</v>
      </c>
      <c r="IO140">
        <v>0.001474763808417899</v>
      </c>
      <c r="IP140">
        <v>-3.85604142745729E-07</v>
      </c>
      <c r="IQ140">
        <v>-4.042155114862324E-11</v>
      </c>
      <c r="IR140">
        <v>-0.0599630414126953</v>
      </c>
      <c r="IS140">
        <v>-0.0008759303265835833</v>
      </c>
      <c r="IT140">
        <v>0.0007542316531097033</v>
      </c>
      <c r="IU140">
        <v>-1.168394518909615E-05</v>
      </c>
      <c r="IV140">
        <v>4</v>
      </c>
      <c r="IW140">
        <v>2283</v>
      </c>
      <c r="IX140">
        <v>1</v>
      </c>
      <c r="IY140">
        <v>28</v>
      </c>
      <c r="IZ140">
        <v>187624.3</v>
      </c>
      <c r="JA140">
        <v>187624.4</v>
      </c>
      <c r="JB140">
        <v>1.03149</v>
      </c>
      <c r="JC140">
        <v>2.27905</v>
      </c>
      <c r="JD140">
        <v>1.39648</v>
      </c>
      <c r="JE140">
        <v>2.3584</v>
      </c>
      <c r="JF140">
        <v>1.49536</v>
      </c>
      <c r="JG140">
        <v>2.7478</v>
      </c>
      <c r="JH140">
        <v>36.6233</v>
      </c>
      <c r="JI140">
        <v>24.1225</v>
      </c>
      <c r="JJ140">
        <v>18</v>
      </c>
      <c r="JK140">
        <v>490.052</v>
      </c>
      <c r="JL140">
        <v>448.428</v>
      </c>
      <c r="JM140">
        <v>31.4337</v>
      </c>
      <c r="JN140">
        <v>29.6311</v>
      </c>
      <c r="JO140">
        <v>30</v>
      </c>
      <c r="JP140">
        <v>29.468</v>
      </c>
      <c r="JQ140">
        <v>29.3944</v>
      </c>
      <c r="JR140">
        <v>20.6669</v>
      </c>
      <c r="JS140">
        <v>23.045</v>
      </c>
      <c r="JT140">
        <v>100</v>
      </c>
      <c r="JU140">
        <v>31.426</v>
      </c>
      <c r="JV140">
        <v>420</v>
      </c>
      <c r="JW140">
        <v>24.8671</v>
      </c>
      <c r="JX140">
        <v>100.834</v>
      </c>
      <c r="JY140">
        <v>100.388</v>
      </c>
    </row>
    <row r="141" spans="1:285">
      <c r="A141">
        <v>125</v>
      </c>
      <c r="B141">
        <v>1758504887.1</v>
      </c>
      <c r="C141">
        <v>1998.599999904633</v>
      </c>
      <c r="D141" t="s">
        <v>681</v>
      </c>
      <c r="E141" t="s">
        <v>682</v>
      </c>
      <c r="F141">
        <v>5</v>
      </c>
      <c r="G141" t="s">
        <v>674</v>
      </c>
      <c r="H141" t="s">
        <v>420</v>
      </c>
      <c r="I141" t="s">
        <v>421</v>
      </c>
      <c r="J141">
        <v>1758504884.1</v>
      </c>
      <c r="K141">
        <f>(L141)/1000</f>
        <v>0</v>
      </c>
      <c r="L141">
        <f>1000*DL141*AJ141*(DH141-DI141)/(100*DA141*(1000-AJ141*DH141))</f>
        <v>0</v>
      </c>
      <c r="M141">
        <f>DL141*AJ141*(DG141-DF141*(1000-AJ141*DI141)/(1000-AJ141*DH141))/(100*DA141)</f>
        <v>0</v>
      </c>
      <c r="N141">
        <f>DF141 - IF(AJ141&gt;1, M141*DA141*100.0/(AL141), 0)</f>
        <v>0</v>
      </c>
      <c r="O141">
        <f>((U141-K141/2)*N141-M141)/(U141+K141/2)</f>
        <v>0</v>
      </c>
      <c r="P141">
        <f>O141*(DM141+DN141)/1000.0</f>
        <v>0</v>
      </c>
      <c r="Q141">
        <f>(DF141 - IF(AJ141&gt;1, M141*DA141*100.0/(AL141), 0))*(DM141+DN141)/1000.0</f>
        <v>0</v>
      </c>
      <c r="R141">
        <f>2.0/((1/T141-1/S141)+SIGN(T141)*SQRT((1/T141-1/S141)*(1/T141-1/S141) + 4*DB141/((DB141+1)*(DB141+1))*(2*1/T141*1/S141-1/S141*1/S141)))</f>
        <v>0</v>
      </c>
      <c r="S141">
        <f>IF(LEFT(DC141,1)&lt;&gt;"0",IF(LEFT(DC141,1)="1",3.0,DD141),$D$5+$E$5*(DT141*DM141/($K$5*1000))+$F$5*(DT141*DM141/($K$5*1000))*MAX(MIN(DA141,$J$5),$I$5)*MAX(MIN(DA141,$J$5),$I$5)+$G$5*MAX(MIN(DA141,$J$5),$I$5)*(DT141*DM141/($K$5*1000))+$H$5*(DT141*DM141/($K$5*1000))*(DT141*DM141/($K$5*1000)))</f>
        <v>0</v>
      </c>
      <c r="T141">
        <f>K141*(1000-(1000*0.61365*exp(17.502*X141/(240.97+X141))/(DM141+DN141)+DH141)/2)/(1000*0.61365*exp(17.502*X141/(240.97+X141))/(DM141+DN141)-DH141)</f>
        <v>0</v>
      </c>
      <c r="U141">
        <f>1/((DB141+1)/(R141/1.6)+1/(S141/1.37)) + DB141/((DB141+1)/(R141/1.6) + DB141/(S141/1.37))</f>
        <v>0</v>
      </c>
      <c r="V141">
        <f>(CW141*CZ141)</f>
        <v>0</v>
      </c>
      <c r="W141">
        <f>(DO141+(V141+2*0.95*5.67E-8*(((DO141+$B$7)+273)^4-(DO141+273)^4)-44100*K141)/(1.84*29.3*S141+8*0.95*5.67E-8*(DO141+273)^3))</f>
        <v>0</v>
      </c>
      <c r="X141">
        <f>($C$7*DP141+$D$7*DQ141+$E$7*W141)</f>
        <v>0</v>
      </c>
      <c r="Y141">
        <f>0.61365*exp(17.502*X141/(240.97+X141))</f>
        <v>0</v>
      </c>
      <c r="Z141">
        <f>(AA141/AB141*100)</f>
        <v>0</v>
      </c>
      <c r="AA141">
        <f>DH141*(DM141+DN141)/1000</f>
        <v>0</v>
      </c>
      <c r="AB141">
        <f>0.61365*exp(17.502*DO141/(240.97+DO141))</f>
        <v>0</v>
      </c>
      <c r="AC141">
        <f>(Y141-DH141*(DM141+DN141)/1000)</f>
        <v>0</v>
      </c>
      <c r="AD141">
        <f>(-K141*44100)</f>
        <v>0</v>
      </c>
      <c r="AE141">
        <f>2*29.3*S141*0.92*(DO141-X141)</f>
        <v>0</v>
      </c>
      <c r="AF141">
        <f>2*0.95*5.67E-8*(((DO141+$B$7)+273)^4-(X141+273)^4)</f>
        <v>0</v>
      </c>
      <c r="AG141">
        <f>V141+AF141+AD141+AE141</f>
        <v>0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MAX(0,($B$13+$C$13*DT141)/(1+$D$13*DT141)*DM141/(DO141+273)*$E$13)</f>
        <v>0</v>
      </c>
      <c r="AM141" t="s">
        <v>422</v>
      </c>
      <c r="AN141" t="s">
        <v>422</v>
      </c>
      <c r="AO141">
        <v>0</v>
      </c>
      <c r="AP141">
        <v>0</v>
      </c>
      <c r="AQ141">
        <f>1-AO141/AP141</f>
        <v>0</v>
      </c>
      <c r="AR141">
        <v>0</v>
      </c>
      <c r="AS141" t="s">
        <v>422</v>
      </c>
      <c r="AT141" t="s">
        <v>422</v>
      </c>
      <c r="AU141">
        <v>0</v>
      </c>
      <c r="AV141">
        <v>0</v>
      </c>
      <c r="AW141">
        <f>1-AU141/AV141</f>
        <v>0</v>
      </c>
      <c r="AX141">
        <v>0.5</v>
      </c>
      <c r="AY141">
        <f>CX141</f>
        <v>0</v>
      </c>
      <c r="AZ141">
        <f>M141</f>
        <v>0</v>
      </c>
      <c r="BA141">
        <f>AW141*AX141*AY141</f>
        <v>0</v>
      </c>
      <c r="BB141">
        <f>(AZ141-AR141)/AY141</f>
        <v>0</v>
      </c>
      <c r="BC141">
        <f>(AP141-AV141)/AV141</f>
        <v>0</v>
      </c>
      <c r="BD141">
        <f>AO141/(AQ141+AO141/AV141)</f>
        <v>0</v>
      </c>
      <c r="BE141" t="s">
        <v>422</v>
      </c>
      <c r="BF141">
        <v>0</v>
      </c>
      <c r="BG141">
        <f>IF(BF141&lt;&gt;0, BF141, BD141)</f>
        <v>0</v>
      </c>
      <c r="BH141">
        <f>1-BG141/AV141</f>
        <v>0</v>
      </c>
      <c r="BI141">
        <f>(AV141-AU141)/(AV141-BG141)</f>
        <v>0</v>
      </c>
      <c r="BJ141">
        <f>(AP141-AV141)/(AP141-BG141)</f>
        <v>0</v>
      </c>
      <c r="BK141">
        <f>(AV141-AU141)/(AV141-AO141)</f>
        <v>0</v>
      </c>
      <c r="BL141">
        <f>(AP141-AV141)/(AP141-AO141)</f>
        <v>0</v>
      </c>
      <c r="BM141">
        <f>(BI141*BG141/AU141)</f>
        <v>0</v>
      </c>
      <c r="BN141">
        <f>(1-BM141)</f>
        <v>0</v>
      </c>
      <c r="CW141">
        <f>$B$11*DU141+$C$11*DV141+$F$11*EG141*(1-EJ141)</f>
        <v>0</v>
      </c>
      <c r="CX141">
        <f>CW141*CY141</f>
        <v>0</v>
      </c>
      <c r="CY141">
        <f>($B$11*$D$9+$C$11*$D$9+$F$11*((ET141+EL141)/MAX(ET141+EL141+EU141, 0.1)*$I$9+EU141/MAX(ET141+EL141+EU141, 0.1)*$J$9))/($B$11+$C$11+$F$11)</f>
        <v>0</v>
      </c>
      <c r="CZ141">
        <f>($B$11*$K$9+$C$11*$K$9+$F$11*((ET141+EL141)/MAX(ET141+EL141+EU141, 0.1)*$P$9+EU141/MAX(ET141+EL141+EU141, 0.1)*$Q$9))/($B$11+$C$11+$F$11)</f>
        <v>0</v>
      </c>
      <c r="DA141">
        <v>3.46</v>
      </c>
      <c r="DB141">
        <v>0.5</v>
      </c>
      <c r="DC141" t="s">
        <v>423</v>
      </c>
      <c r="DD141">
        <v>2</v>
      </c>
      <c r="DE141">
        <v>1758504884.1</v>
      </c>
      <c r="DF141">
        <v>420.3966666666667</v>
      </c>
      <c r="DG141">
        <v>420.0001111111112</v>
      </c>
      <c r="DH141">
        <v>24.95038888888889</v>
      </c>
      <c r="DI141">
        <v>24.82168888888889</v>
      </c>
      <c r="DJ141">
        <v>419.159</v>
      </c>
      <c r="DK141">
        <v>24.74718888888889</v>
      </c>
      <c r="DL141">
        <v>500.0181111111112</v>
      </c>
      <c r="DM141">
        <v>89.97326666666666</v>
      </c>
      <c r="DN141">
        <v>0.05710824444444444</v>
      </c>
      <c r="DO141">
        <v>30.91356666666667</v>
      </c>
      <c r="DP141">
        <v>30.71836666666666</v>
      </c>
      <c r="DQ141">
        <v>999.9000000000001</v>
      </c>
      <c r="DR141">
        <v>0</v>
      </c>
      <c r="DS141">
        <v>0</v>
      </c>
      <c r="DT141">
        <v>9998.049999999999</v>
      </c>
      <c r="DU141">
        <v>0</v>
      </c>
      <c r="DV141">
        <v>0.899321</v>
      </c>
      <c r="DW141">
        <v>0.3965353333333333</v>
      </c>
      <c r="DX141">
        <v>431.1539999999999</v>
      </c>
      <c r="DY141">
        <v>430.6906666666666</v>
      </c>
      <c r="DZ141">
        <v>0.1286944444444444</v>
      </c>
      <c r="EA141">
        <v>420.0001111111112</v>
      </c>
      <c r="EB141">
        <v>24.82168888888889</v>
      </c>
      <c r="EC141">
        <v>2.244867777777777</v>
      </c>
      <c r="ED141">
        <v>2.233291111111111</v>
      </c>
      <c r="EE141">
        <v>19.28616666666667</v>
      </c>
      <c r="EF141">
        <v>19.20314444444444</v>
      </c>
      <c r="EG141">
        <v>0.00500097</v>
      </c>
      <c r="EH141">
        <v>0</v>
      </c>
      <c r="EI141">
        <v>0</v>
      </c>
      <c r="EJ141">
        <v>0</v>
      </c>
      <c r="EK141">
        <v>401.5777777777778</v>
      </c>
      <c r="EL141">
        <v>0.00500097</v>
      </c>
      <c r="EM141">
        <v>-6.9</v>
      </c>
      <c r="EN141">
        <v>-2.722222222222222</v>
      </c>
      <c r="EO141">
        <v>35.597</v>
      </c>
      <c r="EP141">
        <v>38.92322222222222</v>
      </c>
      <c r="EQ141">
        <v>37.27066666666666</v>
      </c>
      <c r="ER141">
        <v>38.937</v>
      </c>
      <c r="ES141">
        <v>37.5</v>
      </c>
      <c r="ET141">
        <v>0</v>
      </c>
      <c r="EU141">
        <v>0</v>
      </c>
      <c r="EV141">
        <v>0</v>
      </c>
      <c r="EW141">
        <v>1758504888.1</v>
      </c>
      <c r="EX141">
        <v>0</v>
      </c>
      <c r="EY141">
        <v>404.044</v>
      </c>
      <c r="EZ141">
        <v>-45.48461542705535</v>
      </c>
      <c r="FA141">
        <v>2.59999996393155</v>
      </c>
      <c r="FB141">
        <v>-5.652</v>
      </c>
      <c r="FC141">
        <v>15</v>
      </c>
      <c r="FD141">
        <v>0</v>
      </c>
      <c r="FE141" t="s">
        <v>424</v>
      </c>
      <c r="FF141">
        <v>1747247426.5</v>
      </c>
      <c r="FG141">
        <v>1747247420.5</v>
      </c>
      <c r="FH141">
        <v>0</v>
      </c>
      <c r="FI141">
        <v>1.027</v>
      </c>
      <c r="FJ141">
        <v>0.031</v>
      </c>
      <c r="FK141">
        <v>0.02</v>
      </c>
      <c r="FL141">
        <v>0.05</v>
      </c>
      <c r="FM141">
        <v>420</v>
      </c>
      <c r="FN141">
        <v>16</v>
      </c>
      <c r="FO141">
        <v>0.01</v>
      </c>
      <c r="FP141">
        <v>0.1</v>
      </c>
      <c r="FQ141">
        <v>0.389415775</v>
      </c>
      <c r="FR141">
        <v>-0.02426936960600476</v>
      </c>
      <c r="FS141">
        <v>0.03010953577231597</v>
      </c>
      <c r="FT141">
        <v>1</v>
      </c>
      <c r="FU141">
        <v>404.9235294117647</v>
      </c>
      <c r="FV141">
        <v>-23.18410993932753</v>
      </c>
      <c r="FW141">
        <v>6.474159442308252</v>
      </c>
      <c r="FX141">
        <v>-1</v>
      </c>
      <c r="FY141">
        <v>0.130188275</v>
      </c>
      <c r="FZ141">
        <v>-0.01140424390243932</v>
      </c>
      <c r="GA141">
        <v>0.001621159122163831</v>
      </c>
      <c r="GB141">
        <v>1</v>
      </c>
      <c r="GC141">
        <v>2</v>
      </c>
      <c r="GD141">
        <v>2</v>
      </c>
      <c r="GE141" t="s">
        <v>448</v>
      </c>
      <c r="GF141">
        <v>3.13669</v>
      </c>
      <c r="GG141">
        <v>2.7175</v>
      </c>
      <c r="GH141">
        <v>0.09314799999999999</v>
      </c>
      <c r="GI141">
        <v>0.092405</v>
      </c>
      <c r="GJ141">
        <v>0.10827</v>
      </c>
      <c r="GK141">
        <v>0.106659</v>
      </c>
      <c r="GL141">
        <v>28774.6</v>
      </c>
      <c r="GM141">
        <v>28856.1</v>
      </c>
      <c r="GN141">
        <v>29502.5</v>
      </c>
      <c r="GO141">
        <v>29385.9</v>
      </c>
      <c r="GP141">
        <v>34760.6</v>
      </c>
      <c r="GQ141">
        <v>34765.1</v>
      </c>
      <c r="GR141">
        <v>41517.7</v>
      </c>
      <c r="GS141">
        <v>41746.6</v>
      </c>
      <c r="GT141">
        <v>1.9125</v>
      </c>
      <c r="GU141">
        <v>1.863</v>
      </c>
      <c r="GV141">
        <v>0.0847615</v>
      </c>
      <c r="GW141">
        <v>0</v>
      </c>
      <c r="GX141">
        <v>29.3304</v>
      </c>
      <c r="GY141">
        <v>999.9</v>
      </c>
      <c r="GZ141">
        <v>58.3</v>
      </c>
      <c r="HA141">
        <v>31.1</v>
      </c>
      <c r="HB141">
        <v>29.3969</v>
      </c>
      <c r="HC141">
        <v>62.5125</v>
      </c>
      <c r="HD141">
        <v>25.3285</v>
      </c>
      <c r="HE141">
        <v>1</v>
      </c>
      <c r="HF141">
        <v>0.158084</v>
      </c>
      <c r="HG141">
        <v>-1.28941</v>
      </c>
      <c r="HH141">
        <v>20.3517</v>
      </c>
      <c r="HI141">
        <v>5.22792</v>
      </c>
      <c r="HJ141">
        <v>12.0159</v>
      </c>
      <c r="HK141">
        <v>4.9915</v>
      </c>
      <c r="HL141">
        <v>3.2895</v>
      </c>
      <c r="HM141">
        <v>9999</v>
      </c>
      <c r="HN141">
        <v>9999</v>
      </c>
      <c r="HO141">
        <v>9999</v>
      </c>
      <c r="HP141">
        <v>999.9</v>
      </c>
      <c r="HQ141">
        <v>1.86758</v>
      </c>
      <c r="HR141">
        <v>1.86674</v>
      </c>
      <c r="HS141">
        <v>1.86602</v>
      </c>
      <c r="HT141">
        <v>1.866</v>
      </c>
      <c r="HU141">
        <v>1.86784</v>
      </c>
      <c r="HV141">
        <v>1.87027</v>
      </c>
      <c r="HW141">
        <v>1.86891</v>
      </c>
      <c r="HX141">
        <v>1.87042</v>
      </c>
      <c r="HY141">
        <v>0</v>
      </c>
      <c r="HZ141">
        <v>0</v>
      </c>
      <c r="IA141">
        <v>0</v>
      </c>
      <c r="IB141">
        <v>0</v>
      </c>
      <c r="IC141" t="s">
        <v>426</v>
      </c>
      <c r="ID141" t="s">
        <v>427</v>
      </c>
      <c r="IE141" t="s">
        <v>428</v>
      </c>
      <c r="IF141" t="s">
        <v>428</v>
      </c>
      <c r="IG141" t="s">
        <v>428</v>
      </c>
      <c r="IH141" t="s">
        <v>428</v>
      </c>
      <c r="II141">
        <v>0</v>
      </c>
      <c r="IJ141">
        <v>100</v>
      </c>
      <c r="IK141">
        <v>100</v>
      </c>
      <c r="IL141">
        <v>1.238</v>
      </c>
      <c r="IM141">
        <v>0.2031</v>
      </c>
      <c r="IN141">
        <v>0.6902030508192664</v>
      </c>
      <c r="IO141">
        <v>0.001474763808417899</v>
      </c>
      <c r="IP141">
        <v>-3.85604142745729E-07</v>
      </c>
      <c r="IQ141">
        <v>-4.042155114862324E-11</v>
      </c>
      <c r="IR141">
        <v>-0.0599630414126953</v>
      </c>
      <c r="IS141">
        <v>-0.0008759303265835833</v>
      </c>
      <c r="IT141">
        <v>0.0007542316531097033</v>
      </c>
      <c r="IU141">
        <v>-1.168394518909615E-05</v>
      </c>
      <c r="IV141">
        <v>4</v>
      </c>
      <c r="IW141">
        <v>2283</v>
      </c>
      <c r="IX141">
        <v>1</v>
      </c>
      <c r="IY141">
        <v>28</v>
      </c>
      <c r="IZ141">
        <v>187624.3</v>
      </c>
      <c r="JA141">
        <v>187624.4</v>
      </c>
      <c r="JB141">
        <v>1.03149</v>
      </c>
      <c r="JC141">
        <v>2.28149</v>
      </c>
      <c r="JD141">
        <v>1.39771</v>
      </c>
      <c r="JE141">
        <v>2.3584</v>
      </c>
      <c r="JF141">
        <v>1.49536</v>
      </c>
      <c r="JG141">
        <v>2.73315</v>
      </c>
      <c r="JH141">
        <v>36.6233</v>
      </c>
      <c r="JI141">
        <v>24.1225</v>
      </c>
      <c r="JJ141">
        <v>18</v>
      </c>
      <c r="JK141">
        <v>490.005</v>
      </c>
      <c r="JL141">
        <v>448.521</v>
      </c>
      <c r="JM141">
        <v>31.4238</v>
      </c>
      <c r="JN141">
        <v>29.6311</v>
      </c>
      <c r="JO141">
        <v>30.0001</v>
      </c>
      <c r="JP141">
        <v>29.468</v>
      </c>
      <c r="JQ141">
        <v>29.3943</v>
      </c>
      <c r="JR141">
        <v>20.669</v>
      </c>
      <c r="JS141">
        <v>23.045</v>
      </c>
      <c r="JT141">
        <v>100</v>
      </c>
      <c r="JU141">
        <v>31.4082</v>
      </c>
      <c r="JV141">
        <v>420</v>
      </c>
      <c r="JW141">
        <v>24.8671</v>
      </c>
      <c r="JX141">
        <v>100.834</v>
      </c>
      <c r="JY141">
        <v>100.389</v>
      </c>
    </row>
    <row r="142" spans="1:285">
      <c r="A142">
        <v>126</v>
      </c>
      <c r="B142">
        <v>1758504889.1</v>
      </c>
      <c r="C142">
        <v>2000.599999904633</v>
      </c>
      <c r="D142" t="s">
        <v>683</v>
      </c>
      <c r="E142" t="s">
        <v>684</v>
      </c>
      <c r="F142">
        <v>5</v>
      </c>
      <c r="G142" t="s">
        <v>674</v>
      </c>
      <c r="H142" t="s">
        <v>420</v>
      </c>
      <c r="I142" t="s">
        <v>421</v>
      </c>
      <c r="J142">
        <v>1758504886.1</v>
      </c>
      <c r="K142">
        <f>(L142)/1000</f>
        <v>0</v>
      </c>
      <c r="L142">
        <f>1000*DL142*AJ142*(DH142-DI142)/(100*DA142*(1000-AJ142*DH142))</f>
        <v>0</v>
      </c>
      <c r="M142">
        <f>DL142*AJ142*(DG142-DF142*(1000-AJ142*DI142)/(1000-AJ142*DH142))/(100*DA142)</f>
        <v>0</v>
      </c>
      <c r="N142">
        <f>DF142 - IF(AJ142&gt;1, M142*DA142*100.0/(AL142), 0)</f>
        <v>0</v>
      </c>
      <c r="O142">
        <f>((U142-K142/2)*N142-M142)/(U142+K142/2)</f>
        <v>0</v>
      </c>
      <c r="P142">
        <f>O142*(DM142+DN142)/1000.0</f>
        <v>0</v>
      </c>
      <c r="Q142">
        <f>(DF142 - IF(AJ142&gt;1, M142*DA142*100.0/(AL142), 0))*(DM142+DN142)/1000.0</f>
        <v>0</v>
      </c>
      <c r="R142">
        <f>2.0/((1/T142-1/S142)+SIGN(T142)*SQRT((1/T142-1/S142)*(1/T142-1/S142) + 4*DB142/((DB142+1)*(DB142+1))*(2*1/T142*1/S142-1/S142*1/S142)))</f>
        <v>0</v>
      </c>
      <c r="S142">
        <f>IF(LEFT(DC142,1)&lt;&gt;"0",IF(LEFT(DC142,1)="1",3.0,DD142),$D$5+$E$5*(DT142*DM142/($K$5*1000))+$F$5*(DT142*DM142/($K$5*1000))*MAX(MIN(DA142,$J$5),$I$5)*MAX(MIN(DA142,$J$5),$I$5)+$G$5*MAX(MIN(DA142,$J$5),$I$5)*(DT142*DM142/($K$5*1000))+$H$5*(DT142*DM142/($K$5*1000))*(DT142*DM142/($K$5*1000)))</f>
        <v>0</v>
      </c>
      <c r="T142">
        <f>K142*(1000-(1000*0.61365*exp(17.502*X142/(240.97+X142))/(DM142+DN142)+DH142)/2)/(1000*0.61365*exp(17.502*X142/(240.97+X142))/(DM142+DN142)-DH142)</f>
        <v>0</v>
      </c>
      <c r="U142">
        <f>1/((DB142+1)/(R142/1.6)+1/(S142/1.37)) + DB142/((DB142+1)/(R142/1.6) + DB142/(S142/1.37))</f>
        <v>0</v>
      </c>
      <c r="V142">
        <f>(CW142*CZ142)</f>
        <v>0</v>
      </c>
      <c r="W142">
        <f>(DO142+(V142+2*0.95*5.67E-8*(((DO142+$B$7)+273)^4-(DO142+273)^4)-44100*K142)/(1.84*29.3*S142+8*0.95*5.67E-8*(DO142+273)^3))</f>
        <v>0</v>
      </c>
      <c r="X142">
        <f>($C$7*DP142+$D$7*DQ142+$E$7*W142)</f>
        <v>0</v>
      </c>
      <c r="Y142">
        <f>0.61365*exp(17.502*X142/(240.97+X142))</f>
        <v>0</v>
      </c>
      <c r="Z142">
        <f>(AA142/AB142*100)</f>
        <v>0</v>
      </c>
      <c r="AA142">
        <f>DH142*(DM142+DN142)/1000</f>
        <v>0</v>
      </c>
      <c r="AB142">
        <f>0.61365*exp(17.502*DO142/(240.97+DO142))</f>
        <v>0</v>
      </c>
      <c r="AC142">
        <f>(Y142-DH142*(DM142+DN142)/1000)</f>
        <v>0</v>
      </c>
      <c r="AD142">
        <f>(-K142*44100)</f>
        <v>0</v>
      </c>
      <c r="AE142">
        <f>2*29.3*S142*0.92*(DO142-X142)</f>
        <v>0</v>
      </c>
      <c r="AF142">
        <f>2*0.95*5.67E-8*(((DO142+$B$7)+273)^4-(X142+273)^4)</f>
        <v>0</v>
      </c>
      <c r="AG142">
        <f>V142+AF142+AD142+AE142</f>
        <v>0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MAX(0,($B$13+$C$13*DT142)/(1+$D$13*DT142)*DM142/(DO142+273)*$E$13)</f>
        <v>0</v>
      </c>
      <c r="AM142" t="s">
        <v>422</v>
      </c>
      <c r="AN142" t="s">
        <v>422</v>
      </c>
      <c r="AO142">
        <v>0</v>
      </c>
      <c r="AP142">
        <v>0</v>
      </c>
      <c r="AQ142">
        <f>1-AO142/AP142</f>
        <v>0</v>
      </c>
      <c r="AR142">
        <v>0</v>
      </c>
      <c r="AS142" t="s">
        <v>422</v>
      </c>
      <c r="AT142" t="s">
        <v>422</v>
      </c>
      <c r="AU142">
        <v>0</v>
      </c>
      <c r="AV142">
        <v>0</v>
      </c>
      <c r="AW142">
        <f>1-AU142/AV142</f>
        <v>0</v>
      </c>
      <c r="AX142">
        <v>0.5</v>
      </c>
      <c r="AY142">
        <f>CX142</f>
        <v>0</v>
      </c>
      <c r="AZ142">
        <f>M142</f>
        <v>0</v>
      </c>
      <c r="BA142">
        <f>AW142*AX142*AY142</f>
        <v>0</v>
      </c>
      <c r="BB142">
        <f>(AZ142-AR142)/AY142</f>
        <v>0</v>
      </c>
      <c r="BC142">
        <f>(AP142-AV142)/AV142</f>
        <v>0</v>
      </c>
      <c r="BD142">
        <f>AO142/(AQ142+AO142/AV142)</f>
        <v>0</v>
      </c>
      <c r="BE142" t="s">
        <v>422</v>
      </c>
      <c r="BF142">
        <v>0</v>
      </c>
      <c r="BG142">
        <f>IF(BF142&lt;&gt;0, BF142, BD142)</f>
        <v>0</v>
      </c>
      <c r="BH142">
        <f>1-BG142/AV142</f>
        <v>0</v>
      </c>
      <c r="BI142">
        <f>(AV142-AU142)/(AV142-BG142)</f>
        <v>0</v>
      </c>
      <c r="BJ142">
        <f>(AP142-AV142)/(AP142-BG142)</f>
        <v>0</v>
      </c>
      <c r="BK142">
        <f>(AV142-AU142)/(AV142-AO142)</f>
        <v>0</v>
      </c>
      <c r="BL142">
        <f>(AP142-AV142)/(AP142-AO142)</f>
        <v>0</v>
      </c>
      <c r="BM142">
        <f>(BI142*BG142/AU142)</f>
        <v>0</v>
      </c>
      <c r="BN142">
        <f>(1-BM142)</f>
        <v>0</v>
      </c>
      <c r="CW142">
        <f>$B$11*DU142+$C$11*DV142+$F$11*EG142*(1-EJ142)</f>
        <v>0</v>
      </c>
      <c r="CX142">
        <f>CW142*CY142</f>
        <v>0</v>
      </c>
      <c r="CY142">
        <f>($B$11*$D$9+$C$11*$D$9+$F$11*((ET142+EL142)/MAX(ET142+EL142+EU142, 0.1)*$I$9+EU142/MAX(ET142+EL142+EU142, 0.1)*$J$9))/($B$11+$C$11+$F$11)</f>
        <v>0</v>
      </c>
      <c r="CZ142">
        <f>($B$11*$K$9+$C$11*$K$9+$F$11*((ET142+EL142)/MAX(ET142+EL142+EU142, 0.1)*$P$9+EU142/MAX(ET142+EL142+EU142, 0.1)*$Q$9))/($B$11+$C$11+$F$11)</f>
        <v>0</v>
      </c>
      <c r="DA142">
        <v>3.46</v>
      </c>
      <c r="DB142">
        <v>0.5</v>
      </c>
      <c r="DC142" t="s">
        <v>423</v>
      </c>
      <c r="DD142">
        <v>2</v>
      </c>
      <c r="DE142">
        <v>1758504886.1</v>
      </c>
      <c r="DF142">
        <v>420.4013333333334</v>
      </c>
      <c r="DG142">
        <v>419.9866666666667</v>
      </c>
      <c r="DH142">
        <v>24.94961111111111</v>
      </c>
      <c r="DI142">
        <v>24.82156666666667</v>
      </c>
      <c r="DJ142">
        <v>419.1637777777778</v>
      </c>
      <c r="DK142">
        <v>24.74642222222222</v>
      </c>
      <c r="DL142">
        <v>499.9846666666667</v>
      </c>
      <c r="DM142">
        <v>89.97333333333333</v>
      </c>
      <c r="DN142">
        <v>0.05719264444444443</v>
      </c>
      <c r="DO142">
        <v>30.9106</v>
      </c>
      <c r="DP142">
        <v>30.71392222222222</v>
      </c>
      <c r="DQ142">
        <v>999.9000000000001</v>
      </c>
      <c r="DR142">
        <v>0</v>
      </c>
      <c r="DS142">
        <v>0</v>
      </c>
      <c r="DT142">
        <v>9998.472222222223</v>
      </c>
      <c r="DU142">
        <v>0</v>
      </c>
      <c r="DV142">
        <v>0.899321</v>
      </c>
      <c r="DW142">
        <v>0.4145744444444445</v>
      </c>
      <c r="DX142">
        <v>431.1584444444445</v>
      </c>
      <c r="DY142">
        <v>430.6768888888889</v>
      </c>
      <c r="DZ142">
        <v>0.1280565555555556</v>
      </c>
      <c r="EA142">
        <v>419.9866666666667</v>
      </c>
      <c r="EB142">
        <v>24.82156666666667</v>
      </c>
      <c r="EC142">
        <v>2.2448</v>
      </c>
      <c r="ED142">
        <v>2.233278888888889</v>
      </c>
      <c r="EE142">
        <v>19.28567777777778</v>
      </c>
      <c r="EF142">
        <v>19.20306666666667</v>
      </c>
      <c r="EG142">
        <v>0.00500097</v>
      </c>
      <c r="EH142">
        <v>0</v>
      </c>
      <c r="EI142">
        <v>0</v>
      </c>
      <c r="EJ142">
        <v>0</v>
      </c>
      <c r="EK142">
        <v>404.2444444444444</v>
      </c>
      <c r="EL142">
        <v>0.00500097</v>
      </c>
      <c r="EM142">
        <v>-8.677777777777779</v>
      </c>
      <c r="EN142">
        <v>-3.211111111111111</v>
      </c>
      <c r="EO142">
        <v>35.59</v>
      </c>
      <c r="EP142">
        <v>38.90255555555555</v>
      </c>
      <c r="EQ142">
        <v>37.25</v>
      </c>
      <c r="ER142">
        <v>38.937</v>
      </c>
      <c r="ES142">
        <v>37.5</v>
      </c>
      <c r="ET142">
        <v>0</v>
      </c>
      <c r="EU142">
        <v>0</v>
      </c>
      <c r="EV142">
        <v>0</v>
      </c>
      <c r="EW142">
        <v>1758504889.9</v>
      </c>
      <c r="EX142">
        <v>0</v>
      </c>
      <c r="EY142">
        <v>405.0076923076923</v>
      </c>
      <c r="EZ142">
        <v>-14.83760660728641</v>
      </c>
      <c r="FA142">
        <v>-10.61880360782447</v>
      </c>
      <c r="FB142">
        <v>-6.007692307692308</v>
      </c>
      <c r="FC142">
        <v>15</v>
      </c>
      <c r="FD142">
        <v>0</v>
      </c>
      <c r="FE142" t="s">
        <v>424</v>
      </c>
      <c r="FF142">
        <v>1747247426.5</v>
      </c>
      <c r="FG142">
        <v>1747247420.5</v>
      </c>
      <c r="FH142">
        <v>0</v>
      </c>
      <c r="FI142">
        <v>1.027</v>
      </c>
      <c r="FJ142">
        <v>0.031</v>
      </c>
      <c r="FK142">
        <v>0.02</v>
      </c>
      <c r="FL142">
        <v>0.05</v>
      </c>
      <c r="FM142">
        <v>420</v>
      </c>
      <c r="FN142">
        <v>16</v>
      </c>
      <c r="FO142">
        <v>0.01</v>
      </c>
      <c r="FP142">
        <v>0.1</v>
      </c>
      <c r="FQ142">
        <v>0.3935599268292682</v>
      </c>
      <c r="FR142">
        <v>0.1646140766550518</v>
      </c>
      <c r="FS142">
        <v>0.03516820547124657</v>
      </c>
      <c r="FT142">
        <v>0</v>
      </c>
      <c r="FU142">
        <v>404.5147058823529</v>
      </c>
      <c r="FV142">
        <v>-7.274254983869845</v>
      </c>
      <c r="FW142">
        <v>6.758660342063152</v>
      </c>
      <c r="FX142">
        <v>-1</v>
      </c>
      <c r="FY142">
        <v>0.1296190731707317</v>
      </c>
      <c r="FZ142">
        <v>-0.01481299651567956</v>
      </c>
      <c r="GA142">
        <v>0.001908958436351934</v>
      </c>
      <c r="GB142">
        <v>1</v>
      </c>
      <c r="GC142">
        <v>1</v>
      </c>
      <c r="GD142">
        <v>2</v>
      </c>
      <c r="GE142" t="s">
        <v>425</v>
      </c>
      <c r="GF142">
        <v>3.13678</v>
      </c>
      <c r="GG142">
        <v>2.71764</v>
      </c>
      <c r="GH142">
        <v>0.0931448</v>
      </c>
      <c r="GI142">
        <v>0.0924056</v>
      </c>
      <c r="GJ142">
        <v>0.108263</v>
      </c>
      <c r="GK142">
        <v>0.106657</v>
      </c>
      <c r="GL142">
        <v>28774.6</v>
      </c>
      <c r="GM142">
        <v>28856.4</v>
      </c>
      <c r="GN142">
        <v>29502.4</v>
      </c>
      <c r="GO142">
        <v>29386.2</v>
      </c>
      <c r="GP142">
        <v>34760.6</v>
      </c>
      <c r="GQ142">
        <v>34765.4</v>
      </c>
      <c r="GR142">
        <v>41517.3</v>
      </c>
      <c r="GS142">
        <v>41746.9</v>
      </c>
      <c r="GT142">
        <v>1.9126</v>
      </c>
      <c r="GU142">
        <v>1.863</v>
      </c>
      <c r="GV142">
        <v>0.0844188</v>
      </c>
      <c r="GW142">
        <v>0</v>
      </c>
      <c r="GX142">
        <v>29.3298</v>
      </c>
      <c r="GY142">
        <v>999.9</v>
      </c>
      <c r="GZ142">
        <v>58.3</v>
      </c>
      <c r="HA142">
        <v>31.1</v>
      </c>
      <c r="HB142">
        <v>29.3992</v>
      </c>
      <c r="HC142">
        <v>62.4925</v>
      </c>
      <c r="HD142">
        <v>25.3085</v>
      </c>
      <c r="HE142">
        <v>1</v>
      </c>
      <c r="HF142">
        <v>0.158077</v>
      </c>
      <c r="HG142">
        <v>-1.28903</v>
      </c>
      <c r="HH142">
        <v>20.3516</v>
      </c>
      <c r="HI142">
        <v>5.22777</v>
      </c>
      <c r="HJ142">
        <v>12.0159</v>
      </c>
      <c r="HK142">
        <v>4.99155</v>
      </c>
      <c r="HL142">
        <v>3.28955</v>
      </c>
      <c r="HM142">
        <v>9999</v>
      </c>
      <c r="HN142">
        <v>9999</v>
      </c>
      <c r="HO142">
        <v>9999</v>
      </c>
      <c r="HP142">
        <v>999.9</v>
      </c>
      <c r="HQ142">
        <v>1.8676</v>
      </c>
      <c r="HR142">
        <v>1.86673</v>
      </c>
      <c r="HS142">
        <v>1.86604</v>
      </c>
      <c r="HT142">
        <v>1.866</v>
      </c>
      <c r="HU142">
        <v>1.86785</v>
      </c>
      <c r="HV142">
        <v>1.87028</v>
      </c>
      <c r="HW142">
        <v>1.86891</v>
      </c>
      <c r="HX142">
        <v>1.87042</v>
      </c>
      <c r="HY142">
        <v>0</v>
      </c>
      <c r="HZ142">
        <v>0</v>
      </c>
      <c r="IA142">
        <v>0</v>
      </c>
      <c r="IB142">
        <v>0</v>
      </c>
      <c r="IC142" t="s">
        <v>426</v>
      </c>
      <c r="ID142" t="s">
        <v>427</v>
      </c>
      <c r="IE142" t="s">
        <v>428</v>
      </c>
      <c r="IF142" t="s">
        <v>428</v>
      </c>
      <c r="IG142" t="s">
        <v>428</v>
      </c>
      <c r="IH142" t="s">
        <v>428</v>
      </c>
      <c r="II142">
        <v>0</v>
      </c>
      <c r="IJ142">
        <v>100</v>
      </c>
      <c r="IK142">
        <v>100</v>
      </c>
      <c r="IL142">
        <v>1.238</v>
      </c>
      <c r="IM142">
        <v>0.2031</v>
      </c>
      <c r="IN142">
        <v>0.6902030508192664</v>
      </c>
      <c r="IO142">
        <v>0.001474763808417899</v>
      </c>
      <c r="IP142">
        <v>-3.85604142745729E-07</v>
      </c>
      <c r="IQ142">
        <v>-4.042155114862324E-11</v>
      </c>
      <c r="IR142">
        <v>-0.0599630414126953</v>
      </c>
      <c r="IS142">
        <v>-0.0008759303265835833</v>
      </c>
      <c r="IT142">
        <v>0.0007542316531097033</v>
      </c>
      <c r="IU142">
        <v>-1.168394518909615E-05</v>
      </c>
      <c r="IV142">
        <v>4</v>
      </c>
      <c r="IW142">
        <v>2283</v>
      </c>
      <c r="IX142">
        <v>1</v>
      </c>
      <c r="IY142">
        <v>28</v>
      </c>
      <c r="IZ142">
        <v>187624.4</v>
      </c>
      <c r="JA142">
        <v>187624.5</v>
      </c>
      <c r="JB142">
        <v>1.03149</v>
      </c>
      <c r="JC142">
        <v>2.27783</v>
      </c>
      <c r="JD142">
        <v>1.39648</v>
      </c>
      <c r="JE142">
        <v>2.36084</v>
      </c>
      <c r="JF142">
        <v>1.49536</v>
      </c>
      <c r="JG142">
        <v>2.74902</v>
      </c>
      <c r="JH142">
        <v>36.6233</v>
      </c>
      <c r="JI142">
        <v>24.1225</v>
      </c>
      <c r="JJ142">
        <v>18</v>
      </c>
      <c r="JK142">
        <v>490.068</v>
      </c>
      <c r="JL142">
        <v>448.521</v>
      </c>
      <c r="JM142">
        <v>31.4158</v>
      </c>
      <c r="JN142">
        <v>29.6311</v>
      </c>
      <c r="JO142">
        <v>30.0001</v>
      </c>
      <c r="JP142">
        <v>29.468</v>
      </c>
      <c r="JQ142">
        <v>29.3943</v>
      </c>
      <c r="JR142">
        <v>20.6683</v>
      </c>
      <c r="JS142">
        <v>23.045</v>
      </c>
      <c r="JT142">
        <v>100</v>
      </c>
      <c r="JU142">
        <v>31.4082</v>
      </c>
      <c r="JV142">
        <v>420</v>
      </c>
      <c r="JW142">
        <v>24.8671</v>
      </c>
      <c r="JX142">
        <v>100.833</v>
      </c>
      <c r="JY142">
        <v>100.39</v>
      </c>
    </row>
    <row r="143" spans="1:285">
      <c r="A143">
        <v>127</v>
      </c>
      <c r="B143">
        <v>1758504891.1</v>
      </c>
      <c r="C143">
        <v>2002.599999904633</v>
      </c>
      <c r="D143" t="s">
        <v>685</v>
      </c>
      <c r="E143" t="s">
        <v>686</v>
      </c>
      <c r="F143">
        <v>5</v>
      </c>
      <c r="G143" t="s">
        <v>674</v>
      </c>
      <c r="H143" t="s">
        <v>420</v>
      </c>
      <c r="I143" t="s">
        <v>421</v>
      </c>
      <c r="J143">
        <v>1758504888.1</v>
      </c>
      <c r="K143">
        <f>(L143)/1000</f>
        <v>0</v>
      </c>
      <c r="L143">
        <f>1000*DL143*AJ143*(DH143-DI143)/(100*DA143*(1000-AJ143*DH143))</f>
        <v>0</v>
      </c>
      <c r="M143">
        <f>DL143*AJ143*(DG143-DF143*(1000-AJ143*DI143)/(1000-AJ143*DH143))/(100*DA143)</f>
        <v>0</v>
      </c>
      <c r="N143">
        <f>DF143 - IF(AJ143&gt;1, M143*DA143*100.0/(AL143), 0)</f>
        <v>0</v>
      </c>
      <c r="O143">
        <f>((U143-K143/2)*N143-M143)/(U143+K143/2)</f>
        <v>0</v>
      </c>
      <c r="P143">
        <f>O143*(DM143+DN143)/1000.0</f>
        <v>0</v>
      </c>
      <c r="Q143">
        <f>(DF143 - IF(AJ143&gt;1, M143*DA143*100.0/(AL143), 0))*(DM143+DN143)/1000.0</f>
        <v>0</v>
      </c>
      <c r="R143">
        <f>2.0/((1/T143-1/S143)+SIGN(T143)*SQRT((1/T143-1/S143)*(1/T143-1/S143) + 4*DB143/((DB143+1)*(DB143+1))*(2*1/T143*1/S143-1/S143*1/S143)))</f>
        <v>0</v>
      </c>
      <c r="S143">
        <f>IF(LEFT(DC143,1)&lt;&gt;"0",IF(LEFT(DC143,1)="1",3.0,DD143),$D$5+$E$5*(DT143*DM143/($K$5*1000))+$F$5*(DT143*DM143/($K$5*1000))*MAX(MIN(DA143,$J$5),$I$5)*MAX(MIN(DA143,$J$5),$I$5)+$G$5*MAX(MIN(DA143,$J$5),$I$5)*(DT143*DM143/($K$5*1000))+$H$5*(DT143*DM143/($K$5*1000))*(DT143*DM143/($K$5*1000)))</f>
        <v>0</v>
      </c>
      <c r="T143">
        <f>K143*(1000-(1000*0.61365*exp(17.502*X143/(240.97+X143))/(DM143+DN143)+DH143)/2)/(1000*0.61365*exp(17.502*X143/(240.97+X143))/(DM143+DN143)-DH143)</f>
        <v>0</v>
      </c>
      <c r="U143">
        <f>1/((DB143+1)/(R143/1.6)+1/(S143/1.37)) + DB143/((DB143+1)/(R143/1.6) + DB143/(S143/1.37))</f>
        <v>0</v>
      </c>
      <c r="V143">
        <f>(CW143*CZ143)</f>
        <v>0</v>
      </c>
      <c r="W143">
        <f>(DO143+(V143+2*0.95*5.67E-8*(((DO143+$B$7)+273)^4-(DO143+273)^4)-44100*K143)/(1.84*29.3*S143+8*0.95*5.67E-8*(DO143+273)^3))</f>
        <v>0</v>
      </c>
      <c r="X143">
        <f>($C$7*DP143+$D$7*DQ143+$E$7*W143)</f>
        <v>0</v>
      </c>
      <c r="Y143">
        <f>0.61365*exp(17.502*X143/(240.97+X143))</f>
        <v>0</v>
      </c>
      <c r="Z143">
        <f>(AA143/AB143*100)</f>
        <v>0</v>
      </c>
      <c r="AA143">
        <f>DH143*(DM143+DN143)/1000</f>
        <v>0</v>
      </c>
      <c r="AB143">
        <f>0.61365*exp(17.502*DO143/(240.97+DO143))</f>
        <v>0</v>
      </c>
      <c r="AC143">
        <f>(Y143-DH143*(DM143+DN143)/1000)</f>
        <v>0</v>
      </c>
      <c r="AD143">
        <f>(-K143*44100)</f>
        <v>0</v>
      </c>
      <c r="AE143">
        <f>2*29.3*S143*0.92*(DO143-X143)</f>
        <v>0</v>
      </c>
      <c r="AF143">
        <f>2*0.95*5.67E-8*(((DO143+$B$7)+273)^4-(X143+273)^4)</f>
        <v>0</v>
      </c>
      <c r="AG143">
        <f>V143+AF143+AD143+AE143</f>
        <v>0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MAX(0,($B$13+$C$13*DT143)/(1+$D$13*DT143)*DM143/(DO143+273)*$E$13)</f>
        <v>0</v>
      </c>
      <c r="AM143" t="s">
        <v>422</v>
      </c>
      <c r="AN143" t="s">
        <v>422</v>
      </c>
      <c r="AO143">
        <v>0</v>
      </c>
      <c r="AP143">
        <v>0</v>
      </c>
      <c r="AQ143">
        <f>1-AO143/AP143</f>
        <v>0</v>
      </c>
      <c r="AR143">
        <v>0</v>
      </c>
      <c r="AS143" t="s">
        <v>422</v>
      </c>
      <c r="AT143" t="s">
        <v>422</v>
      </c>
      <c r="AU143">
        <v>0</v>
      </c>
      <c r="AV143">
        <v>0</v>
      </c>
      <c r="AW143">
        <f>1-AU143/AV143</f>
        <v>0</v>
      </c>
      <c r="AX143">
        <v>0.5</v>
      </c>
      <c r="AY143">
        <f>CX143</f>
        <v>0</v>
      </c>
      <c r="AZ143">
        <f>M143</f>
        <v>0</v>
      </c>
      <c r="BA143">
        <f>AW143*AX143*AY143</f>
        <v>0</v>
      </c>
      <c r="BB143">
        <f>(AZ143-AR143)/AY143</f>
        <v>0</v>
      </c>
      <c r="BC143">
        <f>(AP143-AV143)/AV143</f>
        <v>0</v>
      </c>
      <c r="BD143">
        <f>AO143/(AQ143+AO143/AV143)</f>
        <v>0</v>
      </c>
      <c r="BE143" t="s">
        <v>422</v>
      </c>
      <c r="BF143">
        <v>0</v>
      </c>
      <c r="BG143">
        <f>IF(BF143&lt;&gt;0, BF143, BD143)</f>
        <v>0</v>
      </c>
      <c r="BH143">
        <f>1-BG143/AV143</f>
        <v>0</v>
      </c>
      <c r="BI143">
        <f>(AV143-AU143)/(AV143-BG143)</f>
        <v>0</v>
      </c>
      <c r="BJ143">
        <f>(AP143-AV143)/(AP143-BG143)</f>
        <v>0</v>
      </c>
      <c r="BK143">
        <f>(AV143-AU143)/(AV143-AO143)</f>
        <v>0</v>
      </c>
      <c r="BL143">
        <f>(AP143-AV143)/(AP143-AO143)</f>
        <v>0</v>
      </c>
      <c r="BM143">
        <f>(BI143*BG143/AU143)</f>
        <v>0</v>
      </c>
      <c r="BN143">
        <f>(1-BM143)</f>
        <v>0</v>
      </c>
      <c r="CW143">
        <f>$B$11*DU143+$C$11*DV143+$F$11*EG143*(1-EJ143)</f>
        <v>0</v>
      </c>
      <c r="CX143">
        <f>CW143*CY143</f>
        <v>0</v>
      </c>
      <c r="CY143">
        <f>($B$11*$D$9+$C$11*$D$9+$F$11*((ET143+EL143)/MAX(ET143+EL143+EU143, 0.1)*$I$9+EU143/MAX(ET143+EL143+EU143, 0.1)*$J$9))/($B$11+$C$11+$F$11)</f>
        <v>0</v>
      </c>
      <c r="CZ143">
        <f>($B$11*$K$9+$C$11*$K$9+$F$11*((ET143+EL143)/MAX(ET143+EL143+EU143, 0.1)*$P$9+EU143/MAX(ET143+EL143+EU143, 0.1)*$Q$9))/($B$11+$C$11+$F$11)</f>
        <v>0</v>
      </c>
      <c r="DA143">
        <v>3.46</v>
      </c>
      <c r="DB143">
        <v>0.5</v>
      </c>
      <c r="DC143" t="s">
        <v>423</v>
      </c>
      <c r="DD143">
        <v>2</v>
      </c>
      <c r="DE143">
        <v>1758504888.1</v>
      </c>
      <c r="DF143">
        <v>420.3993333333333</v>
      </c>
      <c r="DG143">
        <v>419.9738888888889</v>
      </c>
      <c r="DH143">
        <v>24.94857777777778</v>
      </c>
      <c r="DI143">
        <v>24.82147777777778</v>
      </c>
      <c r="DJ143">
        <v>419.1617777777778</v>
      </c>
      <c r="DK143">
        <v>24.74541111111111</v>
      </c>
      <c r="DL143">
        <v>499.9755555555555</v>
      </c>
      <c r="DM143">
        <v>89.97345555555555</v>
      </c>
      <c r="DN143">
        <v>0.05718613333333333</v>
      </c>
      <c r="DO143">
        <v>30.90746666666667</v>
      </c>
      <c r="DP143">
        <v>30.70798888888889</v>
      </c>
      <c r="DQ143">
        <v>999.9000000000001</v>
      </c>
      <c r="DR143">
        <v>0</v>
      </c>
      <c r="DS143">
        <v>0</v>
      </c>
      <c r="DT143">
        <v>10004.44444444445</v>
      </c>
      <c r="DU143">
        <v>0</v>
      </c>
      <c r="DV143">
        <v>0.899321</v>
      </c>
      <c r="DW143">
        <v>0.4252523333333333</v>
      </c>
      <c r="DX143">
        <v>431.1557777777778</v>
      </c>
      <c r="DY143">
        <v>430.6638888888889</v>
      </c>
      <c r="DZ143">
        <v>0.1270944444444445</v>
      </c>
      <c r="EA143">
        <v>419.9738888888889</v>
      </c>
      <c r="EB143">
        <v>24.82147777777778</v>
      </c>
      <c r="EC143">
        <v>2.244708888888889</v>
      </c>
      <c r="ED143">
        <v>2.233274444444445</v>
      </c>
      <c r="EE143">
        <v>19.28502222222222</v>
      </c>
      <c r="EF143">
        <v>19.20302222222222</v>
      </c>
      <c r="EG143">
        <v>0.00500097</v>
      </c>
      <c r="EH143">
        <v>0</v>
      </c>
      <c r="EI143">
        <v>0</v>
      </c>
      <c r="EJ143">
        <v>0</v>
      </c>
      <c r="EK143">
        <v>407.6222222222222</v>
      </c>
      <c r="EL143">
        <v>0.00500097</v>
      </c>
      <c r="EM143">
        <v>-10.46666666666667</v>
      </c>
      <c r="EN143">
        <v>-3.966666666666667</v>
      </c>
      <c r="EO143">
        <v>35.583</v>
      </c>
      <c r="EP143">
        <v>38.89566666666666</v>
      </c>
      <c r="EQ143">
        <v>37.25</v>
      </c>
      <c r="ER143">
        <v>38.91633333333333</v>
      </c>
      <c r="ES143">
        <v>37.486</v>
      </c>
      <c r="ET143">
        <v>0</v>
      </c>
      <c r="EU143">
        <v>0</v>
      </c>
      <c r="EV143">
        <v>0</v>
      </c>
      <c r="EW143">
        <v>1758504891.7</v>
      </c>
      <c r="EX143">
        <v>0</v>
      </c>
      <c r="EY143">
        <v>404.644</v>
      </c>
      <c r="EZ143">
        <v>7.653846435056918</v>
      </c>
      <c r="FA143">
        <v>-34.57692336119138</v>
      </c>
      <c r="FB143">
        <v>-6.132000000000001</v>
      </c>
      <c r="FC143">
        <v>15</v>
      </c>
      <c r="FD143">
        <v>0</v>
      </c>
      <c r="FE143" t="s">
        <v>424</v>
      </c>
      <c r="FF143">
        <v>1747247426.5</v>
      </c>
      <c r="FG143">
        <v>1747247420.5</v>
      </c>
      <c r="FH143">
        <v>0</v>
      </c>
      <c r="FI143">
        <v>1.027</v>
      </c>
      <c r="FJ143">
        <v>0.031</v>
      </c>
      <c r="FK143">
        <v>0.02</v>
      </c>
      <c r="FL143">
        <v>0.05</v>
      </c>
      <c r="FM143">
        <v>420</v>
      </c>
      <c r="FN143">
        <v>16</v>
      </c>
      <c r="FO143">
        <v>0.01</v>
      </c>
      <c r="FP143">
        <v>0.1</v>
      </c>
      <c r="FQ143">
        <v>0.394373512195122</v>
      </c>
      <c r="FR143">
        <v>0.1702710313588853</v>
      </c>
      <c r="FS143">
        <v>0.03547122443039308</v>
      </c>
      <c r="FT143">
        <v>0</v>
      </c>
      <c r="FU143">
        <v>404.8529411764706</v>
      </c>
      <c r="FV143">
        <v>-4.715049485272563</v>
      </c>
      <c r="FW143">
        <v>6.680799322294835</v>
      </c>
      <c r="FX143">
        <v>-1</v>
      </c>
      <c r="FY143">
        <v>0.1293009024390244</v>
      </c>
      <c r="FZ143">
        <v>-0.0150268850174214</v>
      </c>
      <c r="GA143">
        <v>0.001928215601305001</v>
      </c>
      <c r="GB143">
        <v>1</v>
      </c>
      <c r="GC143">
        <v>1</v>
      </c>
      <c r="GD143">
        <v>2</v>
      </c>
      <c r="GE143" t="s">
        <v>425</v>
      </c>
      <c r="GF143">
        <v>3.13665</v>
      </c>
      <c r="GG143">
        <v>2.71735</v>
      </c>
      <c r="GH143">
        <v>0.09314210000000001</v>
      </c>
      <c r="GI143">
        <v>0.09241290000000001</v>
      </c>
      <c r="GJ143">
        <v>0.108264</v>
      </c>
      <c r="GK143">
        <v>0.106654</v>
      </c>
      <c r="GL143">
        <v>28774.6</v>
      </c>
      <c r="GM143">
        <v>28856.4</v>
      </c>
      <c r="GN143">
        <v>29502.3</v>
      </c>
      <c r="GO143">
        <v>29386.4</v>
      </c>
      <c r="GP143">
        <v>34760.3</v>
      </c>
      <c r="GQ143">
        <v>34765.9</v>
      </c>
      <c r="GR143">
        <v>41516.9</v>
      </c>
      <c r="GS143">
        <v>41747.3</v>
      </c>
      <c r="GT143">
        <v>1.91232</v>
      </c>
      <c r="GU143">
        <v>1.8629</v>
      </c>
      <c r="GV143">
        <v>0.08444119999999999</v>
      </c>
      <c r="GW143">
        <v>0</v>
      </c>
      <c r="GX143">
        <v>29.3286</v>
      </c>
      <c r="GY143">
        <v>999.9</v>
      </c>
      <c r="GZ143">
        <v>58.3</v>
      </c>
      <c r="HA143">
        <v>31.1</v>
      </c>
      <c r="HB143">
        <v>29.3991</v>
      </c>
      <c r="HC143">
        <v>62.3825</v>
      </c>
      <c r="HD143">
        <v>25.2965</v>
      </c>
      <c r="HE143">
        <v>1</v>
      </c>
      <c r="HF143">
        <v>0.158051</v>
      </c>
      <c r="HG143">
        <v>-1.28554</v>
      </c>
      <c r="HH143">
        <v>20.3517</v>
      </c>
      <c r="HI143">
        <v>5.22762</v>
      </c>
      <c r="HJ143">
        <v>12.0159</v>
      </c>
      <c r="HK143">
        <v>4.9916</v>
      </c>
      <c r="HL143">
        <v>3.2896</v>
      </c>
      <c r="HM143">
        <v>9999</v>
      </c>
      <c r="HN143">
        <v>9999</v>
      </c>
      <c r="HO143">
        <v>9999</v>
      </c>
      <c r="HP143">
        <v>999.9</v>
      </c>
      <c r="HQ143">
        <v>1.8676</v>
      </c>
      <c r="HR143">
        <v>1.86673</v>
      </c>
      <c r="HS143">
        <v>1.86603</v>
      </c>
      <c r="HT143">
        <v>1.866</v>
      </c>
      <c r="HU143">
        <v>1.86784</v>
      </c>
      <c r="HV143">
        <v>1.87027</v>
      </c>
      <c r="HW143">
        <v>1.86891</v>
      </c>
      <c r="HX143">
        <v>1.87042</v>
      </c>
      <c r="HY143">
        <v>0</v>
      </c>
      <c r="HZ143">
        <v>0</v>
      </c>
      <c r="IA143">
        <v>0</v>
      </c>
      <c r="IB143">
        <v>0</v>
      </c>
      <c r="IC143" t="s">
        <v>426</v>
      </c>
      <c r="ID143" t="s">
        <v>427</v>
      </c>
      <c r="IE143" t="s">
        <v>428</v>
      </c>
      <c r="IF143" t="s">
        <v>428</v>
      </c>
      <c r="IG143" t="s">
        <v>428</v>
      </c>
      <c r="IH143" t="s">
        <v>428</v>
      </c>
      <c r="II143">
        <v>0</v>
      </c>
      <c r="IJ143">
        <v>100</v>
      </c>
      <c r="IK143">
        <v>100</v>
      </c>
      <c r="IL143">
        <v>1.238</v>
      </c>
      <c r="IM143">
        <v>0.2031</v>
      </c>
      <c r="IN143">
        <v>0.6902030508192664</v>
      </c>
      <c r="IO143">
        <v>0.001474763808417899</v>
      </c>
      <c r="IP143">
        <v>-3.85604142745729E-07</v>
      </c>
      <c r="IQ143">
        <v>-4.042155114862324E-11</v>
      </c>
      <c r="IR143">
        <v>-0.0599630414126953</v>
      </c>
      <c r="IS143">
        <v>-0.0008759303265835833</v>
      </c>
      <c r="IT143">
        <v>0.0007542316531097033</v>
      </c>
      <c r="IU143">
        <v>-1.168394518909615E-05</v>
      </c>
      <c r="IV143">
        <v>4</v>
      </c>
      <c r="IW143">
        <v>2283</v>
      </c>
      <c r="IX143">
        <v>1</v>
      </c>
      <c r="IY143">
        <v>28</v>
      </c>
      <c r="IZ143">
        <v>187624.4</v>
      </c>
      <c r="JA143">
        <v>187624.5</v>
      </c>
      <c r="JB143">
        <v>1.03149</v>
      </c>
      <c r="JC143">
        <v>2.28394</v>
      </c>
      <c r="JD143">
        <v>1.39648</v>
      </c>
      <c r="JE143">
        <v>2.35962</v>
      </c>
      <c r="JF143">
        <v>1.49536</v>
      </c>
      <c r="JG143">
        <v>2.70386</v>
      </c>
      <c r="JH143">
        <v>36.6233</v>
      </c>
      <c r="JI143">
        <v>24.1225</v>
      </c>
      <c r="JJ143">
        <v>18</v>
      </c>
      <c r="JK143">
        <v>489.893</v>
      </c>
      <c r="JL143">
        <v>448.459</v>
      </c>
      <c r="JM143">
        <v>31.408</v>
      </c>
      <c r="JN143">
        <v>29.6311</v>
      </c>
      <c r="JO143">
        <v>30.0001</v>
      </c>
      <c r="JP143">
        <v>29.468</v>
      </c>
      <c r="JQ143">
        <v>29.3943</v>
      </c>
      <c r="JR143">
        <v>20.6703</v>
      </c>
      <c r="JS143">
        <v>23.045</v>
      </c>
      <c r="JT143">
        <v>100</v>
      </c>
      <c r="JU143">
        <v>31.4082</v>
      </c>
      <c r="JV143">
        <v>420</v>
      </c>
      <c r="JW143">
        <v>24.8671</v>
      </c>
      <c r="JX143">
        <v>100.832</v>
      </c>
      <c r="JY143">
        <v>100.391</v>
      </c>
    </row>
    <row r="144" spans="1:285">
      <c r="A144">
        <v>128</v>
      </c>
      <c r="B144">
        <v>1758504893.1</v>
      </c>
      <c r="C144">
        <v>2004.599999904633</v>
      </c>
      <c r="D144" t="s">
        <v>687</v>
      </c>
      <c r="E144" t="s">
        <v>688</v>
      </c>
      <c r="F144">
        <v>5</v>
      </c>
      <c r="G144" t="s">
        <v>674</v>
      </c>
      <c r="H144" t="s">
        <v>420</v>
      </c>
      <c r="I144" t="s">
        <v>421</v>
      </c>
      <c r="J144">
        <v>1758504890.1</v>
      </c>
      <c r="K144">
        <f>(L144)/1000</f>
        <v>0</v>
      </c>
      <c r="L144">
        <f>1000*DL144*AJ144*(DH144-DI144)/(100*DA144*(1000-AJ144*DH144))</f>
        <v>0</v>
      </c>
      <c r="M144">
        <f>DL144*AJ144*(DG144-DF144*(1000-AJ144*DI144)/(1000-AJ144*DH144))/(100*DA144)</f>
        <v>0</v>
      </c>
      <c r="N144">
        <f>DF144 - IF(AJ144&gt;1, M144*DA144*100.0/(AL144), 0)</f>
        <v>0</v>
      </c>
      <c r="O144">
        <f>((U144-K144/2)*N144-M144)/(U144+K144/2)</f>
        <v>0</v>
      </c>
      <c r="P144">
        <f>O144*(DM144+DN144)/1000.0</f>
        <v>0</v>
      </c>
      <c r="Q144">
        <f>(DF144 - IF(AJ144&gt;1, M144*DA144*100.0/(AL144), 0))*(DM144+DN144)/1000.0</f>
        <v>0</v>
      </c>
      <c r="R144">
        <f>2.0/((1/T144-1/S144)+SIGN(T144)*SQRT((1/T144-1/S144)*(1/T144-1/S144) + 4*DB144/((DB144+1)*(DB144+1))*(2*1/T144*1/S144-1/S144*1/S144)))</f>
        <v>0</v>
      </c>
      <c r="S144">
        <f>IF(LEFT(DC144,1)&lt;&gt;"0",IF(LEFT(DC144,1)="1",3.0,DD144),$D$5+$E$5*(DT144*DM144/($K$5*1000))+$F$5*(DT144*DM144/($K$5*1000))*MAX(MIN(DA144,$J$5),$I$5)*MAX(MIN(DA144,$J$5),$I$5)+$G$5*MAX(MIN(DA144,$J$5),$I$5)*(DT144*DM144/($K$5*1000))+$H$5*(DT144*DM144/($K$5*1000))*(DT144*DM144/($K$5*1000)))</f>
        <v>0</v>
      </c>
      <c r="T144">
        <f>K144*(1000-(1000*0.61365*exp(17.502*X144/(240.97+X144))/(DM144+DN144)+DH144)/2)/(1000*0.61365*exp(17.502*X144/(240.97+X144))/(DM144+DN144)-DH144)</f>
        <v>0</v>
      </c>
      <c r="U144">
        <f>1/((DB144+1)/(R144/1.6)+1/(S144/1.37)) + DB144/((DB144+1)/(R144/1.6) + DB144/(S144/1.37))</f>
        <v>0</v>
      </c>
      <c r="V144">
        <f>(CW144*CZ144)</f>
        <v>0</v>
      </c>
      <c r="W144">
        <f>(DO144+(V144+2*0.95*5.67E-8*(((DO144+$B$7)+273)^4-(DO144+273)^4)-44100*K144)/(1.84*29.3*S144+8*0.95*5.67E-8*(DO144+273)^3))</f>
        <v>0</v>
      </c>
      <c r="X144">
        <f>($C$7*DP144+$D$7*DQ144+$E$7*W144)</f>
        <v>0</v>
      </c>
      <c r="Y144">
        <f>0.61365*exp(17.502*X144/(240.97+X144))</f>
        <v>0</v>
      </c>
      <c r="Z144">
        <f>(AA144/AB144*100)</f>
        <v>0</v>
      </c>
      <c r="AA144">
        <f>DH144*(DM144+DN144)/1000</f>
        <v>0</v>
      </c>
      <c r="AB144">
        <f>0.61365*exp(17.502*DO144/(240.97+DO144))</f>
        <v>0</v>
      </c>
      <c r="AC144">
        <f>(Y144-DH144*(DM144+DN144)/1000)</f>
        <v>0</v>
      </c>
      <c r="AD144">
        <f>(-K144*44100)</f>
        <v>0</v>
      </c>
      <c r="AE144">
        <f>2*29.3*S144*0.92*(DO144-X144)</f>
        <v>0</v>
      </c>
      <c r="AF144">
        <f>2*0.95*5.67E-8*(((DO144+$B$7)+273)^4-(X144+273)^4)</f>
        <v>0</v>
      </c>
      <c r="AG144">
        <f>V144+AF144+AD144+AE144</f>
        <v>0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MAX(0,($B$13+$C$13*DT144)/(1+$D$13*DT144)*DM144/(DO144+273)*$E$13)</f>
        <v>0</v>
      </c>
      <c r="AM144" t="s">
        <v>422</v>
      </c>
      <c r="AN144" t="s">
        <v>422</v>
      </c>
      <c r="AO144">
        <v>0</v>
      </c>
      <c r="AP144">
        <v>0</v>
      </c>
      <c r="AQ144">
        <f>1-AO144/AP144</f>
        <v>0</v>
      </c>
      <c r="AR144">
        <v>0</v>
      </c>
      <c r="AS144" t="s">
        <v>422</v>
      </c>
      <c r="AT144" t="s">
        <v>422</v>
      </c>
      <c r="AU144">
        <v>0</v>
      </c>
      <c r="AV144">
        <v>0</v>
      </c>
      <c r="AW144">
        <f>1-AU144/AV144</f>
        <v>0</v>
      </c>
      <c r="AX144">
        <v>0.5</v>
      </c>
      <c r="AY144">
        <f>CX144</f>
        <v>0</v>
      </c>
      <c r="AZ144">
        <f>M144</f>
        <v>0</v>
      </c>
      <c r="BA144">
        <f>AW144*AX144*AY144</f>
        <v>0</v>
      </c>
      <c r="BB144">
        <f>(AZ144-AR144)/AY144</f>
        <v>0</v>
      </c>
      <c r="BC144">
        <f>(AP144-AV144)/AV144</f>
        <v>0</v>
      </c>
      <c r="BD144">
        <f>AO144/(AQ144+AO144/AV144)</f>
        <v>0</v>
      </c>
      <c r="BE144" t="s">
        <v>422</v>
      </c>
      <c r="BF144">
        <v>0</v>
      </c>
      <c r="BG144">
        <f>IF(BF144&lt;&gt;0, BF144, BD144)</f>
        <v>0</v>
      </c>
      <c r="BH144">
        <f>1-BG144/AV144</f>
        <v>0</v>
      </c>
      <c r="BI144">
        <f>(AV144-AU144)/(AV144-BG144)</f>
        <v>0</v>
      </c>
      <c r="BJ144">
        <f>(AP144-AV144)/(AP144-BG144)</f>
        <v>0</v>
      </c>
      <c r="BK144">
        <f>(AV144-AU144)/(AV144-AO144)</f>
        <v>0</v>
      </c>
      <c r="BL144">
        <f>(AP144-AV144)/(AP144-AO144)</f>
        <v>0</v>
      </c>
      <c r="BM144">
        <f>(BI144*BG144/AU144)</f>
        <v>0</v>
      </c>
      <c r="BN144">
        <f>(1-BM144)</f>
        <v>0</v>
      </c>
      <c r="CW144">
        <f>$B$11*DU144+$C$11*DV144+$F$11*EG144*(1-EJ144)</f>
        <v>0</v>
      </c>
      <c r="CX144">
        <f>CW144*CY144</f>
        <v>0</v>
      </c>
      <c r="CY144">
        <f>($B$11*$D$9+$C$11*$D$9+$F$11*((ET144+EL144)/MAX(ET144+EL144+EU144, 0.1)*$I$9+EU144/MAX(ET144+EL144+EU144, 0.1)*$J$9))/($B$11+$C$11+$F$11)</f>
        <v>0</v>
      </c>
      <c r="CZ144">
        <f>($B$11*$K$9+$C$11*$K$9+$F$11*((ET144+EL144)/MAX(ET144+EL144+EU144, 0.1)*$P$9+EU144/MAX(ET144+EL144+EU144, 0.1)*$Q$9))/($B$11+$C$11+$F$11)</f>
        <v>0</v>
      </c>
      <c r="DA144">
        <v>3.46</v>
      </c>
      <c r="DB144">
        <v>0.5</v>
      </c>
      <c r="DC144" t="s">
        <v>423</v>
      </c>
      <c r="DD144">
        <v>2</v>
      </c>
      <c r="DE144">
        <v>1758504890.1</v>
      </c>
      <c r="DF144">
        <v>420.3874444444444</v>
      </c>
      <c r="DG144">
        <v>419.9886666666666</v>
      </c>
      <c r="DH144">
        <v>24.94777777777778</v>
      </c>
      <c r="DI144">
        <v>24.82087777777778</v>
      </c>
      <c r="DJ144">
        <v>419.1498888888889</v>
      </c>
      <c r="DK144">
        <v>24.74462222222222</v>
      </c>
      <c r="DL144">
        <v>500.0011111111111</v>
      </c>
      <c r="DM144">
        <v>89.97346666666667</v>
      </c>
      <c r="DN144">
        <v>0.05708187777777778</v>
      </c>
      <c r="DO144">
        <v>30.90437777777778</v>
      </c>
      <c r="DP144">
        <v>30.70311111111111</v>
      </c>
      <c r="DQ144">
        <v>999.9000000000001</v>
      </c>
      <c r="DR144">
        <v>0</v>
      </c>
      <c r="DS144">
        <v>0</v>
      </c>
      <c r="DT144">
        <v>10008.05555555555</v>
      </c>
      <c r="DU144">
        <v>0</v>
      </c>
      <c r="DV144">
        <v>0.899321</v>
      </c>
      <c r="DW144">
        <v>0.3985595555555556</v>
      </c>
      <c r="DX144">
        <v>431.1432222222222</v>
      </c>
      <c r="DY144">
        <v>430.6786666666667</v>
      </c>
      <c r="DZ144">
        <v>0.1268862222222222</v>
      </c>
      <c r="EA144">
        <v>419.9886666666666</v>
      </c>
      <c r="EB144">
        <v>24.82087777777778</v>
      </c>
      <c r="EC144">
        <v>2.244637777777778</v>
      </c>
      <c r="ED144">
        <v>2.233221111111111</v>
      </c>
      <c r="EE144">
        <v>19.28451111111112</v>
      </c>
      <c r="EF144">
        <v>19.20264444444445</v>
      </c>
      <c r="EG144">
        <v>0.00500097</v>
      </c>
      <c r="EH144">
        <v>0</v>
      </c>
      <c r="EI144">
        <v>0</v>
      </c>
      <c r="EJ144">
        <v>0</v>
      </c>
      <c r="EK144">
        <v>411.9444444444445</v>
      </c>
      <c r="EL144">
        <v>0.00500097</v>
      </c>
      <c r="EM144">
        <v>-6.566666666666666</v>
      </c>
      <c r="EN144">
        <v>-2.366666666666667</v>
      </c>
      <c r="EO144">
        <v>35.57599999999999</v>
      </c>
      <c r="EP144">
        <v>38.875</v>
      </c>
      <c r="EQ144">
        <v>37.25</v>
      </c>
      <c r="ER144">
        <v>38.89566666666666</v>
      </c>
      <c r="ES144">
        <v>37.465</v>
      </c>
      <c r="ET144">
        <v>0</v>
      </c>
      <c r="EU144">
        <v>0</v>
      </c>
      <c r="EV144">
        <v>0</v>
      </c>
      <c r="EW144">
        <v>1758504894.1</v>
      </c>
      <c r="EX144">
        <v>0</v>
      </c>
      <c r="EY144">
        <v>405.944</v>
      </c>
      <c r="EZ144">
        <v>15.71538517754924</v>
      </c>
      <c r="FA144">
        <v>12.87692305942964</v>
      </c>
      <c r="FB144">
        <v>-6.06</v>
      </c>
      <c r="FC144">
        <v>15</v>
      </c>
      <c r="FD144">
        <v>0</v>
      </c>
      <c r="FE144" t="s">
        <v>424</v>
      </c>
      <c r="FF144">
        <v>1747247426.5</v>
      </c>
      <c r="FG144">
        <v>1747247420.5</v>
      </c>
      <c r="FH144">
        <v>0</v>
      </c>
      <c r="FI144">
        <v>1.027</v>
      </c>
      <c r="FJ144">
        <v>0.031</v>
      </c>
      <c r="FK144">
        <v>0.02</v>
      </c>
      <c r="FL144">
        <v>0.05</v>
      </c>
      <c r="FM144">
        <v>420</v>
      </c>
      <c r="FN144">
        <v>16</v>
      </c>
      <c r="FO144">
        <v>0.01</v>
      </c>
      <c r="FP144">
        <v>0.1</v>
      </c>
      <c r="FQ144">
        <v>0.3890597073170732</v>
      </c>
      <c r="FR144">
        <v>0.1111989407665505</v>
      </c>
      <c r="FS144">
        <v>0.03756924946129572</v>
      </c>
      <c r="FT144">
        <v>0</v>
      </c>
      <c r="FU144">
        <v>405.9794117647058</v>
      </c>
      <c r="FV144">
        <v>7.359816874300603</v>
      </c>
      <c r="FW144">
        <v>6.904337060298736</v>
      </c>
      <c r="FX144">
        <v>-1</v>
      </c>
      <c r="FY144">
        <v>0.1287495365853658</v>
      </c>
      <c r="FZ144">
        <v>-0.0136727247386762</v>
      </c>
      <c r="GA144">
        <v>0.001852191899892495</v>
      </c>
      <c r="GB144">
        <v>1</v>
      </c>
      <c r="GC144">
        <v>1</v>
      </c>
      <c r="GD144">
        <v>2</v>
      </c>
      <c r="GE144" t="s">
        <v>425</v>
      </c>
      <c r="GF144">
        <v>3.13666</v>
      </c>
      <c r="GG144">
        <v>2.71711</v>
      </c>
      <c r="GH144">
        <v>0.0931457</v>
      </c>
      <c r="GI144">
        <v>0.0924171</v>
      </c>
      <c r="GJ144">
        <v>0.108263</v>
      </c>
      <c r="GK144">
        <v>0.106654</v>
      </c>
      <c r="GL144">
        <v>28774.3</v>
      </c>
      <c r="GM144">
        <v>28856.4</v>
      </c>
      <c r="GN144">
        <v>29502.1</v>
      </c>
      <c r="GO144">
        <v>29386.6</v>
      </c>
      <c r="GP144">
        <v>34759.9</v>
      </c>
      <c r="GQ144">
        <v>34766.3</v>
      </c>
      <c r="GR144">
        <v>41516.5</v>
      </c>
      <c r="GS144">
        <v>41747.7</v>
      </c>
      <c r="GT144">
        <v>1.9123</v>
      </c>
      <c r="GU144">
        <v>1.86273</v>
      </c>
      <c r="GV144">
        <v>0.084091</v>
      </c>
      <c r="GW144">
        <v>0</v>
      </c>
      <c r="GX144">
        <v>29.3279</v>
      </c>
      <c r="GY144">
        <v>999.9</v>
      </c>
      <c r="GZ144">
        <v>58.2</v>
      </c>
      <c r="HA144">
        <v>31.1</v>
      </c>
      <c r="HB144">
        <v>29.348</v>
      </c>
      <c r="HC144">
        <v>62.5425</v>
      </c>
      <c r="HD144">
        <v>25.3526</v>
      </c>
      <c r="HE144">
        <v>1</v>
      </c>
      <c r="HF144">
        <v>0.158148</v>
      </c>
      <c r="HG144">
        <v>-1.31981</v>
      </c>
      <c r="HH144">
        <v>20.3515</v>
      </c>
      <c r="HI144">
        <v>5.22613</v>
      </c>
      <c r="HJ144">
        <v>12.0159</v>
      </c>
      <c r="HK144">
        <v>4.9914</v>
      </c>
      <c r="HL144">
        <v>3.28943</v>
      </c>
      <c r="HM144">
        <v>9999</v>
      </c>
      <c r="HN144">
        <v>9999</v>
      </c>
      <c r="HO144">
        <v>9999</v>
      </c>
      <c r="HP144">
        <v>999.9</v>
      </c>
      <c r="HQ144">
        <v>1.8676</v>
      </c>
      <c r="HR144">
        <v>1.86674</v>
      </c>
      <c r="HS144">
        <v>1.86602</v>
      </c>
      <c r="HT144">
        <v>1.866</v>
      </c>
      <c r="HU144">
        <v>1.86783</v>
      </c>
      <c r="HV144">
        <v>1.87027</v>
      </c>
      <c r="HW144">
        <v>1.86891</v>
      </c>
      <c r="HX144">
        <v>1.87042</v>
      </c>
      <c r="HY144">
        <v>0</v>
      </c>
      <c r="HZ144">
        <v>0</v>
      </c>
      <c r="IA144">
        <v>0</v>
      </c>
      <c r="IB144">
        <v>0</v>
      </c>
      <c r="IC144" t="s">
        <v>426</v>
      </c>
      <c r="ID144" t="s">
        <v>427</v>
      </c>
      <c r="IE144" t="s">
        <v>428</v>
      </c>
      <c r="IF144" t="s">
        <v>428</v>
      </c>
      <c r="IG144" t="s">
        <v>428</v>
      </c>
      <c r="IH144" t="s">
        <v>428</v>
      </c>
      <c r="II144">
        <v>0</v>
      </c>
      <c r="IJ144">
        <v>100</v>
      </c>
      <c r="IK144">
        <v>100</v>
      </c>
      <c r="IL144">
        <v>1.238</v>
      </c>
      <c r="IM144">
        <v>0.2031</v>
      </c>
      <c r="IN144">
        <v>0.6902030508192664</v>
      </c>
      <c r="IO144">
        <v>0.001474763808417899</v>
      </c>
      <c r="IP144">
        <v>-3.85604142745729E-07</v>
      </c>
      <c r="IQ144">
        <v>-4.042155114862324E-11</v>
      </c>
      <c r="IR144">
        <v>-0.0599630414126953</v>
      </c>
      <c r="IS144">
        <v>-0.0008759303265835833</v>
      </c>
      <c r="IT144">
        <v>0.0007542316531097033</v>
      </c>
      <c r="IU144">
        <v>-1.168394518909615E-05</v>
      </c>
      <c r="IV144">
        <v>4</v>
      </c>
      <c r="IW144">
        <v>2283</v>
      </c>
      <c r="IX144">
        <v>1</v>
      </c>
      <c r="IY144">
        <v>28</v>
      </c>
      <c r="IZ144">
        <v>187624.4</v>
      </c>
      <c r="JA144">
        <v>187624.5</v>
      </c>
      <c r="JB144">
        <v>1.03149</v>
      </c>
      <c r="JC144">
        <v>2.27905</v>
      </c>
      <c r="JD144">
        <v>1.39648</v>
      </c>
      <c r="JE144">
        <v>2.36084</v>
      </c>
      <c r="JF144">
        <v>1.49536</v>
      </c>
      <c r="JG144">
        <v>2.73315</v>
      </c>
      <c r="JH144">
        <v>36.6233</v>
      </c>
      <c r="JI144">
        <v>24.1225</v>
      </c>
      <c r="JJ144">
        <v>18</v>
      </c>
      <c r="JK144">
        <v>489.877</v>
      </c>
      <c r="JL144">
        <v>448.349</v>
      </c>
      <c r="JM144">
        <v>31.4009</v>
      </c>
      <c r="JN144">
        <v>29.6311</v>
      </c>
      <c r="JO144">
        <v>30.0001</v>
      </c>
      <c r="JP144">
        <v>29.468</v>
      </c>
      <c r="JQ144">
        <v>29.3943</v>
      </c>
      <c r="JR144">
        <v>20.6669</v>
      </c>
      <c r="JS144">
        <v>23.045</v>
      </c>
      <c r="JT144">
        <v>100</v>
      </c>
      <c r="JU144">
        <v>31.4046</v>
      </c>
      <c r="JV144">
        <v>420</v>
      </c>
      <c r="JW144">
        <v>24.8671</v>
      </c>
      <c r="JX144">
        <v>100.832</v>
      </c>
      <c r="JY144">
        <v>100.391</v>
      </c>
    </row>
    <row r="145" spans="1:285">
      <c r="A145">
        <v>129</v>
      </c>
      <c r="B145">
        <v>1758504895.1</v>
      </c>
      <c r="C145">
        <v>2006.599999904633</v>
      </c>
      <c r="D145" t="s">
        <v>689</v>
      </c>
      <c r="E145" t="s">
        <v>690</v>
      </c>
      <c r="F145">
        <v>5</v>
      </c>
      <c r="G145" t="s">
        <v>674</v>
      </c>
      <c r="H145" t="s">
        <v>420</v>
      </c>
      <c r="I145" t="s">
        <v>421</v>
      </c>
      <c r="J145">
        <v>1758504892.1</v>
      </c>
      <c r="K145">
        <f>(L145)/1000</f>
        <v>0</v>
      </c>
      <c r="L145">
        <f>1000*DL145*AJ145*(DH145-DI145)/(100*DA145*(1000-AJ145*DH145))</f>
        <v>0</v>
      </c>
      <c r="M145">
        <f>DL145*AJ145*(DG145-DF145*(1000-AJ145*DI145)/(1000-AJ145*DH145))/(100*DA145)</f>
        <v>0</v>
      </c>
      <c r="N145">
        <f>DF145 - IF(AJ145&gt;1, M145*DA145*100.0/(AL145), 0)</f>
        <v>0</v>
      </c>
      <c r="O145">
        <f>((U145-K145/2)*N145-M145)/(U145+K145/2)</f>
        <v>0</v>
      </c>
      <c r="P145">
        <f>O145*(DM145+DN145)/1000.0</f>
        <v>0</v>
      </c>
      <c r="Q145">
        <f>(DF145 - IF(AJ145&gt;1, M145*DA145*100.0/(AL145), 0))*(DM145+DN145)/1000.0</f>
        <v>0</v>
      </c>
      <c r="R145">
        <f>2.0/((1/T145-1/S145)+SIGN(T145)*SQRT((1/T145-1/S145)*(1/T145-1/S145) + 4*DB145/((DB145+1)*(DB145+1))*(2*1/T145*1/S145-1/S145*1/S145)))</f>
        <v>0</v>
      </c>
      <c r="S145">
        <f>IF(LEFT(DC145,1)&lt;&gt;"0",IF(LEFT(DC145,1)="1",3.0,DD145),$D$5+$E$5*(DT145*DM145/($K$5*1000))+$F$5*(DT145*DM145/($K$5*1000))*MAX(MIN(DA145,$J$5),$I$5)*MAX(MIN(DA145,$J$5),$I$5)+$G$5*MAX(MIN(DA145,$J$5),$I$5)*(DT145*DM145/($K$5*1000))+$H$5*(DT145*DM145/($K$5*1000))*(DT145*DM145/($K$5*1000)))</f>
        <v>0</v>
      </c>
      <c r="T145">
        <f>K145*(1000-(1000*0.61365*exp(17.502*X145/(240.97+X145))/(DM145+DN145)+DH145)/2)/(1000*0.61365*exp(17.502*X145/(240.97+X145))/(DM145+DN145)-DH145)</f>
        <v>0</v>
      </c>
      <c r="U145">
        <f>1/((DB145+1)/(R145/1.6)+1/(S145/1.37)) + DB145/((DB145+1)/(R145/1.6) + DB145/(S145/1.37))</f>
        <v>0</v>
      </c>
      <c r="V145">
        <f>(CW145*CZ145)</f>
        <v>0</v>
      </c>
      <c r="W145">
        <f>(DO145+(V145+2*0.95*5.67E-8*(((DO145+$B$7)+273)^4-(DO145+273)^4)-44100*K145)/(1.84*29.3*S145+8*0.95*5.67E-8*(DO145+273)^3))</f>
        <v>0</v>
      </c>
      <c r="X145">
        <f>($C$7*DP145+$D$7*DQ145+$E$7*W145)</f>
        <v>0</v>
      </c>
      <c r="Y145">
        <f>0.61365*exp(17.502*X145/(240.97+X145))</f>
        <v>0</v>
      </c>
      <c r="Z145">
        <f>(AA145/AB145*100)</f>
        <v>0</v>
      </c>
      <c r="AA145">
        <f>DH145*(DM145+DN145)/1000</f>
        <v>0</v>
      </c>
      <c r="AB145">
        <f>0.61365*exp(17.502*DO145/(240.97+DO145))</f>
        <v>0</v>
      </c>
      <c r="AC145">
        <f>(Y145-DH145*(DM145+DN145)/1000)</f>
        <v>0</v>
      </c>
      <c r="AD145">
        <f>(-K145*44100)</f>
        <v>0</v>
      </c>
      <c r="AE145">
        <f>2*29.3*S145*0.92*(DO145-X145)</f>
        <v>0</v>
      </c>
      <c r="AF145">
        <f>2*0.95*5.67E-8*(((DO145+$B$7)+273)^4-(X145+273)^4)</f>
        <v>0</v>
      </c>
      <c r="AG145">
        <f>V145+AF145+AD145+AE145</f>
        <v>0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MAX(0,($B$13+$C$13*DT145)/(1+$D$13*DT145)*DM145/(DO145+273)*$E$13)</f>
        <v>0</v>
      </c>
      <c r="AM145" t="s">
        <v>422</v>
      </c>
      <c r="AN145" t="s">
        <v>422</v>
      </c>
      <c r="AO145">
        <v>0</v>
      </c>
      <c r="AP145">
        <v>0</v>
      </c>
      <c r="AQ145">
        <f>1-AO145/AP145</f>
        <v>0</v>
      </c>
      <c r="AR145">
        <v>0</v>
      </c>
      <c r="AS145" t="s">
        <v>422</v>
      </c>
      <c r="AT145" t="s">
        <v>422</v>
      </c>
      <c r="AU145">
        <v>0</v>
      </c>
      <c r="AV145">
        <v>0</v>
      </c>
      <c r="AW145">
        <f>1-AU145/AV145</f>
        <v>0</v>
      </c>
      <c r="AX145">
        <v>0.5</v>
      </c>
      <c r="AY145">
        <f>CX145</f>
        <v>0</v>
      </c>
      <c r="AZ145">
        <f>M145</f>
        <v>0</v>
      </c>
      <c r="BA145">
        <f>AW145*AX145*AY145</f>
        <v>0</v>
      </c>
      <c r="BB145">
        <f>(AZ145-AR145)/AY145</f>
        <v>0</v>
      </c>
      <c r="BC145">
        <f>(AP145-AV145)/AV145</f>
        <v>0</v>
      </c>
      <c r="BD145">
        <f>AO145/(AQ145+AO145/AV145)</f>
        <v>0</v>
      </c>
      <c r="BE145" t="s">
        <v>422</v>
      </c>
      <c r="BF145">
        <v>0</v>
      </c>
      <c r="BG145">
        <f>IF(BF145&lt;&gt;0, BF145, BD145)</f>
        <v>0</v>
      </c>
      <c r="BH145">
        <f>1-BG145/AV145</f>
        <v>0</v>
      </c>
      <c r="BI145">
        <f>(AV145-AU145)/(AV145-BG145)</f>
        <v>0</v>
      </c>
      <c r="BJ145">
        <f>(AP145-AV145)/(AP145-BG145)</f>
        <v>0</v>
      </c>
      <c r="BK145">
        <f>(AV145-AU145)/(AV145-AO145)</f>
        <v>0</v>
      </c>
      <c r="BL145">
        <f>(AP145-AV145)/(AP145-AO145)</f>
        <v>0</v>
      </c>
      <c r="BM145">
        <f>(BI145*BG145/AU145)</f>
        <v>0</v>
      </c>
      <c r="BN145">
        <f>(1-BM145)</f>
        <v>0</v>
      </c>
      <c r="CW145">
        <f>$B$11*DU145+$C$11*DV145+$F$11*EG145*(1-EJ145)</f>
        <v>0</v>
      </c>
      <c r="CX145">
        <f>CW145*CY145</f>
        <v>0</v>
      </c>
      <c r="CY145">
        <f>($B$11*$D$9+$C$11*$D$9+$F$11*((ET145+EL145)/MAX(ET145+EL145+EU145, 0.1)*$I$9+EU145/MAX(ET145+EL145+EU145, 0.1)*$J$9))/($B$11+$C$11+$F$11)</f>
        <v>0</v>
      </c>
      <c r="CZ145">
        <f>($B$11*$K$9+$C$11*$K$9+$F$11*((ET145+EL145)/MAX(ET145+EL145+EU145, 0.1)*$P$9+EU145/MAX(ET145+EL145+EU145, 0.1)*$Q$9))/($B$11+$C$11+$F$11)</f>
        <v>0</v>
      </c>
      <c r="DA145">
        <v>3.46</v>
      </c>
      <c r="DB145">
        <v>0.5</v>
      </c>
      <c r="DC145" t="s">
        <v>423</v>
      </c>
      <c r="DD145">
        <v>2</v>
      </c>
      <c r="DE145">
        <v>1758504892.1</v>
      </c>
      <c r="DF145">
        <v>420.3907777777778</v>
      </c>
      <c r="DG145">
        <v>420.0217777777777</v>
      </c>
      <c r="DH145">
        <v>24.94737777777778</v>
      </c>
      <c r="DI145">
        <v>24.82047777777778</v>
      </c>
      <c r="DJ145">
        <v>419.1531111111111</v>
      </c>
      <c r="DK145">
        <v>24.74422222222222</v>
      </c>
      <c r="DL145">
        <v>500.0233333333333</v>
      </c>
      <c r="DM145">
        <v>89.97313333333334</v>
      </c>
      <c r="DN145">
        <v>0.05699120000000001</v>
      </c>
      <c r="DO145">
        <v>30.90191111111112</v>
      </c>
      <c r="DP145">
        <v>30.69878888888889</v>
      </c>
      <c r="DQ145">
        <v>999.9000000000001</v>
      </c>
      <c r="DR145">
        <v>0</v>
      </c>
      <c r="DS145">
        <v>0</v>
      </c>
      <c r="DT145">
        <v>10002.15333333333</v>
      </c>
      <c r="DU145">
        <v>0</v>
      </c>
      <c r="DV145">
        <v>0.899321</v>
      </c>
      <c r="DW145">
        <v>0.3687438888888889</v>
      </c>
      <c r="DX145">
        <v>431.1465555555556</v>
      </c>
      <c r="DY145">
        <v>430.7123333333333</v>
      </c>
      <c r="DZ145">
        <v>0.1268715555555555</v>
      </c>
      <c r="EA145">
        <v>420.0217777777777</v>
      </c>
      <c r="EB145">
        <v>24.82047777777778</v>
      </c>
      <c r="EC145">
        <v>2.244593333333333</v>
      </c>
      <c r="ED145">
        <v>2.233177777777778</v>
      </c>
      <c r="EE145">
        <v>19.28418888888889</v>
      </c>
      <c r="EF145">
        <v>19.20233333333333</v>
      </c>
      <c r="EG145">
        <v>0.00500097</v>
      </c>
      <c r="EH145">
        <v>0</v>
      </c>
      <c r="EI145">
        <v>0</v>
      </c>
      <c r="EJ145">
        <v>0</v>
      </c>
      <c r="EK145">
        <v>411.9555555555555</v>
      </c>
      <c r="EL145">
        <v>0.00500097</v>
      </c>
      <c r="EM145">
        <v>-8.200000000000001</v>
      </c>
      <c r="EN145">
        <v>-1.3</v>
      </c>
      <c r="EO145">
        <v>35.562</v>
      </c>
      <c r="EP145">
        <v>38.861</v>
      </c>
      <c r="EQ145">
        <v>37.25</v>
      </c>
      <c r="ER145">
        <v>38.875</v>
      </c>
      <c r="ES145">
        <v>37.444</v>
      </c>
      <c r="ET145">
        <v>0</v>
      </c>
      <c r="EU145">
        <v>0</v>
      </c>
      <c r="EV145">
        <v>0</v>
      </c>
      <c r="EW145">
        <v>1758504895.9</v>
      </c>
      <c r="EX145">
        <v>0</v>
      </c>
      <c r="EY145">
        <v>406.3807692307693</v>
      </c>
      <c r="EZ145">
        <v>52.95384676321096</v>
      </c>
      <c r="FA145">
        <v>-4.352136927321879</v>
      </c>
      <c r="FB145">
        <v>-6.980769230769232</v>
      </c>
      <c r="FC145">
        <v>15</v>
      </c>
      <c r="FD145">
        <v>0</v>
      </c>
      <c r="FE145" t="s">
        <v>424</v>
      </c>
      <c r="FF145">
        <v>1747247426.5</v>
      </c>
      <c r="FG145">
        <v>1747247420.5</v>
      </c>
      <c r="FH145">
        <v>0</v>
      </c>
      <c r="FI145">
        <v>1.027</v>
      </c>
      <c r="FJ145">
        <v>0.031</v>
      </c>
      <c r="FK145">
        <v>0.02</v>
      </c>
      <c r="FL145">
        <v>0.05</v>
      </c>
      <c r="FM145">
        <v>420</v>
      </c>
      <c r="FN145">
        <v>16</v>
      </c>
      <c r="FO145">
        <v>0.01</v>
      </c>
      <c r="FP145">
        <v>0.1</v>
      </c>
      <c r="FQ145">
        <v>0.392799425</v>
      </c>
      <c r="FR145">
        <v>0.001978255159473806</v>
      </c>
      <c r="FS145">
        <v>0.03452177071276002</v>
      </c>
      <c r="FT145">
        <v>1</v>
      </c>
      <c r="FU145">
        <v>406.1617647058823</v>
      </c>
      <c r="FV145">
        <v>10.29640974376057</v>
      </c>
      <c r="FW145">
        <v>7.106459973601584</v>
      </c>
      <c r="FX145">
        <v>-1</v>
      </c>
      <c r="FY145">
        <v>0.128477275</v>
      </c>
      <c r="FZ145">
        <v>-0.01477252908067545</v>
      </c>
      <c r="GA145">
        <v>0.001879805508390431</v>
      </c>
      <c r="GB145">
        <v>1</v>
      </c>
      <c r="GC145">
        <v>2</v>
      </c>
      <c r="GD145">
        <v>2</v>
      </c>
      <c r="GE145" t="s">
        <v>448</v>
      </c>
      <c r="GF145">
        <v>3.13662</v>
      </c>
      <c r="GG145">
        <v>2.71722</v>
      </c>
      <c r="GH145">
        <v>0.093153</v>
      </c>
      <c r="GI145">
        <v>0.09242160000000001</v>
      </c>
      <c r="GJ145">
        <v>0.108259</v>
      </c>
      <c r="GK145">
        <v>0.106654</v>
      </c>
      <c r="GL145">
        <v>28774.4</v>
      </c>
      <c r="GM145">
        <v>28856.4</v>
      </c>
      <c r="GN145">
        <v>29502.4</v>
      </c>
      <c r="GO145">
        <v>29386.7</v>
      </c>
      <c r="GP145">
        <v>34760.3</v>
      </c>
      <c r="GQ145">
        <v>34766.3</v>
      </c>
      <c r="GR145">
        <v>41516.8</v>
      </c>
      <c r="GS145">
        <v>41747.8</v>
      </c>
      <c r="GT145">
        <v>1.9125</v>
      </c>
      <c r="GU145">
        <v>1.86295</v>
      </c>
      <c r="GV145">
        <v>0.0838488</v>
      </c>
      <c r="GW145">
        <v>0</v>
      </c>
      <c r="GX145">
        <v>29.3273</v>
      </c>
      <c r="GY145">
        <v>999.9</v>
      </c>
      <c r="GZ145">
        <v>58.2</v>
      </c>
      <c r="HA145">
        <v>31.1</v>
      </c>
      <c r="HB145">
        <v>29.3508</v>
      </c>
      <c r="HC145">
        <v>62.3725</v>
      </c>
      <c r="HD145">
        <v>25.4688</v>
      </c>
      <c r="HE145">
        <v>1</v>
      </c>
      <c r="HF145">
        <v>0.158181</v>
      </c>
      <c r="HG145">
        <v>-1.33853</v>
      </c>
      <c r="HH145">
        <v>20.3514</v>
      </c>
      <c r="HI145">
        <v>5.22493</v>
      </c>
      <c r="HJ145">
        <v>12.0159</v>
      </c>
      <c r="HK145">
        <v>4.99145</v>
      </c>
      <c r="HL145">
        <v>3.2895</v>
      </c>
      <c r="HM145">
        <v>9999</v>
      </c>
      <c r="HN145">
        <v>9999</v>
      </c>
      <c r="HO145">
        <v>9999</v>
      </c>
      <c r="HP145">
        <v>999.9</v>
      </c>
      <c r="HQ145">
        <v>1.86762</v>
      </c>
      <c r="HR145">
        <v>1.86673</v>
      </c>
      <c r="HS145">
        <v>1.86603</v>
      </c>
      <c r="HT145">
        <v>1.866</v>
      </c>
      <c r="HU145">
        <v>1.86784</v>
      </c>
      <c r="HV145">
        <v>1.87027</v>
      </c>
      <c r="HW145">
        <v>1.86891</v>
      </c>
      <c r="HX145">
        <v>1.87042</v>
      </c>
      <c r="HY145">
        <v>0</v>
      </c>
      <c r="HZ145">
        <v>0</v>
      </c>
      <c r="IA145">
        <v>0</v>
      </c>
      <c r="IB145">
        <v>0</v>
      </c>
      <c r="IC145" t="s">
        <v>426</v>
      </c>
      <c r="ID145" t="s">
        <v>427</v>
      </c>
      <c r="IE145" t="s">
        <v>428</v>
      </c>
      <c r="IF145" t="s">
        <v>428</v>
      </c>
      <c r="IG145" t="s">
        <v>428</v>
      </c>
      <c r="IH145" t="s">
        <v>428</v>
      </c>
      <c r="II145">
        <v>0</v>
      </c>
      <c r="IJ145">
        <v>100</v>
      </c>
      <c r="IK145">
        <v>100</v>
      </c>
      <c r="IL145">
        <v>1.237</v>
      </c>
      <c r="IM145">
        <v>0.2032</v>
      </c>
      <c r="IN145">
        <v>0.6902030508192664</v>
      </c>
      <c r="IO145">
        <v>0.001474763808417899</v>
      </c>
      <c r="IP145">
        <v>-3.85604142745729E-07</v>
      </c>
      <c r="IQ145">
        <v>-4.042155114862324E-11</v>
      </c>
      <c r="IR145">
        <v>-0.0599630414126953</v>
      </c>
      <c r="IS145">
        <v>-0.0008759303265835833</v>
      </c>
      <c r="IT145">
        <v>0.0007542316531097033</v>
      </c>
      <c r="IU145">
        <v>-1.168394518909615E-05</v>
      </c>
      <c r="IV145">
        <v>4</v>
      </c>
      <c r="IW145">
        <v>2283</v>
      </c>
      <c r="IX145">
        <v>1</v>
      </c>
      <c r="IY145">
        <v>28</v>
      </c>
      <c r="IZ145">
        <v>187624.5</v>
      </c>
      <c r="JA145">
        <v>187624.6</v>
      </c>
      <c r="JB145">
        <v>1.03149</v>
      </c>
      <c r="JC145">
        <v>2.28271</v>
      </c>
      <c r="JD145">
        <v>1.39771</v>
      </c>
      <c r="JE145">
        <v>2.35962</v>
      </c>
      <c r="JF145">
        <v>1.49536</v>
      </c>
      <c r="JG145">
        <v>2.74902</v>
      </c>
      <c r="JH145">
        <v>36.6233</v>
      </c>
      <c r="JI145">
        <v>24.1138</v>
      </c>
      <c r="JJ145">
        <v>18</v>
      </c>
      <c r="JK145">
        <v>490.005</v>
      </c>
      <c r="JL145">
        <v>448.49</v>
      </c>
      <c r="JM145">
        <v>31.3978</v>
      </c>
      <c r="JN145">
        <v>29.6311</v>
      </c>
      <c r="JO145">
        <v>30.0001</v>
      </c>
      <c r="JP145">
        <v>29.468</v>
      </c>
      <c r="JQ145">
        <v>29.3943</v>
      </c>
      <c r="JR145">
        <v>20.6667</v>
      </c>
      <c r="JS145">
        <v>23.045</v>
      </c>
      <c r="JT145">
        <v>100</v>
      </c>
      <c r="JU145">
        <v>31.4046</v>
      </c>
      <c r="JV145">
        <v>420</v>
      </c>
      <c r="JW145">
        <v>24.8671</v>
      </c>
      <c r="JX145">
        <v>100.832</v>
      </c>
      <c r="JY145">
        <v>100.392</v>
      </c>
    </row>
    <row r="146" spans="1:285">
      <c r="A146">
        <v>130</v>
      </c>
      <c r="B146">
        <v>1758504897.1</v>
      </c>
      <c r="C146">
        <v>2008.599999904633</v>
      </c>
      <c r="D146" t="s">
        <v>691</v>
      </c>
      <c r="E146" t="s">
        <v>692</v>
      </c>
      <c r="F146">
        <v>5</v>
      </c>
      <c r="G146" t="s">
        <v>674</v>
      </c>
      <c r="H146" t="s">
        <v>420</v>
      </c>
      <c r="I146" t="s">
        <v>421</v>
      </c>
      <c r="J146">
        <v>1758504894.1</v>
      </c>
      <c r="K146">
        <f>(L146)/1000</f>
        <v>0</v>
      </c>
      <c r="L146">
        <f>1000*DL146*AJ146*(DH146-DI146)/(100*DA146*(1000-AJ146*DH146))</f>
        <v>0</v>
      </c>
      <c r="M146">
        <f>DL146*AJ146*(DG146-DF146*(1000-AJ146*DI146)/(1000-AJ146*DH146))/(100*DA146)</f>
        <v>0</v>
      </c>
      <c r="N146">
        <f>DF146 - IF(AJ146&gt;1, M146*DA146*100.0/(AL146), 0)</f>
        <v>0</v>
      </c>
      <c r="O146">
        <f>((U146-K146/2)*N146-M146)/(U146+K146/2)</f>
        <v>0</v>
      </c>
      <c r="P146">
        <f>O146*(DM146+DN146)/1000.0</f>
        <v>0</v>
      </c>
      <c r="Q146">
        <f>(DF146 - IF(AJ146&gt;1, M146*DA146*100.0/(AL146), 0))*(DM146+DN146)/1000.0</f>
        <v>0</v>
      </c>
      <c r="R146">
        <f>2.0/((1/T146-1/S146)+SIGN(T146)*SQRT((1/T146-1/S146)*(1/T146-1/S146) + 4*DB146/((DB146+1)*(DB146+1))*(2*1/T146*1/S146-1/S146*1/S146)))</f>
        <v>0</v>
      </c>
      <c r="S146">
        <f>IF(LEFT(DC146,1)&lt;&gt;"0",IF(LEFT(DC146,1)="1",3.0,DD146),$D$5+$E$5*(DT146*DM146/($K$5*1000))+$F$5*(DT146*DM146/($K$5*1000))*MAX(MIN(DA146,$J$5),$I$5)*MAX(MIN(DA146,$J$5),$I$5)+$G$5*MAX(MIN(DA146,$J$5),$I$5)*(DT146*DM146/($K$5*1000))+$H$5*(DT146*DM146/($K$5*1000))*(DT146*DM146/($K$5*1000)))</f>
        <v>0</v>
      </c>
      <c r="T146">
        <f>K146*(1000-(1000*0.61365*exp(17.502*X146/(240.97+X146))/(DM146+DN146)+DH146)/2)/(1000*0.61365*exp(17.502*X146/(240.97+X146))/(DM146+DN146)-DH146)</f>
        <v>0</v>
      </c>
      <c r="U146">
        <f>1/((DB146+1)/(R146/1.6)+1/(S146/1.37)) + DB146/((DB146+1)/(R146/1.6) + DB146/(S146/1.37))</f>
        <v>0</v>
      </c>
      <c r="V146">
        <f>(CW146*CZ146)</f>
        <v>0</v>
      </c>
      <c r="W146">
        <f>(DO146+(V146+2*0.95*5.67E-8*(((DO146+$B$7)+273)^4-(DO146+273)^4)-44100*K146)/(1.84*29.3*S146+8*0.95*5.67E-8*(DO146+273)^3))</f>
        <v>0</v>
      </c>
      <c r="X146">
        <f>($C$7*DP146+$D$7*DQ146+$E$7*W146)</f>
        <v>0</v>
      </c>
      <c r="Y146">
        <f>0.61365*exp(17.502*X146/(240.97+X146))</f>
        <v>0</v>
      </c>
      <c r="Z146">
        <f>(AA146/AB146*100)</f>
        <v>0</v>
      </c>
      <c r="AA146">
        <f>DH146*(DM146+DN146)/1000</f>
        <v>0</v>
      </c>
      <c r="AB146">
        <f>0.61365*exp(17.502*DO146/(240.97+DO146))</f>
        <v>0</v>
      </c>
      <c r="AC146">
        <f>(Y146-DH146*(DM146+DN146)/1000)</f>
        <v>0</v>
      </c>
      <c r="AD146">
        <f>(-K146*44100)</f>
        <v>0</v>
      </c>
      <c r="AE146">
        <f>2*29.3*S146*0.92*(DO146-X146)</f>
        <v>0</v>
      </c>
      <c r="AF146">
        <f>2*0.95*5.67E-8*(((DO146+$B$7)+273)^4-(X146+273)^4)</f>
        <v>0</v>
      </c>
      <c r="AG146">
        <f>V146+AF146+AD146+AE146</f>
        <v>0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MAX(0,($B$13+$C$13*DT146)/(1+$D$13*DT146)*DM146/(DO146+273)*$E$13)</f>
        <v>0</v>
      </c>
      <c r="AM146" t="s">
        <v>422</v>
      </c>
      <c r="AN146" t="s">
        <v>422</v>
      </c>
      <c r="AO146">
        <v>0</v>
      </c>
      <c r="AP146">
        <v>0</v>
      </c>
      <c r="AQ146">
        <f>1-AO146/AP146</f>
        <v>0</v>
      </c>
      <c r="AR146">
        <v>0</v>
      </c>
      <c r="AS146" t="s">
        <v>422</v>
      </c>
      <c r="AT146" t="s">
        <v>422</v>
      </c>
      <c r="AU146">
        <v>0</v>
      </c>
      <c r="AV146">
        <v>0</v>
      </c>
      <c r="AW146">
        <f>1-AU146/AV146</f>
        <v>0</v>
      </c>
      <c r="AX146">
        <v>0.5</v>
      </c>
      <c r="AY146">
        <f>CX146</f>
        <v>0</v>
      </c>
      <c r="AZ146">
        <f>M146</f>
        <v>0</v>
      </c>
      <c r="BA146">
        <f>AW146*AX146*AY146</f>
        <v>0</v>
      </c>
      <c r="BB146">
        <f>(AZ146-AR146)/AY146</f>
        <v>0</v>
      </c>
      <c r="BC146">
        <f>(AP146-AV146)/AV146</f>
        <v>0</v>
      </c>
      <c r="BD146">
        <f>AO146/(AQ146+AO146/AV146)</f>
        <v>0</v>
      </c>
      <c r="BE146" t="s">
        <v>422</v>
      </c>
      <c r="BF146">
        <v>0</v>
      </c>
      <c r="BG146">
        <f>IF(BF146&lt;&gt;0, BF146, BD146)</f>
        <v>0</v>
      </c>
      <c r="BH146">
        <f>1-BG146/AV146</f>
        <v>0</v>
      </c>
      <c r="BI146">
        <f>(AV146-AU146)/(AV146-BG146)</f>
        <v>0</v>
      </c>
      <c r="BJ146">
        <f>(AP146-AV146)/(AP146-BG146)</f>
        <v>0</v>
      </c>
      <c r="BK146">
        <f>(AV146-AU146)/(AV146-AO146)</f>
        <v>0</v>
      </c>
      <c r="BL146">
        <f>(AP146-AV146)/(AP146-AO146)</f>
        <v>0</v>
      </c>
      <c r="BM146">
        <f>(BI146*BG146/AU146)</f>
        <v>0</v>
      </c>
      <c r="BN146">
        <f>(1-BM146)</f>
        <v>0</v>
      </c>
      <c r="CW146">
        <f>$B$11*DU146+$C$11*DV146+$F$11*EG146*(1-EJ146)</f>
        <v>0</v>
      </c>
      <c r="CX146">
        <f>CW146*CY146</f>
        <v>0</v>
      </c>
      <c r="CY146">
        <f>($B$11*$D$9+$C$11*$D$9+$F$11*((ET146+EL146)/MAX(ET146+EL146+EU146, 0.1)*$I$9+EU146/MAX(ET146+EL146+EU146, 0.1)*$J$9))/($B$11+$C$11+$F$11)</f>
        <v>0</v>
      </c>
      <c r="CZ146">
        <f>($B$11*$K$9+$C$11*$K$9+$F$11*((ET146+EL146)/MAX(ET146+EL146+EU146, 0.1)*$P$9+EU146/MAX(ET146+EL146+EU146, 0.1)*$Q$9))/($B$11+$C$11+$F$11)</f>
        <v>0</v>
      </c>
      <c r="DA146">
        <v>3.46</v>
      </c>
      <c r="DB146">
        <v>0.5</v>
      </c>
      <c r="DC146" t="s">
        <v>423</v>
      </c>
      <c r="DD146">
        <v>2</v>
      </c>
      <c r="DE146">
        <v>1758504894.1</v>
      </c>
      <c r="DF146">
        <v>420.402</v>
      </c>
      <c r="DG146">
        <v>420.0318888888889</v>
      </c>
      <c r="DH146">
        <v>24.94698888888889</v>
      </c>
      <c r="DI146">
        <v>24.82036666666666</v>
      </c>
      <c r="DJ146">
        <v>419.1644444444444</v>
      </c>
      <c r="DK146">
        <v>24.74384444444444</v>
      </c>
      <c r="DL146">
        <v>499.9983333333333</v>
      </c>
      <c r="DM146">
        <v>89.97295555555554</v>
      </c>
      <c r="DN146">
        <v>0.05698352222222222</v>
      </c>
      <c r="DO146">
        <v>30.89986666666666</v>
      </c>
      <c r="DP146">
        <v>30.69425555555555</v>
      </c>
      <c r="DQ146">
        <v>999.9000000000001</v>
      </c>
      <c r="DR146">
        <v>0</v>
      </c>
      <c r="DS146">
        <v>0</v>
      </c>
      <c r="DT146">
        <v>9995.973333333333</v>
      </c>
      <c r="DU146">
        <v>0</v>
      </c>
      <c r="DV146">
        <v>0.899321</v>
      </c>
      <c r="DW146">
        <v>0.3699984444444445</v>
      </c>
      <c r="DX146">
        <v>431.1581111111111</v>
      </c>
      <c r="DY146">
        <v>430.7225555555555</v>
      </c>
      <c r="DZ146">
        <v>0.1265941111111111</v>
      </c>
      <c r="EA146">
        <v>420.0318888888889</v>
      </c>
      <c r="EB146">
        <v>24.82036666666666</v>
      </c>
      <c r="EC146">
        <v>2.244554444444444</v>
      </c>
      <c r="ED146">
        <v>2.233163333333333</v>
      </c>
      <c r="EE146">
        <v>19.2839</v>
      </c>
      <c r="EF146">
        <v>19.20223333333334</v>
      </c>
      <c r="EG146">
        <v>0.00500097</v>
      </c>
      <c r="EH146">
        <v>0</v>
      </c>
      <c r="EI146">
        <v>0</v>
      </c>
      <c r="EJ146">
        <v>0</v>
      </c>
      <c r="EK146">
        <v>411.8666666666667</v>
      </c>
      <c r="EL146">
        <v>0.00500097</v>
      </c>
      <c r="EM146">
        <v>-8.533333333333333</v>
      </c>
      <c r="EN146">
        <v>-0.8999999999999999</v>
      </c>
      <c r="EO146">
        <v>35.562</v>
      </c>
      <c r="EP146">
        <v>38.861</v>
      </c>
      <c r="EQ146">
        <v>37.25</v>
      </c>
      <c r="ER146">
        <v>38.875</v>
      </c>
      <c r="ES146">
        <v>37.437</v>
      </c>
      <c r="ET146">
        <v>0</v>
      </c>
      <c r="EU146">
        <v>0</v>
      </c>
      <c r="EV146">
        <v>0</v>
      </c>
      <c r="EW146">
        <v>1758504897.7</v>
      </c>
      <c r="EX146">
        <v>0</v>
      </c>
      <c r="EY146">
        <v>406.36</v>
      </c>
      <c r="EZ146">
        <v>62.80769294041917</v>
      </c>
      <c r="FA146">
        <v>-17.74615405767392</v>
      </c>
      <c r="FB146">
        <v>-7.4</v>
      </c>
      <c r="FC146">
        <v>15</v>
      </c>
      <c r="FD146">
        <v>0</v>
      </c>
      <c r="FE146" t="s">
        <v>424</v>
      </c>
      <c r="FF146">
        <v>1747247426.5</v>
      </c>
      <c r="FG146">
        <v>1747247420.5</v>
      </c>
      <c r="FH146">
        <v>0</v>
      </c>
      <c r="FI146">
        <v>1.027</v>
      </c>
      <c r="FJ146">
        <v>0.031</v>
      </c>
      <c r="FK146">
        <v>0.02</v>
      </c>
      <c r="FL146">
        <v>0.05</v>
      </c>
      <c r="FM146">
        <v>420</v>
      </c>
      <c r="FN146">
        <v>16</v>
      </c>
      <c r="FO146">
        <v>0.01</v>
      </c>
      <c r="FP146">
        <v>0.1</v>
      </c>
      <c r="FQ146">
        <v>0.3946399756097561</v>
      </c>
      <c r="FR146">
        <v>-0.06403641114982589</v>
      </c>
      <c r="FS146">
        <v>0.03327065956774191</v>
      </c>
      <c r="FT146">
        <v>1</v>
      </c>
      <c r="FU146">
        <v>406.6264705882353</v>
      </c>
      <c r="FV146">
        <v>22.58976345237008</v>
      </c>
      <c r="FW146">
        <v>7.5513656273134</v>
      </c>
      <c r="FX146">
        <v>-1</v>
      </c>
      <c r="FY146">
        <v>0.1277730243902439</v>
      </c>
      <c r="FZ146">
        <v>-0.01212618815331024</v>
      </c>
      <c r="GA146">
        <v>0.001618393384114808</v>
      </c>
      <c r="GB146">
        <v>1</v>
      </c>
      <c r="GC146">
        <v>2</v>
      </c>
      <c r="GD146">
        <v>2</v>
      </c>
      <c r="GE146" t="s">
        <v>448</v>
      </c>
      <c r="GF146">
        <v>3.13664</v>
      </c>
      <c r="GG146">
        <v>2.7173</v>
      </c>
      <c r="GH146">
        <v>0.0931457</v>
      </c>
      <c r="GI146">
        <v>0.0924103</v>
      </c>
      <c r="GJ146">
        <v>0.108259</v>
      </c>
      <c r="GK146">
        <v>0.106653</v>
      </c>
      <c r="GL146">
        <v>28774.5</v>
      </c>
      <c r="GM146">
        <v>28856.5</v>
      </c>
      <c r="GN146">
        <v>29502.3</v>
      </c>
      <c r="GO146">
        <v>29386.5</v>
      </c>
      <c r="GP146">
        <v>34760.3</v>
      </c>
      <c r="GQ146">
        <v>34766.1</v>
      </c>
      <c r="GR146">
        <v>41516.8</v>
      </c>
      <c r="GS146">
        <v>41747.5</v>
      </c>
      <c r="GT146">
        <v>1.9127</v>
      </c>
      <c r="GU146">
        <v>1.86287</v>
      </c>
      <c r="GV146">
        <v>0.08363279999999999</v>
      </c>
      <c r="GW146">
        <v>0</v>
      </c>
      <c r="GX146">
        <v>29.326</v>
      </c>
      <c r="GY146">
        <v>999.9</v>
      </c>
      <c r="GZ146">
        <v>58.3</v>
      </c>
      <c r="HA146">
        <v>31.1</v>
      </c>
      <c r="HB146">
        <v>29.3997</v>
      </c>
      <c r="HC146">
        <v>62.6225</v>
      </c>
      <c r="HD146">
        <v>25.4487</v>
      </c>
      <c r="HE146">
        <v>1</v>
      </c>
      <c r="HF146">
        <v>0.158125</v>
      </c>
      <c r="HG146">
        <v>-1.35404</v>
      </c>
      <c r="HH146">
        <v>20.3513</v>
      </c>
      <c r="HI146">
        <v>5.22493</v>
      </c>
      <c r="HJ146">
        <v>12.0159</v>
      </c>
      <c r="HK146">
        <v>4.9915</v>
      </c>
      <c r="HL146">
        <v>3.28955</v>
      </c>
      <c r="HM146">
        <v>9999</v>
      </c>
      <c r="HN146">
        <v>9999</v>
      </c>
      <c r="HO146">
        <v>9999</v>
      </c>
      <c r="HP146">
        <v>999.9</v>
      </c>
      <c r="HQ146">
        <v>1.86763</v>
      </c>
      <c r="HR146">
        <v>1.86673</v>
      </c>
      <c r="HS146">
        <v>1.86603</v>
      </c>
      <c r="HT146">
        <v>1.866</v>
      </c>
      <c r="HU146">
        <v>1.86784</v>
      </c>
      <c r="HV146">
        <v>1.87027</v>
      </c>
      <c r="HW146">
        <v>1.86892</v>
      </c>
      <c r="HX146">
        <v>1.87042</v>
      </c>
      <c r="HY146">
        <v>0</v>
      </c>
      <c r="HZ146">
        <v>0</v>
      </c>
      <c r="IA146">
        <v>0</v>
      </c>
      <c r="IB146">
        <v>0</v>
      </c>
      <c r="IC146" t="s">
        <v>426</v>
      </c>
      <c r="ID146" t="s">
        <v>427</v>
      </c>
      <c r="IE146" t="s">
        <v>428</v>
      </c>
      <c r="IF146" t="s">
        <v>428</v>
      </c>
      <c r="IG146" t="s">
        <v>428</v>
      </c>
      <c r="IH146" t="s">
        <v>428</v>
      </c>
      <c r="II146">
        <v>0</v>
      </c>
      <c r="IJ146">
        <v>100</v>
      </c>
      <c r="IK146">
        <v>100</v>
      </c>
      <c r="IL146">
        <v>1.238</v>
      </c>
      <c r="IM146">
        <v>0.2031</v>
      </c>
      <c r="IN146">
        <v>0.6902030508192664</v>
      </c>
      <c r="IO146">
        <v>0.001474763808417899</v>
      </c>
      <c r="IP146">
        <v>-3.85604142745729E-07</v>
      </c>
      <c r="IQ146">
        <v>-4.042155114862324E-11</v>
      </c>
      <c r="IR146">
        <v>-0.0599630414126953</v>
      </c>
      <c r="IS146">
        <v>-0.0008759303265835833</v>
      </c>
      <c r="IT146">
        <v>0.0007542316531097033</v>
      </c>
      <c r="IU146">
        <v>-1.168394518909615E-05</v>
      </c>
      <c r="IV146">
        <v>4</v>
      </c>
      <c r="IW146">
        <v>2283</v>
      </c>
      <c r="IX146">
        <v>1</v>
      </c>
      <c r="IY146">
        <v>28</v>
      </c>
      <c r="IZ146">
        <v>187624.5</v>
      </c>
      <c r="JA146">
        <v>187624.6</v>
      </c>
      <c r="JB146">
        <v>1.03271</v>
      </c>
      <c r="JC146">
        <v>2.28882</v>
      </c>
      <c r="JD146">
        <v>1.39648</v>
      </c>
      <c r="JE146">
        <v>2.36084</v>
      </c>
      <c r="JF146">
        <v>1.49536</v>
      </c>
      <c r="JG146">
        <v>2.71118</v>
      </c>
      <c r="JH146">
        <v>36.6233</v>
      </c>
      <c r="JI146">
        <v>24.1138</v>
      </c>
      <c r="JJ146">
        <v>18</v>
      </c>
      <c r="JK146">
        <v>490.132</v>
      </c>
      <c r="JL146">
        <v>448.443</v>
      </c>
      <c r="JM146">
        <v>31.3965</v>
      </c>
      <c r="JN146">
        <v>29.6311</v>
      </c>
      <c r="JO146">
        <v>30.0001</v>
      </c>
      <c r="JP146">
        <v>29.468</v>
      </c>
      <c r="JQ146">
        <v>29.3943</v>
      </c>
      <c r="JR146">
        <v>20.6691</v>
      </c>
      <c r="JS146">
        <v>23.045</v>
      </c>
      <c r="JT146">
        <v>100</v>
      </c>
      <c r="JU146">
        <v>31.482</v>
      </c>
      <c r="JV146">
        <v>420</v>
      </c>
      <c r="JW146">
        <v>24.8671</v>
      </c>
      <c r="JX146">
        <v>100.832</v>
      </c>
      <c r="JY146">
        <v>100.391</v>
      </c>
    </row>
    <row r="147" spans="1:285">
      <c r="A147">
        <v>131</v>
      </c>
      <c r="B147">
        <v>1758504899.1</v>
      </c>
      <c r="C147">
        <v>2010.599999904633</v>
      </c>
      <c r="D147" t="s">
        <v>693</v>
      </c>
      <c r="E147" t="s">
        <v>694</v>
      </c>
      <c r="F147">
        <v>5</v>
      </c>
      <c r="G147" t="s">
        <v>674</v>
      </c>
      <c r="H147" t="s">
        <v>420</v>
      </c>
      <c r="I147" t="s">
        <v>421</v>
      </c>
      <c r="J147">
        <v>1758504896.1</v>
      </c>
      <c r="K147">
        <f>(L147)/1000</f>
        <v>0</v>
      </c>
      <c r="L147">
        <f>1000*DL147*AJ147*(DH147-DI147)/(100*DA147*(1000-AJ147*DH147))</f>
        <v>0</v>
      </c>
      <c r="M147">
        <f>DL147*AJ147*(DG147-DF147*(1000-AJ147*DI147)/(1000-AJ147*DH147))/(100*DA147)</f>
        <v>0</v>
      </c>
      <c r="N147">
        <f>DF147 - IF(AJ147&gt;1, M147*DA147*100.0/(AL147), 0)</f>
        <v>0</v>
      </c>
      <c r="O147">
        <f>((U147-K147/2)*N147-M147)/(U147+K147/2)</f>
        <v>0</v>
      </c>
      <c r="P147">
        <f>O147*(DM147+DN147)/1000.0</f>
        <v>0</v>
      </c>
      <c r="Q147">
        <f>(DF147 - IF(AJ147&gt;1, M147*DA147*100.0/(AL147), 0))*(DM147+DN147)/1000.0</f>
        <v>0</v>
      </c>
      <c r="R147">
        <f>2.0/((1/T147-1/S147)+SIGN(T147)*SQRT((1/T147-1/S147)*(1/T147-1/S147) + 4*DB147/((DB147+1)*(DB147+1))*(2*1/T147*1/S147-1/S147*1/S147)))</f>
        <v>0</v>
      </c>
      <c r="S147">
        <f>IF(LEFT(DC147,1)&lt;&gt;"0",IF(LEFT(DC147,1)="1",3.0,DD147),$D$5+$E$5*(DT147*DM147/($K$5*1000))+$F$5*(DT147*DM147/($K$5*1000))*MAX(MIN(DA147,$J$5),$I$5)*MAX(MIN(DA147,$J$5),$I$5)+$G$5*MAX(MIN(DA147,$J$5),$I$5)*(DT147*DM147/($K$5*1000))+$H$5*(DT147*DM147/($K$5*1000))*(DT147*DM147/($K$5*1000)))</f>
        <v>0</v>
      </c>
      <c r="T147">
        <f>K147*(1000-(1000*0.61365*exp(17.502*X147/(240.97+X147))/(DM147+DN147)+DH147)/2)/(1000*0.61365*exp(17.502*X147/(240.97+X147))/(DM147+DN147)-DH147)</f>
        <v>0</v>
      </c>
      <c r="U147">
        <f>1/((DB147+1)/(R147/1.6)+1/(S147/1.37)) + DB147/((DB147+1)/(R147/1.6) + DB147/(S147/1.37))</f>
        <v>0</v>
      </c>
      <c r="V147">
        <f>(CW147*CZ147)</f>
        <v>0</v>
      </c>
      <c r="W147">
        <f>(DO147+(V147+2*0.95*5.67E-8*(((DO147+$B$7)+273)^4-(DO147+273)^4)-44100*K147)/(1.84*29.3*S147+8*0.95*5.67E-8*(DO147+273)^3))</f>
        <v>0</v>
      </c>
      <c r="X147">
        <f>($C$7*DP147+$D$7*DQ147+$E$7*W147)</f>
        <v>0</v>
      </c>
      <c r="Y147">
        <f>0.61365*exp(17.502*X147/(240.97+X147))</f>
        <v>0</v>
      </c>
      <c r="Z147">
        <f>(AA147/AB147*100)</f>
        <v>0</v>
      </c>
      <c r="AA147">
        <f>DH147*(DM147+DN147)/1000</f>
        <v>0</v>
      </c>
      <c r="AB147">
        <f>0.61365*exp(17.502*DO147/(240.97+DO147))</f>
        <v>0</v>
      </c>
      <c r="AC147">
        <f>(Y147-DH147*(DM147+DN147)/1000)</f>
        <v>0</v>
      </c>
      <c r="AD147">
        <f>(-K147*44100)</f>
        <v>0</v>
      </c>
      <c r="AE147">
        <f>2*29.3*S147*0.92*(DO147-X147)</f>
        <v>0</v>
      </c>
      <c r="AF147">
        <f>2*0.95*5.67E-8*(((DO147+$B$7)+273)^4-(X147+273)^4)</f>
        <v>0</v>
      </c>
      <c r="AG147">
        <f>V147+AF147+AD147+AE147</f>
        <v>0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MAX(0,($B$13+$C$13*DT147)/(1+$D$13*DT147)*DM147/(DO147+273)*$E$13)</f>
        <v>0</v>
      </c>
      <c r="AM147" t="s">
        <v>422</v>
      </c>
      <c r="AN147" t="s">
        <v>422</v>
      </c>
      <c r="AO147">
        <v>0</v>
      </c>
      <c r="AP147">
        <v>0</v>
      </c>
      <c r="AQ147">
        <f>1-AO147/AP147</f>
        <v>0</v>
      </c>
      <c r="AR147">
        <v>0</v>
      </c>
      <c r="AS147" t="s">
        <v>422</v>
      </c>
      <c r="AT147" t="s">
        <v>422</v>
      </c>
      <c r="AU147">
        <v>0</v>
      </c>
      <c r="AV147">
        <v>0</v>
      </c>
      <c r="AW147">
        <f>1-AU147/AV147</f>
        <v>0</v>
      </c>
      <c r="AX147">
        <v>0.5</v>
      </c>
      <c r="AY147">
        <f>CX147</f>
        <v>0</v>
      </c>
      <c r="AZ147">
        <f>M147</f>
        <v>0</v>
      </c>
      <c r="BA147">
        <f>AW147*AX147*AY147</f>
        <v>0</v>
      </c>
      <c r="BB147">
        <f>(AZ147-AR147)/AY147</f>
        <v>0</v>
      </c>
      <c r="BC147">
        <f>(AP147-AV147)/AV147</f>
        <v>0</v>
      </c>
      <c r="BD147">
        <f>AO147/(AQ147+AO147/AV147)</f>
        <v>0</v>
      </c>
      <c r="BE147" t="s">
        <v>422</v>
      </c>
      <c r="BF147">
        <v>0</v>
      </c>
      <c r="BG147">
        <f>IF(BF147&lt;&gt;0, BF147, BD147)</f>
        <v>0</v>
      </c>
      <c r="BH147">
        <f>1-BG147/AV147</f>
        <v>0</v>
      </c>
      <c r="BI147">
        <f>(AV147-AU147)/(AV147-BG147)</f>
        <v>0</v>
      </c>
      <c r="BJ147">
        <f>(AP147-AV147)/(AP147-BG147)</f>
        <v>0</v>
      </c>
      <c r="BK147">
        <f>(AV147-AU147)/(AV147-AO147)</f>
        <v>0</v>
      </c>
      <c r="BL147">
        <f>(AP147-AV147)/(AP147-AO147)</f>
        <v>0</v>
      </c>
      <c r="BM147">
        <f>(BI147*BG147/AU147)</f>
        <v>0</v>
      </c>
      <c r="BN147">
        <f>(1-BM147)</f>
        <v>0</v>
      </c>
      <c r="CW147">
        <f>$B$11*DU147+$C$11*DV147+$F$11*EG147*(1-EJ147)</f>
        <v>0</v>
      </c>
      <c r="CX147">
        <f>CW147*CY147</f>
        <v>0</v>
      </c>
      <c r="CY147">
        <f>($B$11*$D$9+$C$11*$D$9+$F$11*((ET147+EL147)/MAX(ET147+EL147+EU147, 0.1)*$I$9+EU147/MAX(ET147+EL147+EU147, 0.1)*$J$9))/($B$11+$C$11+$F$11)</f>
        <v>0</v>
      </c>
      <c r="CZ147">
        <f>($B$11*$K$9+$C$11*$K$9+$F$11*((ET147+EL147)/MAX(ET147+EL147+EU147, 0.1)*$P$9+EU147/MAX(ET147+EL147+EU147, 0.1)*$Q$9))/($B$11+$C$11+$F$11)</f>
        <v>0</v>
      </c>
      <c r="DA147">
        <v>3.46</v>
      </c>
      <c r="DB147">
        <v>0.5</v>
      </c>
      <c r="DC147" t="s">
        <v>423</v>
      </c>
      <c r="DD147">
        <v>2</v>
      </c>
      <c r="DE147">
        <v>1758504896.1</v>
      </c>
      <c r="DF147">
        <v>420.3942222222223</v>
      </c>
      <c r="DG147">
        <v>420.0162222222223</v>
      </c>
      <c r="DH147">
        <v>24.94626666666667</v>
      </c>
      <c r="DI147">
        <v>24.82013333333333</v>
      </c>
      <c r="DJ147">
        <v>419.1566666666667</v>
      </c>
      <c r="DK147">
        <v>24.74314444444445</v>
      </c>
      <c r="DL147">
        <v>499.9755555555555</v>
      </c>
      <c r="DM147">
        <v>89.97324444444445</v>
      </c>
      <c r="DN147">
        <v>0.05703346666666667</v>
      </c>
      <c r="DO147">
        <v>30.89785555555556</v>
      </c>
      <c r="DP147">
        <v>30.68803333333333</v>
      </c>
      <c r="DQ147">
        <v>999.9000000000001</v>
      </c>
      <c r="DR147">
        <v>0</v>
      </c>
      <c r="DS147">
        <v>0</v>
      </c>
      <c r="DT147">
        <v>9993.612222222222</v>
      </c>
      <c r="DU147">
        <v>0</v>
      </c>
      <c r="DV147">
        <v>0.899321</v>
      </c>
      <c r="DW147">
        <v>0.3779263333333333</v>
      </c>
      <c r="DX147">
        <v>431.1498888888889</v>
      </c>
      <c r="DY147">
        <v>430.7065555555556</v>
      </c>
      <c r="DZ147">
        <v>0.1261185555555555</v>
      </c>
      <c r="EA147">
        <v>420.0162222222223</v>
      </c>
      <c r="EB147">
        <v>24.82013333333333</v>
      </c>
      <c r="EC147">
        <v>2.244497777777778</v>
      </c>
      <c r="ED147">
        <v>2.233148888888889</v>
      </c>
      <c r="EE147">
        <v>19.28347777777778</v>
      </c>
      <c r="EF147">
        <v>19.20212222222222</v>
      </c>
      <c r="EG147">
        <v>0.00500097</v>
      </c>
      <c r="EH147">
        <v>0</v>
      </c>
      <c r="EI147">
        <v>0</v>
      </c>
      <c r="EJ147">
        <v>0</v>
      </c>
      <c r="EK147">
        <v>408.3777777777778</v>
      </c>
      <c r="EL147">
        <v>0.00500097</v>
      </c>
      <c r="EM147">
        <v>-10.45555555555556</v>
      </c>
      <c r="EN147">
        <v>-1.411111111111111</v>
      </c>
      <c r="EO147">
        <v>35.562</v>
      </c>
      <c r="EP147">
        <v>38.84</v>
      </c>
      <c r="EQ147">
        <v>37.236</v>
      </c>
      <c r="ER147">
        <v>38.85400000000001</v>
      </c>
      <c r="ES147">
        <v>37.437</v>
      </c>
      <c r="ET147">
        <v>0</v>
      </c>
      <c r="EU147">
        <v>0</v>
      </c>
      <c r="EV147">
        <v>0</v>
      </c>
      <c r="EW147">
        <v>1758504900.1</v>
      </c>
      <c r="EX147">
        <v>0</v>
      </c>
      <c r="EY147">
        <v>406.64</v>
      </c>
      <c r="EZ147">
        <v>9.507693069126933</v>
      </c>
      <c r="FA147">
        <v>1.876923065542911</v>
      </c>
      <c r="FB147">
        <v>-8.120000000000001</v>
      </c>
      <c r="FC147">
        <v>15</v>
      </c>
      <c r="FD147">
        <v>0</v>
      </c>
      <c r="FE147" t="s">
        <v>424</v>
      </c>
      <c r="FF147">
        <v>1747247426.5</v>
      </c>
      <c r="FG147">
        <v>1747247420.5</v>
      </c>
      <c r="FH147">
        <v>0</v>
      </c>
      <c r="FI147">
        <v>1.027</v>
      </c>
      <c r="FJ147">
        <v>0.031</v>
      </c>
      <c r="FK147">
        <v>0.02</v>
      </c>
      <c r="FL147">
        <v>0.05</v>
      </c>
      <c r="FM147">
        <v>420</v>
      </c>
      <c r="FN147">
        <v>16</v>
      </c>
      <c r="FO147">
        <v>0.01</v>
      </c>
      <c r="FP147">
        <v>0.1</v>
      </c>
      <c r="FQ147">
        <v>0.394267325</v>
      </c>
      <c r="FR147">
        <v>-0.1070984803001893</v>
      </c>
      <c r="FS147">
        <v>0.03398108390957203</v>
      </c>
      <c r="FT147">
        <v>0</v>
      </c>
      <c r="FU147">
        <v>406.5441176470588</v>
      </c>
      <c r="FV147">
        <v>12.6493508806554</v>
      </c>
      <c r="FW147">
        <v>7.602793262868848</v>
      </c>
      <c r="FX147">
        <v>-1</v>
      </c>
      <c r="FY147">
        <v>0.12732565</v>
      </c>
      <c r="FZ147">
        <v>-0.009388120075046828</v>
      </c>
      <c r="GA147">
        <v>0.001337595838622415</v>
      </c>
      <c r="GB147">
        <v>1</v>
      </c>
      <c r="GC147">
        <v>1</v>
      </c>
      <c r="GD147">
        <v>2</v>
      </c>
      <c r="GE147" t="s">
        <v>425</v>
      </c>
      <c r="GF147">
        <v>3.13671</v>
      </c>
      <c r="GG147">
        <v>2.71729</v>
      </c>
      <c r="GH147">
        <v>0.0931326</v>
      </c>
      <c r="GI147">
        <v>0.0924075</v>
      </c>
      <c r="GJ147">
        <v>0.108261</v>
      </c>
      <c r="GK147">
        <v>0.106651</v>
      </c>
      <c r="GL147">
        <v>28774.7</v>
      </c>
      <c r="GM147">
        <v>28856.4</v>
      </c>
      <c r="GN147">
        <v>29502.1</v>
      </c>
      <c r="GO147">
        <v>29386.2</v>
      </c>
      <c r="GP147">
        <v>34760.3</v>
      </c>
      <c r="GQ147">
        <v>34765.9</v>
      </c>
      <c r="GR147">
        <v>41516.8</v>
      </c>
      <c r="GS147">
        <v>41747.2</v>
      </c>
      <c r="GT147">
        <v>1.9128</v>
      </c>
      <c r="GU147">
        <v>1.86278</v>
      </c>
      <c r="GV147">
        <v>0.0831597</v>
      </c>
      <c r="GW147">
        <v>0</v>
      </c>
      <c r="GX147">
        <v>29.3253</v>
      </c>
      <c r="GY147">
        <v>999.9</v>
      </c>
      <c r="GZ147">
        <v>58.2</v>
      </c>
      <c r="HA147">
        <v>31.1</v>
      </c>
      <c r="HB147">
        <v>29.3493</v>
      </c>
      <c r="HC147">
        <v>62.4525</v>
      </c>
      <c r="HD147">
        <v>25.4607</v>
      </c>
      <c r="HE147">
        <v>1</v>
      </c>
      <c r="HF147">
        <v>0.158224</v>
      </c>
      <c r="HG147">
        <v>-1.54788</v>
      </c>
      <c r="HH147">
        <v>20.3495</v>
      </c>
      <c r="HI147">
        <v>5.22493</v>
      </c>
      <c r="HJ147">
        <v>12.0159</v>
      </c>
      <c r="HK147">
        <v>4.99145</v>
      </c>
      <c r="HL147">
        <v>3.2895</v>
      </c>
      <c r="HM147">
        <v>9999</v>
      </c>
      <c r="HN147">
        <v>9999</v>
      </c>
      <c r="HO147">
        <v>9999</v>
      </c>
      <c r="HP147">
        <v>999.9</v>
      </c>
      <c r="HQ147">
        <v>1.86762</v>
      </c>
      <c r="HR147">
        <v>1.86675</v>
      </c>
      <c r="HS147">
        <v>1.86602</v>
      </c>
      <c r="HT147">
        <v>1.866</v>
      </c>
      <c r="HU147">
        <v>1.86784</v>
      </c>
      <c r="HV147">
        <v>1.87027</v>
      </c>
      <c r="HW147">
        <v>1.86893</v>
      </c>
      <c r="HX147">
        <v>1.87041</v>
      </c>
      <c r="HY147">
        <v>0</v>
      </c>
      <c r="HZ147">
        <v>0</v>
      </c>
      <c r="IA147">
        <v>0</v>
      </c>
      <c r="IB147">
        <v>0</v>
      </c>
      <c r="IC147" t="s">
        <v>426</v>
      </c>
      <c r="ID147" t="s">
        <v>427</v>
      </c>
      <c r="IE147" t="s">
        <v>428</v>
      </c>
      <c r="IF147" t="s">
        <v>428</v>
      </c>
      <c r="IG147" t="s">
        <v>428</v>
      </c>
      <c r="IH147" t="s">
        <v>428</v>
      </c>
      <c r="II147">
        <v>0</v>
      </c>
      <c r="IJ147">
        <v>100</v>
      </c>
      <c r="IK147">
        <v>100</v>
      </c>
      <c r="IL147">
        <v>1.238</v>
      </c>
      <c r="IM147">
        <v>0.2031</v>
      </c>
      <c r="IN147">
        <v>0.6902030508192664</v>
      </c>
      <c r="IO147">
        <v>0.001474763808417899</v>
      </c>
      <c r="IP147">
        <v>-3.85604142745729E-07</v>
      </c>
      <c r="IQ147">
        <v>-4.042155114862324E-11</v>
      </c>
      <c r="IR147">
        <v>-0.0599630414126953</v>
      </c>
      <c r="IS147">
        <v>-0.0008759303265835833</v>
      </c>
      <c r="IT147">
        <v>0.0007542316531097033</v>
      </c>
      <c r="IU147">
        <v>-1.168394518909615E-05</v>
      </c>
      <c r="IV147">
        <v>4</v>
      </c>
      <c r="IW147">
        <v>2283</v>
      </c>
      <c r="IX147">
        <v>1</v>
      </c>
      <c r="IY147">
        <v>28</v>
      </c>
      <c r="IZ147">
        <v>187624.5</v>
      </c>
      <c r="JA147">
        <v>187624.6</v>
      </c>
      <c r="JB147">
        <v>1.03271</v>
      </c>
      <c r="JC147">
        <v>2.29248</v>
      </c>
      <c r="JD147">
        <v>1.39771</v>
      </c>
      <c r="JE147">
        <v>2.36084</v>
      </c>
      <c r="JF147">
        <v>1.49536</v>
      </c>
      <c r="JG147">
        <v>2.677</v>
      </c>
      <c r="JH147">
        <v>36.6233</v>
      </c>
      <c r="JI147">
        <v>24.105</v>
      </c>
      <c r="JJ147">
        <v>18</v>
      </c>
      <c r="JK147">
        <v>490.195</v>
      </c>
      <c r="JL147">
        <v>448.38</v>
      </c>
      <c r="JM147">
        <v>31.4017</v>
      </c>
      <c r="JN147">
        <v>29.6311</v>
      </c>
      <c r="JO147">
        <v>30.0002</v>
      </c>
      <c r="JP147">
        <v>29.468</v>
      </c>
      <c r="JQ147">
        <v>29.3943</v>
      </c>
      <c r="JR147">
        <v>20.6685</v>
      </c>
      <c r="JS147">
        <v>23.045</v>
      </c>
      <c r="JT147">
        <v>100</v>
      </c>
      <c r="JU147">
        <v>31.482</v>
      </c>
      <c r="JV147">
        <v>420</v>
      </c>
      <c r="JW147">
        <v>24.8671</v>
      </c>
      <c r="JX147">
        <v>100.832</v>
      </c>
      <c r="JY147">
        <v>100.39</v>
      </c>
    </row>
    <row r="148" spans="1:285">
      <c r="A148">
        <v>132</v>
      </c>
      <c r="B148">
        <v>1758504901.1</v>
      </c>
      <c r="C148">
        <v>2012.599999904633</v>
      </c>
      <c r="D148" t="s">
        <v>695</v>
      </c>
      <c r="E148" t="s">
        <v>696</v>
      </c>
      <c r="F148">
        <v>5</v>
      </c>
      <c r="G148" t="s">
        <v>674</v>
      </c>
      <c r="H148" t="s">
        <v>420</v>
      </c>
      <c r="I148" t="s">
        <v>421</v>
      </c>
      <c r="J148">
        <v>1758504898.1</v>
      </c>
      <c r="K148">
        <f>(L148)/1000</f>
        <v>0</v>
      </c>
      <c r="L148">
        <f>1000*DL148*AJ148*(DH148-DI148)/(100*DA148*(1000-AJ148*DH148))</f>
        <v>0</v>
      </c>
      <c r="M148">
        <f>DL148*AJ148*(DG148-DF148*(1000-AJ148*DI148)/(1000-AJ148*DH148))/(100*DA148)</f>
        <v>0</v>
      </c>
      <c r="N148">
        <f>DF148 - IF(AJ148&gt;1, M148*DA148*100.0/(AL148), 0)</f>
        <v>0</v>
      </c>
      <c r="O148">
        <f>((U148-K148/2)*N148-M148)/(U148+K148/2)</f>
        <v>0</v>
      </c>
      <c r="P148">
        <f>O148*(DM148+DN148)/1000.0</f>
        <v>0</v>
      </c>
      <c r="Q148">
        <f>(DF148 - IF(AJ148&gt;1, M148*DA148*100.0/(AL148), 0))*(DM148+DN148)/1000.0</f>
        <v>0</v>
      </c>
      <c r="R148">
        <f>2.0/((1/T148-1/S148)+SIGN(T148)*SQRT((1/T148-1/S148)*(1/T148-1/S148) + 4*DB148/((DB148+1)*(DB148+1))*(2*1/T148*1/S148-1/S148*1/S148)))</f>
        <v>0</v>
      </c>
      <c r="S148">
        <f>IF(LEFT(DC148,1)&lt;&gt;"0",IF(LEFT(DC148,1)="1",3.0,DD148),$D$5+$E$5*(DT148*DM148/($K$5*1000))+$F$5*(DT148*DM148/($K$5*1000))*MAX(MIN(DA148,$J$5),$I$5)*MAX(MIN(DA148,$J$5),$I$5)+$G$5*MAX(MIN(DA148,$J$5),$I$5)*(DT148*DM148/($K$5*1000))+$H$5*(DT148*DM148/($K$5*1000))*(DT148*DM148/($K$5*1000)))</f>
        <v>0</v>
      </c>
      <c r="T148">
        <f>K148*(1000-(1000*0.61365*exp(17.502*X148/(240.97+X148))/(DM148+DN148)+DH148)/2)/(1000*0.61365*exp(17.502*X148/(240.97+X148))/(DM148+DN148)-DH148)</f>
        <v>0</v>
      </c>
      <c r="U148">
        <f>1/((DB148+1)/(R148/1.6)+1/(S148/1.37)) + DB148/((DB148+1)/(R148/1.6) + DB148/(S148/1.37))</f>
        <v>0</v>
      </c>
      <c r="V148">
        <f>(CW148*CZ148)</f>
        <v>0</v>
      </c>
      <c r="W148">
        <f>(DO148+(V148+2*0.95*5.67E-8*(((DO148+$B$7)+273)^4-(DO148+273)^4)-44100*K148)/(1.84*29.3*S148+8*0.95*5.67E-8*(DO148+273)^3))</f>
        <v>0</v>
      </c>
      <c r="X148">
        <f>($C$7*DP148+$D$7*DQ148+$E$7*W148)</f>
        <v>0</v>
      </c>
      <c r="Y148">
        <f>0.61365*exp(17.502*X148/(240.97+X148))</f>
        <v>0</v>
      </c>
      <c r="Z148">
        <f>(AA148/AB148*100)</f>
        <v>0</v>
      </c>
      <c r="AA148">
        <f>DH148*(DM148+DN148)/1000</f>
        <v>0</v>
      </c>
      <c r="AB148">
        <f>0.61365*exp(17.502*DO148/(240.97+DO148))</f>
        <v>0</v>
      </c>
      <c r="AC148">
        <f>(Y148-DH148*(DM148+DN148)/1000)</f>
        <v>0</v>
      </c>
      <c r="AD148">
        <f>(-K148*44100)</f>
        <v>0</v>
      </c>
      <c r="AE148">
        <f>2*29.3*S148*0.92*(DO148-X148)</f>
        <v>0</v>
      </c>
      <c r="AF148">
        <f>2*0.95*5.67E-8*(((DO148+$B$7)+273)^4-(X148+273)^4)</f>
        <v>0</v>
      </c>
      <c r="AG148">
        <f>V148+AF148+AD148+AE148</f>
        <v>0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MAX(0,($B$13+$C$13*DT148)/(1+$D$13*DT148)*DM148/(DO148+273)*$E$13)</f>
        <v>0</v>
      </c>
      <c r="AM148" t="s">
        <v>422</v>
      </c>
      <c r="AN148" t="s">
        <v>422</v>
      </c>
      <c r="AO148">
        <v>0</v>
      </c>
      <c r="AP148">
        <v>0</v>
      </c>
      <c r="AQ148">
        <f>1-AO148/AP148</f>
        <v>0</v>
      </c>
      <c r="AR148">
        <v>0</v>
      </c>
      <c r="AS148" t="s">
        <v>422</v>
      </c>
      <c r="AT148" t="s">
        <v>422</v>
      </c>
      <c r="AU148">
        <v>0</v>
      </c>
      <c r="AV148">
        <v>0</v>
      </c>
      <c r="AW148">
        <f>1-AU148/AV148</f>
        <v>0</v>
      </c>
      <c r="AX148">
        <v>0.5</v>
      </c>
      <c r="AY148">
        <f>CX148</f>
        <v>0</v>
      </c>
      <c r="AZ148">
        <f>M148</f>
        <v>0</v>
      </c>
      <c r="BA148">
        <f>AW148*AX148*AY148</f>
        <v>0</v>
      </c>
      <c r="BB148">
        <f>(AZ148-AR148)/AY148</f>
        <v>0</v>
      </c>
      <c r="BC148">
        <f>(AP148-AV148)/AV148</f>
        <v>0</v>
      </c>
      <c r="BD148">
        <f>AO148/(AQ148+AO148/AV148)</f>
        <v>0</v>
      </c>
      <c r="BE148" t="s">
        <v>422</v>
      </c>
      <c r="BF148">
        <v>0</v>
      </c>
      <c r="BG148">
        <f>IF(BF148&lt;&gt;0, BF148, BD148)</f>
        <v>0</v>
      </c>
      <c r="BH148">
        <f>1-BG148/AV148</f>
        <v>0</v>
      </c>
      <c r="BI148">
        <f>(AV148-AU148)/(AV148-BG148)</f>
        <v>0</v>
      </c>
      <c r="BJ148">
        <f>(AP148-AV148)/(AP148-BG148)</f>
        <v>0</v>
      </c>
      <c r="BK148">
        <f>(AV148-AU148)/(AV148-AO148)</f>
        <v>0</v>
      </c>
      <c r="BL148">
        <f>(AP148-AV148)/(AP148-AO148)</f>
        <v>0</v>
      </c>
      <c r="BM148">
        <f>(BI148*BG148/AU148)</f>
        <v>0</v>
      </c>
      <c r="BN148">
        <f>(1-BM148)</f>
        <v>0</v>
      </c>
      <c r="CW148">
        <f>$B$11*DU148+$C$11*DV148+$F$11*EG148*(1-EJ148)</f>
        <v>0</v>
      </c>
      <c r="CX148">
        <f>CW148*CY148</f>
        <v>0</v>
      </c>
      <c r="CY148">
        <f>($B$11*$D$9+$C$11*$D$9+$F$11*((ET148+EL148)/MAX(ET148+EL148+EU148, 0.1)*$I$9+EU148/MAX(ET148+EL148+EU148, 0.1)*$J$9))/($B$11+$C$11+$F$11)</f>
        <v>0</v>
      </c>
      <c r="CZ148">
        <f>($B$11*$K$9+$C$11*$K$9+$F$11*((ET148+EL148)/MAX(ET148+EL148+EU148, 0.1)*$P$9+EU148/MAX(ET148+EL148+EU148, 0.1)*$Q$9))/($B$11+$C$11+$F$11)</f>
        <v>0</v>
      </c>
      <c r="DA148">
        <v>3.46</v>
      </c>
      <c r="DB148">
        <v>0.5</v>
      </c>
      <c r="DC148" t="s">
        <v>423</v>
      </c>
      <c r="DD148">
        <v>2</v>
      </c>
      <c r="DE148">
        <v>1758504898.1</v>
      </c>
      <c r="DF148">
        <v>420.3617777777778</v>
      </c>
      <c r="DG148">
        <v>419.9978888888889</v>
      </c>
      <c r="DH148">
        <v>24.94608888888889</v>
      </c>
      <c r="DI148">
        <v>24.81954444444445</v>
      </c>
      <c r="DJ148">
        <v>419.1242222222223</v>
      </c>
      <c r="DK148">
        <v>24.74298888888889</v>
      </c>
      <c r="DL148">
        <v>499.9917777777778</v>
      </c>
      <c r="DM148">
        <v>89.97346666666667</v>
      </c>
      <c r="DN148">
        <v>0.05705517777777779</v>
      </c>
      <c r="DO148">
        <v>30.89594444444445</v>
      </c>
      <c r="DP148">
        <v>30.68431111111111</v>
      </c>
      <c r="DQ148">
        <v>999.9000000000001</v>
      </c>
      <c r="DR148">
        <v>0</v>
      </c>
      <c r="DS148">
        <v>0</v>
      </c>
      <c r="DT148">
        <v>9995.07</v>
      </c>
      <c r="DU148">
        <v>0</v>
      </c>
      <c r="DV148">
        <v>0.899321</v>
      </c>
      <c r="DW148">
        <v>0.3639594444444444</v>
      </c>
      <c r="DX148">
        <v>431.1164444444445</v>
      </c>
      <c r="DY148">
        <v>430.6874444444445</v>
      </c>
      <c r="DZ148">
        <v>0.1265397777777778</v>
      </c>
      <c r="EA148">
        <v>419.9978888888889</v>
      </c>
      <c r="EB148">
        <v>24.81954444444445</v>
      </c>
      <c r="EC148">
        <v>2.244487777777778</v>
      </c>
      <c r="ED148">
        <v>2.233102222222223</v>
      </c>
      <c r="EE148">
        <v>19.2834</v>
      </c>
      <c r="EF148">
        <v>19.20176666666667</v>
      </c>
      <c r="EG148">
        <v>0.00500097</v>
      </c>
      <c r="EH148">
        <v>0</v>
      </c>
      <c r="EI148">
        <v>0</v>
      </c>
      <c r="EJ148">
        <v>0</v>
      </c>
      <c r="EK148">
        <v>405.3</v>
      </c>
      <c r="EL148">
        <v>0.00500097</v>
      </c>
      <c r="EM148">
        <v>-8.777777777777777</v>
      </c>
      <c r="EN148">
        <v>-2.366666666666667</v>
      </c>
      <c r="EO148">
        <v>35.562</v>
      </c>
      <c r="EP148">
        <v>38.833</v>
      </c>
      <c r="EQ148">
        <v>37.229</v>
      </c>
      <c r="ER148">
        <v>38.833</v>
      </c>
      <c r="ES148">
        <v>37.437</v>
      </c>
      <c r="ET148">
        <v>0</v>
      </c>
      <c r="EU148">
        <v>0</v>
      </c>
      <c r="EV148">
        <v>0</v>
      </c>
      <c r="EW148">
        <v>1758504901.9</v>
      </c>
      <c r="EX148">
        <v>0</v>
      </c>
      <c r="EY148">
        <v>407.0769230769231</v>
      </c>
      <c r="EZ148">
        <v>-9.388033625902958</v>
      </c>
      <c r="FA148">
        <v>-12.41367534647483</v>
      </c>
      <c r="FB148">
        <v>-7.780769230769232</v>
      </c>
      <c r="FC148">
        <v>15</v>
      </c>
      <c r="FD148">
        <v>0</v>
      </c>
      <c r="FE148" t="s">
        <v>424</v>
      </c>
      <c r="FF148">
        <v>1747247426.5</v>
      </c>
      <c r="FG148">
        <v>1747247420.5</v>
      </c>
      <c r="FH148">
        <v>0</v>
      </c>
      <c r="FI148">
        <v>1.027</v>
      </c>
      <c r="FJ148">
        <v>0.031</v>
      </c>
      <c r="FK148">
        <v>0.02</v>
      </c>
      <c r="FL148">
        <v>0.05</v>
      </c>
      <c r="FM148">
        <v>420</v>
      </c>
      <c r="FN148">
        <v>16</v>
      </c>
      <c r="FO148">
        <v>0.01</v>
      </c>
      <c r="FP148">
        <v>0.1</v>
      </c>
      <c r="FQ148">
        <v>0.3875606341463415</v>
      </c>
      <c r="FR148">
        <v>-0.2060899860627174</v>
      </c>
      <c r="FS148">
        <v>0.03812308698167677</v>
      </c>
      <c r="FT148">
        <v>0</v>
      </c>
      <c r="FU148">
        <v>405.8235294117648</v>
      </c>
      <c r="FV148">
        <v>15.32467562859513</v>
      </c>
      <c r="FW148">
        <v>7.591134876928697</v>
      </c>
      <c r="FX148">
        <v>-1</v>
      </c>
      <c r="FY148">
        <v>0.127253731707317</v>
      </c>
      <c r="FZ148">
        <v>-0.007223038327525862</v>
      </c>
      <c r="GA148">
        <v>0.001286105845213452</v>
      </c>
      <c r="GB148">
        <v>1</v>
      </c>
      <c r="GC148">
        <v>1</v>
      </c>
      <c r="GD148">
        <v>2</v>
      </c>
      <c r="GE148" t="s">
        <v>425</v>
      </c>
      <c r="GF148">
        <v>3.13674</v>
      </c>
      <c r="GG148">
        <v>2.71719</v>
      </c>
      <c r="GH148">
        <v>0.0931336</v>
      </c>
      <c r="GI148">
        <v>0.0924085</v>
      </c>
      <c r="GJ148">
        <v>0.108262</v>
      </c>
      <c r="GK148">
        <v>0.106649</v>
      </c>
      <c r="GL148">
        <v>28774.7</v>
      </c>
      <c r="GM148">
        <v>28856.3</v>
      </c>
      <c r="GN148">
        <v>29502.1</v>
      </c>
      <c r="GO148">
        <v>29386.2</v>
      </c>
      <c r="GP148">
        <v>34760.3</v>
      </c>
      <c r="GQ148">
        <v>34766</v>
      </c>
      <c r="GR148">
        <v>41516.8</v>
      </c>
      <c r="GS148">
        <v>41747.2</v>
      </c>
      <c r="GT148">
        <v>1.91285</v>
      </c>
      <c r="GU148">
        <v>1.8628</v>
      </c>
      <c r="GV148">
        <v>0.08380410000000001</v>
      </c>
      <c r="GW148">
        <v>0</v>
      </c>
      <c r="GX148">
        <v>29.3253</v>
      </c>
      <c r="GY148">
        <v>999.9</v>
      </c>
      <c r="GZ148">
        <v>58.2</v>
      </c>
      <c r="HA148">
        <v>31.1</v>
      </c>
      <c r="HB148">
        <v>29.3485</v>
      </c>
      <c r="HC148">
        <v>62.4925</v>
      </c>
      <c r="HD148">
        <v>25.4087</v>
      </c>
      <c r="HE148">
        <v>1</v>
      </c>
      <c r="HF148">
        <v>0.158453</v>
      </c>
      <c r="HG148">
        <v>-1.68293</v>
      </c>
      <c r="HH148">
        <v>20.3482</v>
      </c>
      <c r="HI148">
        <v>5.22493</v>
      </c>
      <c r="HJ148">
        <v>12.0159</v>
      </c>
      <c r="HK148">
        <v>4.99165</v>
      </c>
      <c r="HL148">
        <v>3.28963</v>
      </c>
      <c r="HM148">
        <v>9999</v>
      </c>
      <c r="HN148">
        <v>9999</v>
      </c>
      <c r="HO148">
        <v>9999</v>
      </c>
      <c r="HP148">
        <v>999.9</v>
      </c>
      <c r="HQ148">
        <v>1.8676</v>
      </c>
      <c r="HR148">
        <v>1.86673</v>
      </c>
      <c r="HS148">
        <v>1.86602</v>
      </c>
      <c r="HT148">
        <v>1.866</v>
      </c>
      <c r="HU148">
        <v>1.86784</v>
      </c>
      <c r="HV148">
        <v>1.87027</v>
      </c>
      <c r="HW148">
        <v>1.86891</v>
      </c>
      <c r="HX148">
        <v>1.8704</v>
      </c>
      <c r="HY148">
        <v>0</v>
      </c>
      <c r="HZ148">
        <v>0</v>
      </c>
      <c r="IA148">
        <v>0</v>
      </c>
      <c r="IB148">
        <v>0</v>
      </c>
      <c r="IC148" t="s">
        <v>426</v>
      </c>
      <c r="ID148" t="s">
        <v>427</v>
      </c>
      <c r="IE148" t="s">
        <v>428</v>
      </c>
      <c r="IF148" t="s">
        <v>428</v>
      </c>
      <c r="IG148" t="s">
        <v>428</v>
      </c>
      <c r="IH148" t="s">
        <v>428</v>
      </c>
      <c r="II148">
        <v>0</v>
      </c>
      <c r="IJ148">
        <v>100</v>
      </c>
      <c r="IK148">
        <v>100</v>
      </c>
      <c r="IL148">
        <v>1.238</v>
      </c>
      <c r="IM148">
        <v>0.2031</v>
      </c>
      <c r="IN148">
        <v>0.6902030508192664</v>
      </c>
      <c r="IO148">
        <v>0.001474763808417899</v>
      </c>
      <c r="IP148">
        <v>-3.85604142745729E-07</v>
      </c>
      <c r="IQ148">
        <v>-4.042155114862324E-11</v>
      </c>
      <c r="IR148">
        <v>-0.0599630414126953</v>
      </c>
      <c r="IS148">
        <v>-0.0008759303265835833</v>
      </c>
      <c r="IT148">
        <v>0.0007542316531097033</v>
      </c>
      <c r="IU148">
        <v>-1.168394518909615E-05</v>
      </c>
      <c r="IV148">
        <v>4</v>
      </c>
      <c r="IW148">
        <v>2283</v>
      </c>
      <c r="IX148">
        <v>1</v>
      </c>
      <c r="IY148">
        <v>28</v>
      </c>
      <c r="IZ148">
        <v>187624.6</v>
      </c>
      <c r="JA148">
        <v>187624.7</v>
      </c>
      <c r="JB148">
        <v>1.03271</v>
      </c>
      <c r="JC148">
        <v>2.29126</v>
      </c>
      <c r="JD148">
        <v>1.39771</v>
      </c>
      <c r="JE148">
        <v>2.35962</v>
      </c>
      <c r="JF148">
        <v>1.49536</v>
      </c>
      <c r="JG148">
        <v>2.67334</v>
      </c>
      <c r="JH148">
        <v>36.6233</v>
      </c>
      <c r="JI148">
        <v>24.105</v>
      </c>
      <c r="JJ148">
        <v>18</v>
      </c>
      <c r="JK148">
        <v>490.227</v>
      </c>
      <c r="JL148">
        <v>448.396</v>
      </c>
      <c r="JM148">
        <v>31.4294</v>
      </c>
      <c r="JN148">
        <v>29.6311</v>
      </c>
      <c r="JO148">
        <v>30.0003</v>
      </c>
      <c r="JP148">
        <v>29.468</v>
      </c>
      <c r="JQ148">
        <v>29.3943</v>
      </c>
      <c r="JR148">
        <v>20.6692</v>
      </c>
      <c r="JS148">
        <v>23.045</v>
      </c>
      <c r="JT148">
        <v>100</v>
      </c>
      <c r="JU148">
        <v>31.482</v>
      </c>
      <c r="JV148">
        <v>420</v>
      </c>
      <c r="JW148">
        <v>24.8671</v>
      </c>
      <c r="JX148">
        <v>100.832</v>
      </c>
      <c r="JY148">
        <v>100.39</v>
      </c>
    </row>
    <row r="149" spans="1:285">
      <c r="A149">
        <v>133</v>
      </c>
      <c r="B149">
        <v>1758504903.1</v>
      </c>
      <c r="C149">
        <v>2014.599999904633</v>
      </c>
      <c r="D149" t="s">
        <v>697</v>
      </c>
      <c r="E149" t="s">
        <v>698</v>
      </c>
      <c r="F149">
        <v>5</v>
      </c>
      <c r="G149" t="s">
        <v>674</v>
      </c>
      <c r="H149" t="s">
        <v>420</v>
      </c>
      <c r="I149" t="s">
        <v>421</v>
      </c>
      <c r="J149">
        <v>1758504900.1</v>
      </c>
      <c r="K149">
        <f>(L149)/1000</f>
        <v>0</v>
      </c>
      <c r="L149">
        <f>1000*DL149*AJ149*(DH149-DI149)/(100*DA149*(1000-AJ149*DH149))</f>
        <v>0</v>
      </c>
      <c r="M149">
        <f>DL149*AJ149*(DG149-DF149*(1000-AJ149*DI149)/(1000-AJ149*DH149))/(100*DA149)</f>
        <v>0</v>
      </c>
      <c r="N149">
        <f>DF149 - IF(AJ149&gt;1, M149*DA149*100.0/(AL149), 0)</f>
        <v>0</v>
      </c>
      <c r="O149">
        <f>((U149-K149/2)*N149-M149)/(U149+K149/2)</f>
        <v>0</v>
      </c>
      <c r="P149">
        <f>O149*(DM149+DN149)/1000.0</f>
        <v>0</v>
      </c>
      <c r="Q149">
        <f>(DF149 - IF(AJ149&gt;1, M149*DA149*100.0/(AL149), 0))*(DM149+DN149)/1000.0</f>
        <v>0</v>
      </c>
      <c r="R149">
        <f>2.0/((1/T149-1/S149)+SIGN(T149)*SQRT((1/T149-1/S149)*(1/T149-1/S149) + 4*DB149/((DB149+1)*(DB149+1))*(2*1/T149*1/S149-1/S149*1/S149)))</f>
        <v>0</v>
      </c>
      <c r="S149">
        <f>IF(LEFT(DC149,1)&lt;&gt;"0",IF(LEFT(DC149,1)="1",3.0,DD149),$D$5+$E$5*(DT149*DM149/($K$5*1000))+$F$5*(DT149*DM149/($K$5*1000))*MAX(MIN(DA149,$J$5),$I$5)*MAX(MIN(DA149,$J$5),$I$5)+$G$5*MAX(MIN(DA149,$J$5),$I$5)*(DT149*DM149/($K$5*1000))+$H$5*(DT149*DM149/($K$5*1000))*(DT149*DM149/($K$5*1000)))</f>
        <v>0</v>
      </c>
      <c r="T149">
        <f>K149*(1000-(1000*0.61365*exp(17.502*X149/(240.97+X149))/(DM149+DN149)+DH149)/2)/(1000*0.61365*exp(17.502*X149/(240.97+X149))/(DM149+DN149)-DH149)</f>
        <v>0</v>
      </c>
      <c r="U149">
        <f>1/((DB149+1)/(R149/1.6)+1/(S149/1.37)) + DB149/((DB149+1)/(R149/1.6) + DB149/(S149/1.37))</f>
        <v>0</v>
      </c>
      <c r="V149">
        <f>(CW149*CZ149)</f>
        <v>0</v>
      </c>
      <c r="W149">
        <f>(DO149+(V149+2*0.95*5.67E-8*(((DO149+$B$7)+273)^4-(DO149+273)^4)-44100*K149)/(1.84*29.3*S149+8*0.95*5.67E-8*(DO149+273)^3))</f>
        <v>0</v>
      </c>
      <c r="X149">
        <f>($C$7*DP149+$D$7*DQ149+$E$7*W149)</f>
        <v>0</v>
      </c>
      <c r="Y149">
        <f>0.61365*exp(17.502*X149/(240.97+X149))</f>
        <v>0</v>
      </c>
      <c r="Z149">
        <f>(AA149/AB149*100)</f>
        <v>0</v>
      </c>
      <c r="AA149">
        <f>DH149*(DM149+DN149)/1000</f>
        <v>0</v>
      </c>
      <c r="AB149">
        <f>0.61365*exp(17.502*DO149/(240.97+DO149))</f>
        <v>0</v>
      </c>
      <c r="AC149">
        <f>(Y149-DH149*(DM149+DN149)/1000)</f>
        <v>0</v>
      </c>
      <c r="AD149">
        <f>(-K149*44100)</f>
        <v>0</v>
      </c>
      <c r="AE149">
        <f>2*29.3*S149*0.92*(DO149-X149)</f>
        <v>0</v>
      </c>
      <c r="AF149">
        <f>2*0.95*5.67E-8*(((DO149+$B$7)+273)^4-(X149+273)^4)</f>
        <v>0</v>
      </c>
      <c r="AG149">
        <f>V149+AF149+AD149+AE149</f>
        <v>0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MAX(0,($B$13+$C$13*DT149)/(1+$D$13*DT149)*DM149/(DO149+273)*$E$13)</f>
        <v>0</v>
      </c>
      <c r="AM149" t="s">
        <v>422</v>
      </c>
      <c r="AN149" t="s">
        <v>422</v>
      </c>
      <c r="AO149">
        <v>0</v>
      </c>
      <c r="AP149">
        <v>0</v>
      </c>
      <c r="AQ149">
        <f>1-AO149/AP149</f>
        <v>0</v>
      </c>
      <c r="AR149">
        <v>0</v>
      </c>
      <c r="AS149" t="s">
        <v>422</v>
      </c>
      <c r="AT149" t="s">
        <v>422</v>
      </c>
      <c r="AU149">
        <v>0</v>
      </c>
      <c r="AV149">
        <v>0</v>
      </c>
      <c r="AW149">
        <f>1-AU149/AV149</f>
        <v>0</v>
      </c>
      <c r="AX149">
        <v>0.5</v>
      </c>
      <c r="AY149">
        <f>CX149</f>
        <v>0</v>
      </c>
      <c r="AZ149">
        <f>M149</f>
        <v>0</v>
      </c>
      <c r="BA149">
        <f>AW149*AX149*AY149</f>
        <v>0</v>
      </c>
      <c r="BB149">
        <f>(AZ149-AR149)/AY149</f>
        <v>0</v>
      </c>
      <c r="BC149">
        <f>(AP149-AV149)/AV149</f>
        <v>0</v>
      </c>
      <c r="BD149">
        <f>AO149/(AQ149+AO149/AV149)</f>
        <v>0</v>
      </c>
      <c r="BE149" t="s">
        <v>422</v>
      </c>
      <c r="BF149">
        <v>0</v>
      </c>
      <c r="BG149">
        <f>IF(BF149&lt;&gt;0, BF149, BD149)</f>
        <v>0</v>
      </c>
      <c r="BH149">
        <f>1-BG149/AV149</f>
        <v>0</v>
      </c>
      <c r="BI149">
        <f>(AV149-AU149)/(AV149-BG149)</f>
        <v>0</v>
      </c>
      <c r="BJ149">
        <f>(AP149-AV149)/(AP149-BG149)</f>
        <v>0</v>
      </c>
      <c r="BK149">
        <f>(AV149-AU149)/(AV149-AO149)</f>
        <v>0</v>
      </c>
      <c r="BL149">
        <f>(AP149-AV149)/(AP149-AO149)</f>
        <v>0</v>
      </c>
      <c r="BM149">
        <f>(BI149*BG149/AU149)</f>
        <v>0</v>
      </c>
      <c r="BN149">
        <f>(1-BM149)</f>
        <v>0</v>
      </c>
      <c r="CW149">
        <f>$B$11*DU149+$C$11*DV149+$F$11*EG149*(1-EJ149)</f>
        <v>0</v>
      </c>
      <c r="CX149">
        <f>CW149*CY149</f>
        <v>0</v>
      </c>
      <c r="CY149">
        <f>($B$11*$D$9+$C$11*$D$9+$F$11*((ET149+EL149)/MAX(ET149+EL149+EU149, 0.1)*$I$9+EU149/MAX(ET149+EL149+EU149, 0.1)*$J$9))/($B$11+$C$11+$F$11)</f>
        <v>0</v>
      </c>
      <c r="CZ149">
        <f>($B$11*$K$9+$C$11*$K$9+$F$11*((ET149+EL149)/MAX(ET149+EL149+EU149, 0.1)*$P$9+EU149/MAX(ET149+EL149+EU149, 0.1)*$Q$9))/($B$11+$C$11+$F$11)</f>
        <v>0</v>
      </c>
      <c r="DA149">
        <v>3.46</v>
      </c>
      <c r="DB149">
        <v>0.5</v>
      </c>
      <c r="DC149" t="s">
        <v>423</v>
      </c>
      <c r="DD149">
        <v>2</v>
      </c>
      <c r="DE149">
        <v>1758504900.1</v>
      </c>
      <c r="DF149">
        <v>420.334</v>
      </c>
      <c r="DG149">
        <v>419.9892222222222</v>
      </c>
      <c r="DH149">
        <v>24.94647777777778</v>
      </c>
      <c r="DI149">
        <v>24.81901111111111</v>
      </c>
      <c r="DJ149">
        <v>419.0962222222222</v>
      </c>
      <c r="DK149">
        <v>24.74337777777778</v>
      </c>
      <c r="DL149">
        <v>500.0151111111111</v>
      </c>
      <c r="DM149">
        <v>89.97325555555555</v>
      </c>
      <c r="DN149">
        <v>0.05702097777777778</v>
      </c>
      <c r="DO149">
        <v>30.89492222222222</v>
      </c>
      <c r="DP149">
        <v>30.68648888888889</v>
      </c>
      <c r="DQ149">
        <v>999.9000000000001</v>
      </c>
      <c r="DR149">
        <v>0</v>
      </c>
      <c r="DS149">
        <v>0</v>
      </c>
      <c r="DT149">
        <v>9997.355555555556</v>
      </c>
      <c r="DU149">
        <v>0</v>
      </c>
      <c r="DV149">
        <v>0.899321</v>
      </c>
      <c r="DW149">
        <v>0.344635</v>
      </c>
      <c r="DX149">
        <v>431.088</v>
      </c>
      <c r="DY149">
        <v>430.6783333333333</v>
      </c>
      <c r="DZ149">
        <v>0.1274886666666667</v>
      </c>
      <c r="EA149">
        <v>419.9892222222222</v>
      </c>
      <c r="EB149">
        <v>24.81901111111111</v>
      </c>
      <c r="EC149">
        <v>2.244517777777778</v>
      </c>
      <c r="ED149">
        <v>2.233047777777778</v>
      </c>
      <c r="EE149">
        <v>19.28363333333333</v>
      </c>
      <c r="EF149">
        <v>19.20137777777778</v>
      </c>
      <c r="EG149">
        <v>0.00500097</v>
      </c>
      <c r="EH149">
        <v>0</v>
      </c>
      <c r="EI149">
        <v>0</v>
      </c>
      <c r="EJ149">
        <v>0</v>
      </c>
      <c r="EK149">
        <v>405.8222222222223</v>
      </c>
      <c r="EL149">
        <v>0.00500097</v>
      </c>
      <c r="EM149">
        <v>-7.777777777777778</v>
      </c>
      <c r="EN149">
        <v>-2.388888888888889</v>
      </c>
      <c r="EO149">
        <v>35.562</v>
      </c>
      <c r="EP149">
        <v>38.812</v>
      </c>
      <c r="EQ149">
        <v>37.208</v>
      </c>
      <c r="ER149">
        <v>38.812</v>
      </c>
      <c r="ES149">
        <v>37.437</v>
      </c>
      <c r="ET149">
        <v>0</v>
      </c>
      <c r="EU149">
        <v>0</v>
      </c>
      <c r="EV149">
        <v>0</v>
      </c>
      <c r="EW149">
        <v>1758504903.7</v>
      </c>
      <c r="EX149">
        <v>0</v>
      </c>
      <c r="EY149">
        <v>407.92</v>
      </c>
      <c r="EZ149">
        <v>-27.14615337665283</v>
      </c>
      <c r="FA149">
        <v>-4.538461514008334</v>
      </c>
      <c r="FB149">
        <v>-8.26</v>
      </c>
      <c r="FC149">
        <v>15</v>
      </c>
      <c r="FD149">
        <v>0</v>
      </c>
      <c r="FE149" t="s">
        <v>424</v>
      </c>
      <c r="FF149">
        <v>1747247426.5</v>
      </c>
      <c r="FG149">
        <v>1747247420.5</v>
      </c>
      <c r="FH149">
        <v>0</v>
      </c>
      <c r="FI149">
        <v>1.027</v>
      </c>
      <c r="FJ149">
        <v>0.031</v>
      </c>
      <c r="FK149">
        <v>0.02</v>
      </c>
      <c r="FL149">
        <v>0.05</v>
      </c>
      <c r="FM149">
        <v>420</v>
      </c>
      <c r="FN149">
        <v>16</v>
      </c>
      <c r="FO149">
        <v>0.01</v>
      </c>
      <c r="FP149">
        <v>0.1</v>
      </c>
      <c r="FQ149">
        <v>0.379764575</v>
      </c>
      <c r="FR149">
        <v>-0.2024525966228899</v>
      </c>
      <c r="FS149">
        <v>0.03785935233854872</v>
      </c>
      <c r="FT149">
        <v>0</v>
      </c>
      <c r="FU149">
        <v>405.7441176470588</v>
      </c>
      <c r="FV149">
        <v>19.03590549658038</v>
      </c>
      <c r="FW149">
        <v>7.662904962006738</v>
      </c>
      <c r="FX149">
        <v>-1</v>
      </c>
      <c r="FY149">
        <v>0.127293875</v>
      </c>
      <c r="FZ149">
        <v>-0.005649151969981444</v>
      </c>
      <c r="GA149">
        <v>0.001332884282064652</v>
      </c>
      <c r="GB149">
        <v>1</v>
      </c>
      <c r="GC149">
        <v>1</v>
      </c>
      <c r="GD149">
        <v>2</v>
      </c>
      <c r="GE149" t="s">
        <v>425</v>
      </c>
      <c r="GF149">
        <v>3.13672</v>
      </c>
      <c r="GG149">
        <v>2.71726</v>
      </c>
      <c r="GH149">
        <v>0.0931403</v>
      </c>
      <c r="GI149">
        <v>0.0924114</v>
      </c>
      <c r="GJ149">
        <v>0.108266</v>
      </c>
      <c r="GK149">
        <v>0.106647</v>
      </c>
      <c r="GL149">
        <v>28774.5</v>
      </c>
      <c r="GM149">
        <v>28856.4</v>
      </c>
      <c r="GN149">
        <v>29502.1</v>
      </c>
      <c r="GO149">
        <v>29386.4</v>
      </c>
      <c r="GP149">
        <v>34760</v>
      </c>
      <c r="GQ149">
        <v>34766.2</v>
      </c>
      <c r="GR149">
        <v>41516.7</v>
      </c>
      <c r="GS149">
        <v>41747.3</v>
      </c>
      <c r="GT149">
        <v>1.9128</v>
      </c>
      <c r="GU149">
        <v>1.86278</v>
      </c>
      <c r="GV149">
        <v>0.0844784</v>
      </c>
      <c r="GW149">
        <v>0</v>
      </c>
      <c r="GX149">
        <v>29.3241</v>
      </c>
      <c r="GY149">
        <v>999.9</v>
      </c>
      <c r="GZ149">
        <v>58.2</v>
      </c>
      <c r="HA149">
        <v>31.1</v>
      </c>
      <c r="HB149">
        <v>29.3493</v>
      </c>
      <c r="HC149">
        <v>62.5025</v>
      </c>
      <c r="HD149">
        <v>25.3285</v>
      </c>
      <c r="HE149">
        <v>1</v>
      </c>
      <c r="HF149">
        <v>0.158646</v>
      </c>
      <c r="HG149">
        <v>-1.60716</v>
      </c>
      <c r="HH149">
        <v>20.3489</v>
      </c>
      <c r="HI149">
        <v>5.22433</v>
      </c>
      <c r="HJ149">
        <v>12.0159</v>
      </c>
      <c r="HK149">
        <v>4.9915</v>
      </c>
      <c r="HL149">
        <v>3.28968</v>
      </c>
      <c r="HM149">
        <v>9999</v>
      </c>
      <c r="HN149">
        <v>9999</v>
      </c>
      <c r="HO149">
        <v>9999</v>
      </c>
      <c r="HP149">
        <v>999.9</v>
      </c>
      <c r="HQ149">
        <v>1.8676</v>
      </c>
      <c r="HR149">
        <v>1.86672</v>
      </c>
      <c r="HS149">
        <v>1.86602</v>
      </c>
      <c r="HT149">
        <v>1.866</v>
      </c>
      <c r="HU149">
        <v>1.86784</v>
      </c>
      <c r="HV149">
        <v>1.87027</v>
      </c>
      <c r="HW149">
        <v>1.8689</v>
      </c>
      <c r="HX149">
        <v>1.8704</v>
      </c>
      <c r="HY149">
        <v>0</v>
      </c>
      <c r="HZ149">
        <v>0</v>
      </c>
      <c r="IA149">
        <v>0</v>
      </c>
      <c r="IB149">
        <v>0</v>
      </c>
      <c r="IC149" t="s">
        <v>426</v>
      </c>
      <c r="ID149" t="s">
        <v>427</v>
      </c>
      <c r="IE149" t="s">
        <v>428</v>
      </c>
      <c r="IF149" t="s">
        <v>428</v>
      </c>
      <c r="IG149" t="s">
        <v>428</v>
      </c>
      <c r="IH149" t="s">
        <v>428</v>
      </c>
      <c r="II149">
        <v>0</v>
      </c>
      <c r="IJ149">
        <v>100</v>
      </c>
      <c r="IK149">
        <v>100</v>
      </c>
      <c r="IL149">
        <v>1.237</v>
      </c>
      <c r="IM149">
        <v>0.2032</v>
      </c>
      <c r="IN149">
        <v>0.6902030508192664</v>
      </c>
      <c r="IO149">
        <v>0.001474763808417899</v>
      </c>
      <c r="IP149">
        <v>-3.85604142745729E-07</v>
      </c>
      <c r="IQ149">
        <v>-4.042155114862324E-11</v>
      </c>
      <c r="IR149">
        <v>-0.0599630414126953</v>
      </c>
      <c r="IS149">
        <v>-0.0008759303265835833</v>
      </c>
      <c r="IT149">
        <v>0.0007542316531097033</v>
      </c>
      <c r="IU149">
        <v>-1.168394518909615E-05</v>
      </c>
      <c r="IV149">
        <v>4</v>
      </c>
      <c r="IW149">
        <v>2283</v>
      </c>
      <c r="IX149">
        <v>1</v>
      </c>
      <c r="IY149">
        <v>28</v>
      </c>
      <c r="IZ149">
        <v>187624.6</v>
      </c>
      <c r="JA149">
        <v>187624.7</v>
      </c>
      <c r="JB149">
        <v>1.03271</v>
      </c>
      <c r="JC149">
        <v>2.30103</v>
      </c>
      <c r="JD149">
        <v>1.39648</v>
      </c>
      <c r="JE149">
        <v>2.36084</v>
      </c>
      <c r="JF149">
        <v>1.49536</v>
      </c>
      <c r="JG149">
        <v>2.57812</v>
      </c>
      <c r="JH149">
        <v>36.6233</v>
      </c>
      <c r="JI149">
        <v>24.105</v>
      </c>
      <c r="JJ149">
        <v>18</v>
      </c>
      <c r="JK149">
        <v>490.195</v>
      </c>
      <c r="JL149">
        <v>448.38</v>
      </c>
      <c r="JM149">
        <v>31.4634</v>
      </c>
      <c r="JN149">
        <v>29.6311</v>
      </c>
      <c r="JO149">
        <v>30.0004</v>
      </c>
      <c r="JP149">
        <v>29.468</v>
      </c>
      <c r="JQ149">
        <v>29.3943</v>
      </c>
      <c r="JR149">
        <v>20.6676</v>
      </c>
      <c r="JS149">
        <v>23.045</v>
      </c>
      <c r="JT149">
        <v>100</v>
      </c>
      <c r="JU149">
        <v>31.4927</v>
      </c>
      <c r="JV149">
        <v>420</v>
      </c>
      <c r="JW149">
        <v>24.8671</v>
      </c>
      <c r="JX149">
        <v>100.832</v>
      </c>
      <c r="JY149">
        <v>100.39</v>
      </c>
    </row>
    <row r="150" spans="1:285">
      <c r="A150">
        <v>134</v>
      </c>
      <c r="B150">
        <v>1758504905.1</v>
      </c>
      <c r="C150">
        <v>2016.599999904633</v>
      </c>
      <c r="D150" t="s">
        <v>699</v>
      </c>
      <c r="E150" t="s">
        <v>700</v>
      </c>
      <c r="F150">
        <v>5</v>
      </c>
      <c r="G150" t="s">
        <v>674</v>
      </c>
      <c r="H150" t="s">
        <v>420</v>
      </c>
      <c r="I150" t="s">
        <v>421</v>
      </c>
      <c r="J150">
        <v>1758504902.1</v>
      </c>
      <c r="K150">
        <f>(L150)/1000</f>
        <v>0</v>
      </c>
      <c r="L150">
        <f>1000*DL150*AJ150*(DH150-DI150)/(100*DA150*(1000-AJ150*DH150))</f>
        <v>0</v>
      </c>
      <c r="M150">
        <f>DL150*AJ150*(DG150-DF150*(1000-AJ150*DI150)/(1000-AJ150*DH150))/(100*DA150)</f>
        <v>0</v>
      </c>
      <c r="N150">
        <f>DF150 - IF(AJ150&gt;1, M150*DA150*100.0/(AL150), 0)</f>
        <v>0</v>
      </c>
      <c r="O150">
        <f>((U150-K150/2)*N150-M150)/(U150+K150/2)</f>
        <v>0</v>
      </c>
      <c r="P150">
        <f>O150*(DM150+DN150)/1000.0</f>
        <v>0</v>
      </c>
      <c r="Q150">
        <f>(DF150 - IF(AJ150&gt;1, M150*DA150*100.0/(AL150), 0))*(DM150+DN150)/1000.0</f>
        <v>0</v>
      </c>
      <c r="R150">
        <f>2.0/((1/T150-1/S150)+SIGN(T150)*SQRT((1/T150-1/S150)*(1/T150-1/S150) + 4*DB150/((DB150+1)*(DB150+1))*(2*1/T150*1/S150-1/S150*1/S150)))</f>
        <v>0</v>
      </c>
      <c r="S150">
        <f>IF(LEFT(DC150,1)&lt;&gt;"0",IF(LEFT(DC150,1)="1",3.0,DD150),$D$5+$E$5*(DT150*DM150/($K$5*1000))+$F$5*(DT150*DM150/($K$5*1000))*MAX(MIN(DA150,$J$5),$I$5)*MAX(MIN(DA150,$J$5),$I$5)+$G$5*MAX(MIN(DA150,$J$5),$I$5)*(DT150*DM150/($K$5*1000))+$H$5*(DT150*DM150/($K$5*1000))*(DT150*DM150/($K$5*1000)))</f>
        <v>0</v>
      </c>
      <c r="T150">
        <f>K150*(1000-(1000*0.61365*exp(17.502*X150/(240.97+X150))/(DM150+DN150)+DH150)/2)/(1000*0.61365*exp(17.502*X150/(240.97+X150))/(DM150+DN150)-DH150)</f>
        <v>0</v>
      </c>
      <c r="U150">
        <f>1/((DB150+1)/(R150/1.6)+1/(S150/1.37)) + DB150/((DB150+1)/(R150/1.6) + DB150/(S150/1.37))</f>
        <v>0</v>
      </c>
      <c r="V150">
        <f>(CW150*CZ150)</f>
        <v>0</v>
      </c>
      <c r="W150">
        <f>(DO150+(V150+2*0.95*5.67E-8*(((DO150+$B$7)+273)^4-(DO150+273)^4)-44100*K150)/(1.84*29.3*S150+8*0.95*5.67E-8*(DO150+273)^3))</f>
        <v>0</v>
      </c>
      <c r="X150">
        <f>($C$7*DP150+$D$7*DQ150+$E$7*W150)</f>
        <v>0</v>
      </c>
      <c r="Y150">
        <f>0.61365*exp(17.502*X150/(240.97+X150))</f>
        <v>0</v>
      </c>
      <c r="Z150">
        <f>(AA150/AB150*100)</f>
        <v>0</v>
      </c>
      <c r="AA150">
        <f>DH150*(DM150+DN150)/1000</f>
        <v>0</v>
      </c>
      <c r="AB150">
        <f>0.61365*exp(17.502*DO150/(240.97+DO150))</f>
        <v>0</v>
      </c>
      <c r="AC150">
        <f>(Y150-DH150*(DM150+DN150)/1000)</f>
        <v>0</v>
      </c>
      <c r="AD150">
        <f>(-K150*44100)</f>
        <v>0</v>
      </c>
      <c r="AE150">
        <f>2*29.3*S150*0.92*(DO150-X150)</f>
        <v>0</v>
      </c>
      <c r="AF150">
        <f>2*0.95*5.67E-8*(((DO150+$B$7)+273)^4-(X150+273)^4)</f>
        <v>0</v>
      </c>
      <c r="AG150">
        <f>V150+AF150+AD150+AE150</f>
        <v>0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MAX(0,($B$13+$C$13*DT150)/(1+$D$13*DT150)*DM150/(DO150+273)*$E$13)</f>
        <v>0</v>
      </c>
      <c r="AM150" t="s">
        <v>422</v>
      </c>
      <c r="AN150" t="s">
        <v>422</v>
      </c>
      <c r="AO150">
        <v>0</v>
      </c>
      <c r="AP150">
        <v>0</v>
      </c>
      <c r="AQ150">
        <f>1-AO150/AP150</f>
        <v>0</v>
      </c>
      <c r="AR150">
        <v>0</v>
      </c>
      <c r="AS150" t="s">
        <v>422</v>
      </c>
      <c r="AT150" t="s">
        <v>422</v>
      </c>
      <c r="AU150">
        <v>0</v>
      </c>
      <c r="AV150">
        <v>0</v>
      </c>
      <c r="AW150">
        <f>1-AU150/AV150</f>
        <v>0</v>
      </c>
      <c r="AX150">
        <v>0.5</v>
      </c>
      <c r="AY150">
        <f>CX150</f>
        <v>0</v>
      </c>
      <c r="AZ150">
        <f>M150</f>
        <v>0</v>
      </c>
      <c r="BA150">
        <f>AW150*AX150*AY150</f>
        <v>0</v>
      </c>
      <c r="BB150">
        <f>(AZ150-AR150)/AY150</f>
        <v>0</v>
      </c>
      <c r="BC150">
        <f>(AP150-AV150)/AV150</f>
        <v>0</v>
      </c>
      <c r="BD150">
        <f>AO150/(AQ150+AO150/AV150)</f>
        <v>0</v>
      </c>
      <c r="BE150" t="s">
        <v>422</v>
      </c>
      <c r="BF150">
        <v>0</v>
      </c>
      <c r="BG150">
        <f>IF(BF150&lt;&gt;0, BF150, BD150)</f>
        <v>0</v>
      </c>
      <c r="BH150">
        <f>1-BG150/AV150</f>
        <v>0</v>
      </c>
      <c r="BI150">
        <f>(AV150-AU150)/(AV150-BG150)</f>
        <v>0</v>
      </c>
      <c r="BJ150">
        <f>(AP150-AV150)/(AP150-BG150)</f>
        <v>0</v>
      </c>
      <c r="BK150">
        <f>(AV150-AU150)/(AV150-AO150)</f>
        <v>0</v>
      </c>
      <c r="BL150">
        <f>(AP150-AV150)/(AP150-AO150)</f>
        <v>0</v>
      </c>
      <c r="BM150">
        <f>(BI150*BG150/AU150)</f>
        <v>0</v>
      </c>
      <c r="BN150">
        <f>(1-BM150)</f>
        <v>0</v>
      </c>
      <c r="CW150">
        <f>$B$11*DU150+$C$11*DV150+$F$11*EG150*(1-EJ150)</f>
        <v>0</v>
      </c>
      <c r="CX150">
        <f>CW150*CY150</f>
        <v>0</v>
      </c>
      <c r="CY150">
        <f>($B$11*$D$9+$C$11*$D$9+$F$11*((ET150+EL150)/MAX(ET150+EL150+EU150, 0.1)*$I$9+EU150/MAX(ET150+EL150+EU150, 0.1)*$J$9))/($B$11+$C$11+$F$11)</f>
        <v>0</v>
      </c>
      <c r="CZ150">
        <f>($B$11*$K$9+$C$11*$K$9+$F$11*((ET150+EL150)/MAX(ET150+EL150+EU150, 0.1)*$P$9+EU150/MAX(ET150+EL150+EU150, 0.1)*$Q$9))/($B$11+$C$11+$F$11)</f>
        <v>0</v>
      </c>
      <c r="DA150">
        <v>3.46</v>
      </c>
      <c r="DB150">
        <v>0.5</v>
      </c>
      <c r="DC150" t="s">
        <v>423</v>
      </c>
      <c r="DD150">
        <v>2</v>
      </c>
      <c r="DE150">
        <v>1758504902.1</v>
      </c>
      <c r="DF150">
        <v>420.343</v>
      </c>
      <c r="DG150">
        <v>419.9896666666667</v>
      </c>
      <c r="DH150">
        <v>24.94727777777778</v>
      </c>
      <c r="DI150">
        <v>24.81871111111111</v>
      </c>
      <c r="DJ150">
        <v>419.1051111111111</v>
      </c>
      <c r="DK150">
        <v>24.74416666666667</v>
      </c>
      <c r="DL150">
        <v>500.012</v>
      </c>
      <c r="DM150">
        <v>89.97281111111111</v>
      </c>
      <c r="DN150">
        <v>0.05701680000000001</v>
      </c>
      <c r="DO150">
        <v>30.8952</v>
      </c>
      <c r="DP150">
        <v>30.69333333333334</v>
      </c>
      <c r="DQ150">
        <v>999.9000000000001</v>
      </c>
      <c r="DR150">
        <v>0</v>
      </c>
      <c r="DS150">
        <v>0</v>
      </c>
      <c r="DT150">
        <v>9998.327777777777</v>
      </c>
      <c r="DU150">
        <v>0</v>
      </c>
      <c r="DV150">
        <v>0.899321</v>
      </c>
      <c r="DW150">
        <v>0.3532544444444444</v>
      </c>
      <c r="DX150">
        <v>431.0975555555555</v>
      </c>
      <c r="DY150">
        <v>430.6783333333333</v>
      </c>
      <c r="DZ150">
        <v>0.1285883333333333</v>
      </c>
      <c r="EA150">
        <v>419.9896666666667</v>
      </c>
      <c r="EB150">
        <v>24.81871111111111</v>
      </c>
      <c r="EC150">
        <v>2.244577777777778</v>
      </c>
      <c r="ED150">
        <v>2.23301</v>
      </c>
      <c r="EE150">
        <v>19.28407777777778</v>
      </c>
      <c r="EF150">
        <v>19.2011</v>
      </c>
      <c r="EG150">
        <v>0.00500097</v>
      </c>
      <c r="EH150">
        <v>0</v>
      </c>
      <c r="EI150">
        <v>0</v>
      </c>
      <c r="EJ150">
        <v>0</v>
      </c>
      <c r="EK150">
        <v>406.5777777777778</v>
      </c>
      <c r="EL150">
        <v>0.00500097</v>
      </c>
      <c r="EM150">
        <v>-6.41111111111111</v>
      </c>
      <c r="EN150">
        <v>-2.177777777777778</v>
      </c>
      <c r="EO150">
        <v>35.55511111111111</v>
      </c>
      <c r="EP150">
        <v>38.812</v>
      </c>
      <c r="EQ150">
        <v>37.20099999999999</v>
      </c>
      <c r="ER150">
        <v>38.812</v>
      </c>
      <c r="ES150">
        <v>37.437</v>
      </c>
      <c r="ET150">
        <v>0</v>
      </c>
      <c r="EU150">
        <v>0</v>
      </c>
      <c r="EV150">
        <v>0</v>
      </c>
      <c r="EW150">
        <v>1758504906.1</v>
      </c>
      <c r="EX150">
        <v>0</v>
      </c>
      <c r="EY150">
        <v>407.2520000000001</v>
      </c>
      <c r="EZ150">
        <v>-46.29999982118683</v>
      </c>
      <c r="FA150">
        <v>4.61538492476449</v>
      </c>
      <c r="FB150">
        <v>-7.204</v>
      </c>
      <c r="FC150">
        <v>15</v>
      </c>
      <c r="FD150">
        <v>0</v>
      </c>
      <c r="FE150" t="s">
        <v>424</v>
      </c>
      <c r="FF150">
        <v>1747247426.5</v>
      </c>
      <c r="FG150">
        <v>1747247420.5</v>
      </c>
      <c r="FH150">
        <v>0</v>
      </c>
      <c r="FI150">
        <v>1.027</v>
      </c>
      <c r="FJ150">
        <v>0.031</v>
      </c>
      <c r="FK150">
        <v>0.02</v>
      </c>
      <c r="FL150">
        <v>0.05</v>
      </c>
      <c r="FM150">
        <v>420</v>
      </c>
      <c r="FN150">
        <v>16</v>
      </c>
      <c r="FO150">
        <v>0.01</v>
      </c>
      <c r="FP150">
        <v>0.1</v>
      </c>
      <c r="FQ150">
        <v>0.3793989756097561</v>
      </c>
      <c r="FR150">
        <v>-0.1969524041811844</v>
      </c>
      <c r="FS150">
        <v>0.03803740528613701</v>
      </c>
      <c r="FT150">
        <v>0</v>
      </c>
      <c r="FU150">
        <v>406.5529411764706</v>
      </c>
      <c r="FV150">
        <v>2.099312604993222</v>
      </c>
      <c r="FW150">
        <v>7.501812929674666</v>
      </c>
      <c r="FX150">
        <v>-1</v>
      </c>
      <c r="FY150">
        <v>0.1274009024390244</v>
      </c>
      <c r="FZ150">
        <v>0.002634459930314012</v>
      </c>
      <c r="GA150">
        <v>0.001440758604463465</v>
      </c>
      <c r="GB150">
        <v>1</v>
      </c>
      <c r="GC150">
        <v>1</v>
      </c>
      <c r="GD150">
        <v>2</v>
      </c>
      <c r="GE150" t="s">
        <v>425</v>
      </c>
      <c r="GF150">
        <v>3.13665</v>
      </c>
      <c r="GG150">
        <v>2.71742</v>
      </c>
      <c r="GH150">
        <v>0.0931459</v>
      </c>
      <c r="GI150">
        <v>0.0924127</v>
      </c>
      <c r="GJ150">
        <v>0.108264</v>
      </c>
      <c r="GK150">
        <v>0.106647</v>
      </c>
      <c r="GL150">
        <v>28774.5</v>
      </c>
      <c r="GM150">
        <v>28856.6</v>
      </c>
      <c r="GN150">
        <v>29502.3</v>
      </c>
      <c r="GO150">
        <v>29386.6</v>
      </c>
      <c r="GP150">
        <v>34760.3</v>
      </c>
      <c r="GQ150">
        <v>34766.4</v>
      </c>
      <c r="GR150">
        <v>41517</v>
      </c>
      <c r="GS150">
        <v>41747.5</v>
      </c>
      <c r="GT150">
        <v>1.9126</v>
      </c>
      <c r="GU150">
        <v>1.86308</v>
      </c>
      <c r="GV150">
        <v>0.0847951</v>
      </c>
      <c r="GW150">
        <v>0</v>
      </c>
      <c r="GX150">
        <v>29.3229</v>
      </c>
      <c r="GY150">
        <v>999.9</v>
      </c>
      <c r="GZ150">
        <v>58.2</v>
      </c>
      <c r="HA150">
        <v>31.1</v>
      </c>
      <c r="HB150">
        <v>29.3499</v>
      </c>
      <c r="HC150">
        <v>62.3925</v>
      </c>
      <c r="HD150">
        <v>25.3325</v>
      </c>
      <c r="HE150">
        <v>1</v>
      </c>
      <c r="HF150">
        <v>0.158699</v>
      </c>
      <c r="HG150">
        <v>-1.57522</v>
      </c>
      <c r="HH150">
        <v>20.3492</v>
      </c>
      <c r="HI150">
        <v>5.22433</v>
      </c>
      <c r="HJ150">
        <v>12.0159</v>
      </c>
      <c r="HK150">
        <v>4.9912</v>
      </c>
      <c r="HL150">
        <v>3.28963</v>
      </c>
      <c r="HM150">
        <v>9999</v>
      </c>
      <c r="HN150">
        <v>9999</v>
      </c>
      <c r="HO150">
        <v>9999</v>
      </c>
      <c r="HP150">
        <v>999.9</v>
      </c>
      <c r="HQ150">
        <v>1.8676</v>
      </c>
      <c r="HR150">
        <v>1.86671</v>
      </c>
      <c r="HS150">
        <v>1.86601</v>
      </c>
      <c r="HT150">
        <v>1.866</v>
      </c>
      <c r="HU150">
        <v>1.86784</v>
      </c>
      <c r="HV150">
        <v>1.87027</v>
      </c>
      <c r="HW150">
        <v>1.8689</v>
      </c>
      <c r="HX150">
        <v>1.87041</v>
      </c>
      <c r="HY150">
        <v>0</v>
      </c>
      <c r="HZ150">
        <v>0</v>
      </c>
      <c r="IA150">
        <v>0</v>
      </c>
      <c r="IB150">
        <v>0</v>
      </c>
      <c r="IC150" t="s">
        <v>426</v>
      </c>
      <c r="ID150" t="s">
        <v>427</v>
      </c>
      <c r="IE150" t="s">
        <v>428</v>
      </c>
      <c r="IF150" t="s">
        <v>428</v>
      </c>
      <c r="IG150" t="s">
        <v>428</v>
      </c>
      <c r="IH150" t="s">
        <v>428</v>
      </c>
      <c r="II150">
        <v>0</v>
      </c>
      <c r="IJ150">
        <v>100</v>
      </c>
      <c r="IK150">
        <v>100</v>
      </c>
      <c r="IL150">
        <v>1.238</v>
      </c>
      <c r="IM150">
        <v>0.2031</v>
      </c>
      <c r="IN150">
        <v>0.6902030508192664</v>
      </c>
      <c r="IO150">
        <v>0.001474763808417899</v>
      </c>
      <c r="IP150">
        <v>-3.85604142745729E-07</v>
      </c>
      <c r="IQ150">
        <v>-4.042155114862324E-11</v>
      </c>
      <c r="IR150">
        <v>-0.0599630414126953</v>
      </c>
      <c r="IS150">
        <v>-0.0008759303265835833</v>
      </c>
      <c r="IT150">
        <v>0.0007542316531097033</v>
      </c>
      <c r="IU150">
        <v>-1.168394518909615E-05</v>
      </c>
      <c r="IV150">
        <v>4</v>
      </c>
      <c r="IW150">
        <v>2283</v>
      </c>
      <c r="IX150">
        <v>1</v>
      </c>
      <c r="IY150">
        <v>28</v>
      </c>
      <c r="IZ150">
        <v>187624.6</v>
      </c>
      <c r="JA150">
        <v>187624.7</v>
      </c>
      <c r="JB150">
        <v>1.03271</v>
      </c>
      <c r="JC150">
        <v>2.30103</v>
      </c>
      <c r="JD150">
        <v>1.39648</v>
      </c>
      <c r="JE150">
        <v>2.36084</v>
      </c>
      <c r="JF150">
        <v>1.49536</v>
      </c>
      <c r="JG150">
        <v>2.61108</v>
      </c>
      <c r="JH150">
        <v>36.6233</v>
      </c>
      <c r="JI150">
        <v>24.105</v>
      </c>
      <c r="JJ150">
        <v>18</v>
      </c>
      <c r="JK150">
        <v>490.068</v>
      </c>
      <c r="JL150">
        <v>448.568</v>
      </c>
      <c r="JM150">
        <v>31.4815</v>
      </c>
      <c r="JN150">
        <v>29.6311</v>
      </c>
      <c r="JO150">
        <v>30.0002</v>
      </c>
      <c r="JP150">
        <v>29.468</v>
      </c>
      <c r="JQ150">
        <v>29.3943</v>
      </c>
      <c r="JR150">
        <v>20.6684</v>
      </c>
      <c r="JS150">
        <v>23.045</v>
      </c>
      <c r="JT150">
        <v>100</v>
      </c>
      <c r="JU150">
        <v>31.4927</v>
      </c>
      <c r="JV150">
        <v>420</v>
      </c>
      <c r="JW150">
        <v>24.8671</v>
      </c>
      <c r="JX150">
        <v>100.832</v>
      </c>
      <c r="JY150">
        <v>100.391</v>
      </c>
    </row>
    <row r="151" spans="1:285">
      <c r="A151">
        <v>135</v>
      </c>
      <c r="B151">
        <v>1758504907.1</v>
      </c>
      <c r="C151">
        <v>2018.599999904633</v>
      </c>
      <c r="D151" t="s">
        <v>701</v>
      </c>
      <c r="E151" t="s">
        <v>702</v>
      </c>
      <c r="F151">
        <v>5</v>
      </c>
      <c r="G151" t="s">
        <v>674</v>
      </c>
      <c r="H151" t="s">
        <v>420</v>
      </c>
      <c r="I151" t="s">
        <v>421</v>
      </c>
      <c r="J151">
        <v>1758504904.1</v>
      </c>
      <c r="K151">
        <f>(L151)/1000</f>
        <v>0</v>
      </c>
      <c r="L151">
        <f>1000*DL151*AJ151*(DH151-DI151)/(100*DA151*(1000-AJ151*DH151))</f>
        <v>0</v>
      </c>
      <c r="M151">
        <f>DL151*AJ151*(DG151-DF151*(1000-AJ151*DI151)/(1000-AJ151*DH151))/(100*DA151)</f>
        <v>0</v>
      </c>
      <c r="N151">
        <f>DF151 - IF(AJ151&gt;1, M151*DA151*100.0/(AL151), 0)</f>
        <v>0</v>
      </c>
      <c r="O151">
        <f>((U151-K151/2)*N151-M151)/(U151+K151/2)</f>
        <v>0</v>
      </c>
      <c r="P151">
        <f>O151*(DM151+DN151)/1000.0</f>
        <v>0</v>
      </c>
      <c r="Q151">
        <f>(DF151 - IF(AJ151&gt;1, M151*DA151*100.0/(AL151), 0))*(DM151+DN151)/1000.0</f>
        <v>0</v>
      </c>
      <c r="R151">
        <f>2.0/((1/T151-1/S151)+SIGN(T151)*SQRT((1/T151-1/S151)*(1/T151-1/S151) + 4*DB151/((DB151+1)*(DB151+1))*(2*1/T151*1/S151-1/S151*1/S151)))</f>
        <v>0</v>
      </c>
      <c r="S151">
        <f>IF(LEFT(DC151,1)&lt;&gt;"0",IF(LEFT(DC151,1)="1",3.0,DD151),$D$5+$E$5*(DT151*DM151/($K$5*1000))+$F$5*(DT151*DM151/($K$5*1000))*MAX(MIN(DA151,$J$5),$I$5)*MAX(MIN(DA151,$J$5),$I$5)+$G$5*MAX(MIN(DA151,$J$5),$I$5)*(DT151*DM151/($K$5*1000))+$H$5*(DT151*DM151/($K$5*1000))*(DT151*DM151/($K$5*1000)))</f>
        <v>0</v>
      </c>
      <c r="T151">
        <f>K151*(1000-(1000*0.61365*exp(17.502*X151/(240.97+X151))/(DM151+DN151)+DH151)/2)/(1000*0.61365*exp(17.502*X151/(240.97+X151))/(DM151+DN151)-DH151)</f>
        <v>0</v>
      </c>
      <c r="U151">
        <f>1/((DB151+1)/(R151/1.6)+1/(S151/1.37)) + DB151/((DB151+1)/(R151/1.6) + DB151/(S151/1.37))</f>
        <v>0</v>
      </c>
      <c r="V151">
        <f>(CW151*CZ151)</f>
        <v>0</v>
      </c>
      <c r="W151">
        <f>(DO151+(V151+2*0.95*5.67E-8*(((DO151+$B$7)+273)^4-(DO151+273)^4)-44100*K151)/(1.84*29.3*S151+8*0.95*5.67E-8*(DO151+273)^3))</f>
        <v>0</v>
      </c>
      <c r="X151">
        <f>($C$7*DP151+$D$7*DQ151+$E$7*W151)</f>
        <v>0</v>
      </c>
      <c r="Y151">
        <f>0.61365*exp(17.502*X151/(240.97+X151))</f>
        <v>0</v>
      </c>
      <c r="Z151">
        <f>(AA151/AB151*100)</f>
        <v>0</v>
      </c>
      <c r="AA151">
        <f>DH151*(DM151+DN151)/1000</f>
        <v>0</v>
      </c>
      <c r="AB151">
        <f>0.61365*exp(17.502*DO151/(240.97+DO151))</f>
        <v>0</v>
      </c>
      <c r="AC151">
        <f>(Y151-DH151*(DM151+DN151)/1000)</f>
        <v>0</v>
      </c>
      <c r="AD151">
        <f>(-K151*44100)</f>
        <v>0</v>
      </c>
      <c r="AE151">
        <f>2*29.3*S151*0.92*(DO151-X151)</f>
        <v>0</v>
      </c>
      <c r="AF151">
        <f>2*0.95*5.67E-8*(((DO151+$B$7)+273)^4-(X151+273)^4)</f>
        <v>0</v>
      </c>
      <c r="AG151">
        <f>V151+AF151+AD151+AE151</f>
        <v>0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MAX(0,($B$13+$C$13*DT151)/(1+$D$13*DT151)*DM151/(DO151+273)*$E$13)</f>
        <v>0</v>
      </c>
      <c r="AM151" t="s">
        <v>422</v>
      </c>
      <c r="AN151" t="s">
        <v>422</v>
      </c>
      <c r="AO151">
        <v>0</v>
      </c>
      <c r="AP151">
        <v>0</v>
      </c>
      <c r="AQ151">
        <f>1-AO151/AP151</f>
        <v>0</v>
      </c>
      <c r="AR151">
        <v>0</v>
      </c>
      <c r="AS151" t="s">
        <v>422</v>
      </c>
      <c r="AT151" t="s">
        <v>422</v>
      </c>
      <c r="AU151">
        <v>0</v>
      </c>
      <c r="AV151">
        <v>0</v>
      </c>
      <c r="AW151">
        <f>1-AU151/AV151</f>
        <v>0</v>
      </c>
      <c r="AX151">
        <v>0.5</v>
      </c>
      <c r="AY151">
        <f>CX151</f>
        <v>0</v>
      </c>
      <c r="AZ151">
        <f>M151</f>
        <v>0</v>
      </c>
      <c r="BA151">
        <f>AW151*AX151*AY151</f>
        <v>0</v>
      </c>
      <c r="BB151">
        <f>(AZ151-AR151)/AY151</f>
        <v>0</v>
      </c>
      <c r="BC151">
        <f>(AP151-AV151)/AV151</f>
        <v>0</v>
      </c>
      <c r="BD151">
        <f>AO151/(AQ151+AO151/AV151)</f>
        <v>0</v>
      </c>
      <c r="BE151" t="s">
        <v>422</v>
      </c>
      <c r="BF151">
        <v>0</v>
      </c>
      <c r="BG151">
        <f>IF(BF151&lt;&gt;0, BF151, BD151)</f>
        <v>0</v>
      </c>
      <c r="BH151">
        <f>1-BG151/AV151</f>
        <v>0</v>
      </c>
      <c r="BI151">
        <f>(AV151-AU151)/(AV151-BG151)</f>
        <v>0</v>
      </c>
      <c r="BJ151">
        <f>(AP151-AV151)/(AP151-BG151)</f>
        <v>0</v>
      </c>
      <c r="BK151">
        <f>(AV151-AU151)/(AV151-AO151)</f>
        <v>0</v>
      </c>
      <c r="BL151">
        <f>(AP151-AV151)/(AP151-AO151)</f>
        <v>0</v>
      </c>
      <c r="BM151">
        <f>(BI151*BG151/AU151)</f>
        <v>0</v>
      </c>
      <c r="BN151">
        <f>(1-BM151)</f>
        <v>0</v>
      </c>
      <c r="CW151">
        <f>$B$11*DU151+$C$11*DV151+$F$11*EG151*(1-EJ151)</f>
        <v>0</v>
      </c>
      <c r="CX151">
        <f>CW151*CY151</f>
        <v>0</v>
      </c>
      <c r="CY151">
        <f>($B$11*$D$9+$C$11*$D$9+$F$11*((ET151+EL151)/MAX(ET151+EL151+EU151, 0.1)*$I$9+EU151/MAX(ET151+EL151+EU151, 0.1)*$J$9))/($B$11+$C$11+$F$11)</f>
        <v>0</v>
      </c>
      <c r="CZ151">
        <f>($B$11*$K$9+$C$11*$K$9+$F$11*((ET151+EL151)/MAX(ET151+EL151+EU151, 0.1)*$P$9+EU151/MAX(ET151+EL151+EU151, 0.1)*$Q$9))/($B$11+$C$11+$F$11)</f>
        <v>0</v>
      </c>
      <c r="DA151">
        <v>3.46</v>
      </c>
      <c r="DB151">
        <v>0.5</v>
      </c>
      <c r="DC151" t="s">
        <v>423</v>
      </c>
      <c r="DD151">
        <v>2</v>
      </c>
      <c r="DE151">
        <v>1758504904.1</v>
      </c>
      <c r="DF151">
        <v>420.3681111111111</v>
      </c>
      <c r="DG151">
        <v>419.987</v>
      </c>
      <c r="DH151">
        <v>24.9478</v>
      </c>
      <c r="DI151">
        <v>24.81827777777778</v>
      </c>
      <c r="DJ151">
        <v>419.1302222222223</v>
      </c>
      <c r="DK151">
        <v>24.74467777777778</v>
      </c>
      <c r="DL151">
        <v>499.984</v>
      </c>
      <c r="DM151">
        <v>89.97262222222223</v>
      </c>
      <c r="DN151">
        <v>0.05703804444444446</v>
      </c>
      <c r="DO151">
        <v>30.89627777777778</v>
      </c>
      <c r="DP151">
        <v>30.70036666666666</v>
      </c>
      <c r="DQ151">
        <v>999.9000000000001</v>
      </c>
      <c r="DR151">
        <v>0</v>
      </c>
      <c r="DS151">
        <v>0</v>
      </c>
      <c r="DT151">
        <v>10001.45</v>
      </c>
      <c r="DU151">
        <v>0</v>
      </c>
      <c r="DV151">
        <v>0.899321</v>
      </c>
      <c r="DW151">
        <v>0.3810424444444445</v>
      </c>
      <c r="DX151">
        <v>431.1236666666666</v>
      </c>
      <c r="DY151">
        <v>430.6753333333334</v>
      </c>
      <c r="DZ151">
        <v>0.1295401111111111</v>
      </c>
      <c r="EA151">
        <v>419.987</v>
      </c>
      <c r="EB151">
        <v>24.81827777777778</v>
      </c>
      <c r="EC151">
        <v>2.244621111111111</v>
      </c>
      <c r="ED151">
        <v>2.232967777777778</v>
      </c>
      <c r="EE151">
        <v>19.2844</v>
      </c>
      <c r="EF151">
        <v>19.20081111111111</v>
      </c>
      <c r="EG151">
        <v>0.00500097</v>
      </c>
      <c r="EH151">
        <v>0</v>
      </c>
      <c r="EI151">
        <v>0</v>
      </c>
      <c r="EJ151">
        <v>0</v>
      </c>
      <c r="EK151">
        <v>405.6555555555556</v>
      </c>
      <c r="EL151">
        <v>0.00500097</v>
      </c>
      <c r="EM151">
        <v>-6.355555555555555</v>
      </c>
      <c r="EN151">
        <v>-2.455555555555556</v>
      </c>
      <c r="EO151">
        <v>35.55511111111111</v>
      </c>
      <c r="EP151">
        <v>38.812</v>
      </c>
      <c r="EQ151">
        <v>37.187</v>
      </c>
      <c r="ER151">
        <v>38.79822222222222</v>
      </c>
      <c r="ES151">
        <v>37.437</v>
      </c>
      <c r="ET151">
        <v>0</v>
      </c>
      <c r="EU151">
        <v>0</v>
      </c>
      <c r="EV151">
        <v>0</v>
      </c>
      <c r="EW151">
        <v>1758504907.9</v>
      </c>
      <c r="EX151">
        <v>0</v>
      </c>
      <c r="EY151">
        <v>406.5153846153847</v>
      </c>
      <c r="EZ151">
        <v>-47.49401679802884</v>
      </c>
      <c r="FA151">
        <v>15.43589794983239</v>
      </c>
      <c r="FB151">
        <v>-6.388461538461538</v>
      </c>
      <c r="FC151">
        <v>15</v>
      </c>
      <c r="FD151">
        <v>0</v>
      </c>
      <c r="FE151" t="s">
        <v>424</v>
      </c>
      <c r="FF151">
        <v>1747247426.5</v>
      </c>
      <c r="FG151">
        <v>1747247420.5</v>
      </c>
      <c r="FH151">
        <v>0</v>
      </c>
      <c r="FI151">
        <v>1.027</v>
      </c>
      <c r="FJ151">
        <v>0.031</v>
      </c>
      <c r="FK151">
        <v>0.02</v>
      </c>
      <c r="FL151">
        <v>0.05</v>
      </c>
      <c r="FM151">
        <v>420</v>
      </c>
      <c r="FN151">
        <v>16</v>
      </c>
      <c r="FO151">
        <v>0.01</v>
      </c>
      <c r="FP151">
        <v>0.1</v>
      </c>
      <c r="FQ151">
        <v>0.38093645</v>
      </c>
      <c r="FR151">
        <v>-0.1648115797373364</v>
      </c>
      <c r="FS151">
        <v>0.03805655307890483</v>
      </c>
      <c r="FT151">
        <v>0</v>
      </c>
      <c r="FU151">
        <v>406.7823529411765</v>
      </c>
      <c r="FV151">
        <v>-9.576775963284888</v>
      </c>
      <c r="FW151">
        <v>7.423827718440108</v>
      </c>
      <c r="FX151">
        <v>-1</v>
      </c>
      <c r="FY151">
        <v>0.1273907</v>
      </c>
      <c r="FZ151">
        <v>0.01049563227016863</v>
      </c>
      <c r="GA151">
        <v>0.001472996575012991</v>
      </c>
      <c r="GB151">
        <v>1</v>
      </c>
      <c r="GC151">
        <v>1</v>
      </c>
      <c r="GD151">
        <v>2</v>
      </c>
      <c r="GE151" t="s">
        <v>425</v>
      </c>
      <c r="GF151">
        <v>3.13664</v>
      </c>
      <c r="GG151">
        <v>2.71742</v>
      </c>
      <c r="GH151">
        <v>0.0931443</v>
      </c>
      <c r="GI151">
        <v>0.0924074</v>
      </c>
      <c r="GJ151">
        <v>0.108263</v>
      </c>
      <c r="GK151">
        <v>0.106646</v>
      </c>
      <c r="GL151">
        <v>28774.4</v>
      </c>
      <c r="GM151">
        <v>28856.7</v>
      </c>
      <c r="GN151">
        <v>29502.1</v>
      </c>
      <c r="GO151">
        <v>29386.6</v>
      </c>
      <c r="GP151">
        <v>34760.2</v>
      </c>
      <c r="GQ151">
        <v>34766.4</v>
      </c>
      <c r="GR151">
        <v>41516.8</v>
      </c>
      <c r="GS151">
        <v>41747.5</v>
      </c>
      <c r="GT151">
        <v>1.91245</v>
      </c>
      <c r="GU151">
        <v>1.86297</v>
      </c>
      <c r="GV151">
        <v>0.0846684</v>
      </c>
      <c r="GW151">
        <v>0</v>
      </c>
      <c r="GX151">
        <v>29.3228</v>
      </c>
      <c r="GY151">
        <v>999.9</v>
      </c>
      <c r="GZ151">
        <v>58.2</v>
      </c>
      <c r="HA151">
        <v>31.1</v>
      </c>
      <c r="HB151">
        <v>29.3495</v>
      </c>
      <c r="HC151">
        <v>62.4025</v>
      </c>
      <c r="HD151">
        <v>25.3646</v>
      </c>
      <c r="HE151">
        <v>1</v>
      </c>
      <c r="HF151">
        <v>0.158684</v>
      </c>
      <c r="HG151">
        <v>-1.54636</v>
      </c>
      <c r="HH151">
        <v>20.3494</v>
      </c>
      <c r="HI151">
        <v>5.22463</v>
      </c>
      <c r="HJ151">
        <v>12.0159</v>
      </c>
      <c r="HK151">
        <v>4.9914</v>
      </c>
      <c r="HL151">
        <v>3.2896</v>
      </c>
      <c r="HM151">
        <v>9999</v>
      </c>
      <c r="HN151">
        <v>9999</v>
      </c>
      <c r="HO151">
        <v>9999</v>
      </c>
      <c r="HP151">
        <v>999.9</v>
      </c>
      <c r="HQ151">
        <v>1.86759</v>
      </c>
      <c r="HR151">
        <v>1.8667</v>
      </c>
      <c r="HS151">
        <v>1.86602</v>
      </c>
      <c r="HT151">
        <v>1.866</v>
      </c>
      <c r="HU151">
        <v>1.86784</v>
      </c>
      <c r="HV151">
        <v>1.87027</v>
      </c>
      <c r="HW151">
        <v>1.8689</v>
      </c>
      <c r="HX151">
        <v>1.8704</v>
      </c>
      <c r="HY151">
        <v>0</v>
      </c>
      <c r="HZ151">
        <v>0</v>
      </c>
      <c r="IA151">
        <v>0</v>
      </c>
      <c r="IB151">
        <v>0</v>
      </c>
      <c r="IC151" t="s">
        <v>426</v>
      </c>
      <c r="ID151" t="s">
        <v>427</v>
      </c>
      <c r="IE151" t="s">
        <v>428</v>
      </c>
      <c r="IF151" t="s">
        <v>428</v>
      </c>
      <c r="IG151" t="s">
        <v>428</v>
      </c>
      <c r="IH151" t="s">
        <v>428</v>
      </c>
      <c r="II151">
        <v>0</v>
      </c>
      <c r="IJ151">
        <v>100</v>
      </c>
      <c r="IK151">
        <v>100</v>
      </c>
      <c r="IL151">
        <v>1.238</v>
      </c>
      <c r="IM151">
        <v>0.2031</v>
      </c>
      <c r="IN151">
        <v>0.6902030508192664</v>
      </c>
      <c r="IO151">
        <v>0.001474763808417899</v>
      </c>
      <c r="IP151">
        <v>-3.85604142745729E-07</v>
      </c>
      <c r="IQ151">
        <v>-4.042155114862324E-11</v>
      </c>
      <c r="IR151">
        <v>-0.0599630414126953</v>
      </c>
      <c r="IS151">
        <v>-0.0008759303265835833</v>
      </c>
      <c r="IT151">
        <v>0.0007542316531097033</v>
      </c>
      <c r="IU151">
        <v>-1.168394518909615E-05</v>
      </c>
      <c r="IV151">
        <v>4</v>
      </c>
      <c r="IW151">
        <v>2283</v>
      </c>
      <c r="IX151">
        <v>1</v>
      </c>
      <c r="IY151">
        <v>28</v>
      </c>
      <c r="IZ151">
        <v>187624.7</v>
      </c>
      <c r="JA151">
        <v>187624.8</v>
      </c>
      <c r="JB151">
        <v>1.03271</v>
      </c>
      <c r="JC151">
        <v>2.2998</v>
      </c>
      <c r="JD151">
        <v>1.39648</v>
      </c>
      <c r="JE151">
        <v>2.36084</v>
      </c>
      <c r="JF151">
        <v>1.49536</v>
      </c>
      <c r="JG151">
        <v>2.61963</v>
      </c>
      <c r="JH151">
        <v>36.6233</v>
      </c>
      <c r="JI151">
        <v>24.105</v>
      </c>
      <c r="JJ151">
        <v>18</v>
      </c>
      <c r="JK151">
        <v>489.973</v>
      </c>
      <c r="JL151">
        <v>448.505</v>
      </c>
      <c r="JM151">
        <v>31.4926</v>
      </c>
      <c r="JN151">
        <v>29.6311</v>
      </c>
      <c r="JO151">
        <v>30.0001</v>
      </c>
      <c r="JP151">
        <v>29.468</v>
      </c>
      <c r="JQ151">
        <v>29.3943</v>
      </c>
      <c r="JR151">
        <v>20.6684</v>
      </c>
      <c r="JS151">
        <v>23.045</v>
      </c>
      <c r="JT151">
        <v>100</v>
      </c>
      <c r="JU151">
        <v>31.4873</v>
      </c>
      <c r="JV151">
        <v>420</v>
      </c>
      <c r="JW151">
        <v>24.8671</v>
      </c>
      <c r="JX151">
        <v>100.832</v>
      </c>
      <c r="JY151">
        <v>100.391</v>
      </c>
    </row>
    <row r="152" spans="1:285">
      <c r="A152">
        <v>136</v>
      </c>
      <c r="B152">
        <v>1758504909.1</v>
      </c>
      <c r="C152">
        <v>2020.599999904633</v>
      </c>
      <c r="D152" t="s">
        <v>703</v>
      </c>
      <c r="E152" t="s">
        <v>704</v>
      </c>
      <c r="F152">
        <v>5</v>
      </c>
      <c r="G152" t="s">
        <v>674</v>
      </c>
      <c r="H152" t="s">
        <v>420</v>
      </c>
      <c r="I152" t="s">
        <v>421</v>
      </c>
      <c r="J152">
        <v>1758504906.1</v>
      </c>
      <c r="K152">
        <f>(L152)/1000</f>
        <v>0</v>
      </c>
      <c r="L152">
        <f>1000*DL152*AJ152*(DH152-DI152)/(100*DA152*(1000-AJ152*DH152))</f>
        <v>0</v>
      </c>
      <c r="M152">
        <f>DL152*AJ152*(DG152-DF152*(1000-AJ152*DI152)/(1000-AJ152*DH152))/(100*DA152)</f>
        <v>0</v>
      </c>
      <c r="N152">
        <f>DF152 - IF(AJ152&gt;1, M152*DA152*100.0/(AL152), 0)</f>
        <v>0</v>
      </c>
      <c r="O152">
        <f>((U152-K152/2)*N152-M152)/(U152+K152/2)</f>
        <v>0</v>
      </c>
      <c r="P152">
        <f>O152*(DM152+DN152)/1000.0</f>
        <v>0</v>
      </c>
      <c r="Q152">
        <f>(DF152 - IF(AJ152&gt;1, M152*DA152*100.0/(AL152), 0))*(DM152+DN152)/1000.0</f>
        <v>0</v>
      </c>
      <c r="R152">
        <f>2.0/((1/T152-1/S152)+SIGN(T152)*SQRT((1/T152-1/S152)*(1/T152-1/S152) + 4*DB152/((DB152+1)*(DB152+1))*(2*1/T152*1/S152-1/S152*1/S152)))</f>
        <v>0</v>
      </c>
      <c r="S152">
        <f>IF(LEFT(DC152,1)&lt;&gt;"0",IF(LEFT(DC152,1)="1",3.0,DD152),$D$5+$E$5*(DT152*DM152/($K$5*1000))+$F$5*(DT152*DM152/($K$5*1000))*MAX(MIN(DA152,$J$5),$I$5)*MAX(MIN(DA152,$J$5),$I$5)+$G$5*MAX(MIN(DA152,$J$5),$I$5)*(DT152*DM152/($K$5*1000))+$H$5*(DT152*DM152/($K$5*1000))*(DT152*DM152/($K$5*1000)))</f>
        <v>0</v>
      </c>
      <c r="T152">
        <f>K152*(1000-(1000*0.61365*exp(17.502*X152/(240.97+X152))/(DM152+DN152)+DH152)/2)/(1000*0.61365*exp(17.502*X152/(240.97+X152))/(DM152+DN152)-DH152)</f>
        <v>0</v>
      </c>
      <c r="U152">
        <f>1/((DB152+1)/(R152/1.6)+1/(S152/1.37)) + DB152/((DB152+1)/(R152/1.6) + DB152/(S152/1.37))</f>
        <v>0</v>
      </c>
      <c r="V152">
        <f>(CW152*CZ152)</f>
        <v>0</v>
      </c>
      <c r="W152">
        <f>(DO152+(V152+2*0.95*5.67E-8*(((DO152+$B$7)+273)^4-(DO152+273)^4)-44100*K152)/(1.84*29.3*S152+8*0.95*5.67E-8*(DO152+273)^3))</f>
        <v>0</v>
      </c>
      <c r="X152">
        <f>($C$7*DP152+$D$7*DQ152+$E$7*W152)</f>
        <v>0</v>
      </c>
      <c r="Y152">
        <f>0.61365*exp(17.502*X152/(240.97+X152))</f>
        <v>0</v>
      </c>
      <c r="Z152">
        <f>(AA152/AB152*100)</f>
        <v>0</v>
      </c>
      <c r="AA152">
        <f>DH152*(DM152+DN152)/1000</f>
        <v>0</v>
      </c>
      <c r="AB152">
        <f>0.61365*exp(17.502*DO152/(240.97+DO152))</f>
        <v>0</v>
      </c>
      <c r="AC152">
        <f>(Y152-DH152*(DM152+DN152)/1000)</f>
        <v>0</v>
      </c>
      <c r="AD152">
        <f>(-K152*44100)</f>
        <v>0</v>
      </c>
      <c r="AE152">
        <f>2*29.3*S152*0.92*(DO152-X152)</f>
        <v>0</v>
      </c>
      <c r="AF152">
        <f>2*0.95*5.67E-8*(((DO152+$B$7)+273)^4-(X152+273)^4)</f>
        <v>0</v>
      </c>
      <c r="AG152">
        <f>V152+AF152+AD152+AE152</f>
        <v>0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MAX(0,($B$13+$C$13*DT152)/(1+$D$13*DT152)*DM152/(DO152+273)*$E$13)</f>
        <v>0</v>
      </c>
      <c r="AM152" t="s">
        <v>422</v>
      </c>
      <c r="AN152" t="s">
        <v>422</v>
      </c>
      <c r="AO152">
        <v>0</v>
      </c>
      <c r="AP152">
        <v>0</v>
      </c>
      <c r="AQ152">
        <f>1-AO152/AP152</f>
        <v>0</v>
      </c>
      <c r="AR152">
        <v>0</v>
      </c>
      <c r="AS152" t="s">
        <v>422</v>
      </c>
      <c r="AT152" t="s">
        <v>422</v>
      </c>
      <c r="AU152">
        <v>0</v>
      </c>
      <c r="AV152">
        <v>0</v>
      </c>
      <c r="AW152">
        <f>1-AU152/AV152</f>
        <v>0</v>
      </c>
      <c r="AX152">
        <v>0.5</v>
      </c>
      <c r="AY152">
        <f>CX152</f>
        <v>0</v>
      </c>
      <c r="AZ152">
        <f>M152</f>
        <v>0</v>
      </c>
      <c r="BA152">
        <f>AW152*AX152*AY152</f>
        <v>0</v>
      </c>
      <c r="BB152">
        <f>(AZ152-AR152)/AY152</f>
        <v>0</v>
      </c>
      <c r="BC152">
        <f>(AP152-AV152)/AV152</f>
        <v>0</v>
      </c>
      <c r="BD152">
        <f>AO152/(AQ152+AO152/AV152)</f>
        <v>0</v>
      </c>
      <c r="BE152" t="s">
        <v>422</v>
      </c>
      <c r="BF152">
        <v>0</v>
      </c>
      <c r="BG152">
        <f>IF(BF152&lt;&gt;0, BF152, BD152)</f>
        <v>0</v>
      </c>
      <c r="BH152">
        <f>1-BG152/AV152</f>
        <v>0</v>
      </c>
      <c r="BI152">
        <f>(AV152-AU152)/(AV152-BG152)</f>
        <v>0</v>
      </c>
      <c r="BJ152">
        <f>(AP152-AV152)/(AP152-BG152)</f>
        <v>0</v>
      </c>
      <c r="BK152">
        <f>(AV152-AU152)/(AV152-AO152)</f>
        <v>0</v>
      </c>
      <c r="BL152">
        <f>(AP152-AV152)/(AP152-AO152)</f>
        <v>0</v>
      </c>
      <c r="BM152">
        <f>(BI152*BG152/AU152)</f>
        <v>0</v>
      </c>
      <c r="BN152">
        <f>(1-BM152)</f>
        <v>0</v>
      </c>
      <c r="CW152">
        <f>$B$11*DU152+$C$11*DV152+$F$11*EG152*(1-EJ152)</f>
        <v>0</v>
      </c>
      <c r="CX152">
        <f>CW152*CY152</f>
        <v>0</v>
      </c>
      <c r="CY152">
        <f>($B$11*$D$9+$C$11*$D$9+$F$11*((ET152+EL152)/MAX(ET152+EL152+EU152, 0.1)*$I$9+EU152/MAX(ET152+EL152+EU152, 0.1)*$J$9))/($B$11+$C$11+$F$11)</f>
        <v>0</v>
      </c>
      <c r="CZ152">
        <f>($B$11*$K$9+$C$11*$K$9+$F$11*((ET152+EL152)/MAX(ET152+EL152+EU152, 0.1)*$P$9+EU152/MAX(ET152+EL152+EU152, 0.1)*$Q$9))/($B$11+$C$11+$F$11)</f>
        <v>0</v>
      </c>
      <c r="DA152">
        <v>3.46</v>
      </c>
      <c r="DB152">
        <v>0.5</v>
      </c>
      <c r="DC152" t="s">
        <v>423</v>
      </c>
      <c r="DD152">
        <v>2</v>
      </c>
      <c r="DE152">
        <v>1758504906.1</v>
      </c>
      <c r="DF152">
        <v>420.381</v>
      </c>
      <c r="DG152">
        <v>419.99</v>
      </c>
      <c r="DH152">
        <v>24.94761111111111</v>
      </c>
      <c r="DI152">
        <v>24.81752222222222</v>
      </c>
      <c r="DJ152">
        <v>419.1432222222222</v>
      </c>
      <c r="DK152">
        <v>24.74447777777778</v>
      </c>
      <c r="DL152">
        <v>499.9794444444444</v>
      </c>
      <c r="DM152">
        <v>89.9728777777778</v>
      </c>
      <c r="DN152">
        <v>0.05708237777777778</v>
      </c>
      <c r="DO152">
        <v>30.89708888888889</v>
      </c>
      <c r="DP152">
        <v>30.70115555555556</v>
      </c>
      <c r="DQ152">
        <v>999.9000000000001</v>
      </c>
      <c r="DR152">
        <v>0</v>
      </c>
      <c r="DS152">
        <v>0</v>
      </c>
      <c r="DT152">
        <v>10003.74444444445</v>
      </c>
      <c r="DU152">
        <v>0</v>
      </c>
      <c r="DV152">
        <v>0.899321</v>
      </c>
      <c r="DW152">
        <v>0.3911403333333333</v>
      </c>
      <c r="DX152">
        <v>431.1367777777778</v>
      </c>
      <c r="DY152">
        <v>430.678</v>
      </c>
      <c r="DZ152">
        <v>0.1300867777777778</v>
      </c>
      <c r="EA152">
        <v>419.99</v>
      </c>
      <c r="EB152">
        <v>24.81752222222222</v>
      </c>
      <c r="EC152">
        <v>2.244608888888889</v>
      </c>
      <c r="ED152">
        <v>2.232905555555555</v>
      </c>
      <c r="EE152">
        <v>19.28431111111111</v>
      </c>
      <c r="EF152">
        <v>19.20036666666667</v>
      </c>
      <c r="EG152">
        <v>0.00500097</v>
      </c>
      <c r="EH152">
        <v>0</v>
      </c>
      <c r="EI152">
        <v>0</v>
      </c>
      <c r="EJ152">
        <v>0</v>
      </c>
      <c r="EK152">
        <v>401.9777777777778</v>
      </c>
      <c r="EL152">
        <v>0.00500097</v>
      </c>
      <c r="EM152">
        <v>-4.822222222222222</v>
      </c>
      <c r="EN152">
        <v>-2.233333333333333</v>
      </c>
      <c r="EO152">
        <v>35.53444444444444</v>
      </c>
      <c r="EP152">
        <v>38.79133333333333</v>
      </c>
      <c r="EQ152">
        <v>37.187</v>
      </c>
      <c r="ER152">
        <v>38.77755555555555</v>
      </c>
      <c r="ES152">
        <v>37.437</v>
      </c>
      <c r="ET152">
        <v>0</v>
      </c>
      <c r="EU152">
        <v>0</v>
      </c>
      <c r="EV152">
        <v>0</v>
      </c>
      <c r="EW152">
        <v>1758504909.7</v>
      </c>
      <c r="EX152">
        <v>0</v>
      </c>
      <c r="EY152">
        <v>404.36</v>
      </c>
      <c r="EZ152">
        <v>-43.75384620214015</v>
      </c>
      <c r="FA152">
        <v>43.93846215651585</v>
      </c>
      <c r="FB152">
        <v>-6.736000000000001</v>
      </c>
      <c r="FC152">
        <v>15</v>
      </c>
      <c r="FD152">
        <v>0</v>
      </c>
      <c r="FE152" t="s">
        <v>424</v>
      </c>
      <c r="FF152">
        <v>1747247426.5</v>
      </c>
      <c r="FG152">
        <v>1747247420.5</v>
      </c>
      <c r="FH152">
        <v>0</v>
      </c>
      <c r="FI152">
        <v>1.027</v>
      </c>
      <c r="FJ152">
        <v>0.031</v>
      </c>
      <c r="FK152">
        <v>0.02</v>
      </c>
      <c r="FL152">
        <v>0.05</v>
      </c>
      <c r="FM152">
        <v>420</v>
      </c>
      <c r="FN152">
        <v>16</v>
      </c>
      <c r="FO152">
        <v>0.01</v>
      </c>
      <c r="FP152">
        <v>0.1</v>
      </c>
      <c r="FQ152">
        <v>0.3746293170731707</v>
      </c>
      <c r="FR152">
        <v>-0.02062971428571354</v>
      </c>
      <c r="FS152">
        <v>0.03105516300379291</v>
      </c>
      <c r="FT152">
        <v>1</v>
      </c>
      <c r="FU152">
        <v>405.9235294117648</v>
      </c>
      <c r="FV152">
        <v>-36.73643988188711</v>
      </c>
      <c r="FW152">
        <v>7.868031326514745</v>
      </c>
      <c r="FX152">
        <v>-1</v>
      </c>
      <c r="FY152">
        <v>0.1277928048780488</v>
      </c>
      <c r="FZ152">
        <v>0.01401175609756093</v>
      </c>
      <c r="GA152">
        <v>0.001704392019768157</v>
      </c>
      <c r="GB152">
        <v>1</v>
      </c>
      <c r="GC152">
        <v>2</v>
      </c>
      <c r="GD152">
        <v>2</v>
      </c>
      <c r="GE152" t="s">
        <v>448</v>
      </c>
      <c r="GF152">
        <v>3.1367</v>
      </c>
      <c r="GG152">
        <v>2.71736</v>
      </c>
      <c r="GH152">
        <v>0.09313680000000001</v>
      </c>
      <c r="GI152">
        <v>0.0924136</v>
      </c>
      <c r="GJ152">
        <v>0.108264</v>
      </c>
      <c r="GK152">
        <v>0.106641</v>
      </c>
      <c r="GL152">
        <v>28774.5</v>
      </c>
      <c r="GM152">
        <v>28856.4</v>
      </c>
      <c r="GN152">
        <v>29502</v>
      </c>
      <c r="GO152">
        <v>29386.5</v>
      </c>
      <c r="GP152">
        <v>34760.1</v>
      </c>
      <c r="GQ152">
        <v>34766.3</v>
      </c>
      <c r="GR152">
        <v>41516.8</v>
      </c>
      <c r="GS152">
        <v>41747.2</v>
      </c>
      <c r="GT152">
        <v>1.91262</v>
      </c>
      <c r="GU152">
        <v>1.86265</v>
      </c>
      <c r="GV152">
        <v>0.0843145</v>
      </c>
      <c r="GW152">
        <v>0</v>
      </c>
      <c r="GX152">
        <v>29.3228</v>
      </c>
      <c r="GY152">
        <v>999.9</v>
      </c>
      <c r="GZ152">
        <v>58.2</v>
      </c>
      <c r="HA152">
        <v>31.1</v>
      </c>
      <c r="HB152">
        <v>29.3491</v>
      </c>
      <c r="HC152">
        <v>62.4125</v>
      </c>
      <c r="HD152">
        <v>25.2764</v>
      </c>
      <c r="HE152">
        <v>1</v>
      </c>
      <c r="HF152">
        <v>0.158501</v>
      </c>
      <c r="HG152">
        <v>-1.49551</v>
      </c>
      <c r="HH152">
        <v>20.3498</v>
      </c>
      <c r="HI152">
        <v>5.22478</v>
      </c>
      <c r="HJ152">
        <v>12.0159</v>
      </c>
      <c r="HK152">
        <v>4.99175</v>
      </c>
      <c r="HL152">
        <v>3.28953</v>
      </c>
      <c r="HM152">
        <v>9999</v>
      </c>
      <c r="HN152">
        <v>9999</v>
      </c>
      <c r="HO152">
        <v>9999</v>
      </c>
      <c r="HP152">
        <v>999.9</v>
      </c>
      <c r="HQ152">
        <v>1.86758</v>
      </c>
      <c r="HR152">
        <v>1.86669</v>
      </c>
      <c r="HS152">
        <v>1.86602</v>
      </c>
      <c r="HT152">
        <v>1.866</v>
      </c>
      <c r="HU152">
        <v>1.86784</v>
      </c>
      <c r="HV152">
        <v>1.87027</v>
      </c>
      <c r="HW152">
        <v>1.8689</v>
      </c>
      <c r="HX152">
        <v>1.87039</v>
      </c>
      <c r="HY152">
        <v>0</v>
      </c>
      <c r="HZ152">
        <v>0</v>
      </c>
      <c r="IA152">
        <v>0</v>
      </c>
      <c r="IB152">
        <v>0</v>
      </c>
      <c r="IC152" t="s">
        <v>426</v>
      </c>
      <c r="ID152" t="s">
        <v>427</v>
      </c>
      <c r="IE152" t="s">
        <v>428</v>
      </c>
      <c r="IF152" t="s">
        <v>428</v>
      </c>
      <c r="IG152" t="s">
        <v>428</v>
      </c>
      <c r="IH152" t="s">
        <v>428</v>
      </c>
      <c r="II152">
        <v>0</v>
      </c>
      <c r="IJ152">
        <v>100</v>
      </c>
      <c r="IK152">
        <v>100</v>
      </c>
      <c r="IL152">
        <v>1.238</v>
      </c>
      <c r="IM152">
        <v>0.2032</v>
      </c>
      <c r="IN152">
        <v>0.6902030508192664</v>
      </c>
      <c r="IO152">
        <v>0.001474763808417899</v>
      </c>
      <c r="IP152">
        <v>-3.85604142745729E-07</v>
      </c>
      <c r="IQ152">
        <v>-4.042155114862324E-11</v>
      </c>
      <c r="IR152">
        <v>-0.0599630414126953</v>
      </c>
      <c r="IS152">
        <v>-0.0008759303265835833</v>
      </c>
      <c r="IT152">
        <v>0.0007542316531097033</v>
      </c>
      <c r="IU152">
        <v>-1.168394518909615E-05</v>
      </c>
      <c r="IV152">
        <v>4</v>
      </c>
      <c r="IW152">
        <v>2283</v>
      </c>
      <c r="IX152">
        <v>1</v>
      </c>
      <c r="IY152">
        <v>28</v>
      </c>
      <c r="IZ152">
        <v>187624.7</v>
      </c>
      <c r="JA152">
        <v>187624.8</v>
      </c>
      <c r="JB152">
        <v>1.03271</v>
      </c>
      <c r="JC152">
        <v>2.29736</v>
      </c>
      <c r="JD152">
        <v>1.39648</v>
      </c>
      <c r="JE152">
        <v>2.36084</v>
      </c>
      <c r="JF152">
        <v>1.49536</v>
      </c>
      <c r="JG152">
        <v>2.57446</v>
      </c>
      <c r="JH152">
        <v>36.6469</v>
      </c>
      <c r="JI152">
        <v>24.1138</v>
      </c>
      <c r="JJ152">
        <v>18</v>
      </c>
      <c r="JK152">
        <v>490.084</v>
      </c>
      <c r="JL152">
        <v>448.302</v>
      </c>
      <c r="JM152">
        <v>31.4993</v>
      </c>
      <c r="JN152">
        <v>29.6311</v>
      </c>
      <c r="JO152">
        <v>30</v>
      </c>
      <c r="JP152">
        <v>29.468</v>
      </c>
      <c r="JQ152">
        <v>29.3943</v>
      </c>
      <c r="JR152">
        <v>20.6675</v>
      </c>
      <c r="JS152">
        <v>23.045</v>
      </c>
      <c r="JT152">
        <v>100</v>
      </c>
      <c r="JU152">
        <v>31.4873</v>
      </c>
      <c r="JV152">
        <v>420</v>
      </c>
      <c r="JW152">
        <v>24.8671</v>
      </c>
      <c r="JX152">
        <v>100.832</v>
      </c>
      <c r="JY152">
        <v>100.391</v>
      </c>
    </row>
    <row r="153" spans="1:285">
      <c r="A153">
        <v>137</v>
      </c>
      <c r="B153">
        <v>1758504911.1</v>
      </c>
      <c r="C153">
        <v>2022.599999904633</v>
      </c>
      <c r="D153" t="s">
        <v>705</v>
      </c>
      <c r="E153" t="s">
        <v>706</v>
      </c>
      <c r="F153">
        <v>5</v>
      </c>
      <c r="G153" t="s">
        <v>674</v>
      </c>
      <c r="H153" t="s">
        <v>420</v>
      </c>
      <c r="I153" t="s">
        <v>421</v>
      </c>
      <c r="J153">
        <v>1758504908.1</v>
      </c>
      <c r="K153">
        <f>(L153)/1000</f>
        <v>0</v>
      </c>
      <c r="L153">
        <f>1000*DL153*AJ153*(DH153-DI153)/(100*DA153*(1000-AJ153*DH153))</f>
        <v>0</v>
      </c>
      <c r="M153">
        <f>DL153*AJ153*(DG153-DF153*(1000-AJ153*DI153)/(1000-AJ153*DH153))/(100*DA153)</f>
        <v>0</v>
      </c>
      <c r="N153">
        <f>DF153 - IF(AJ153&gt;1, M153*DA153*100.0/(AL153), 0)</f>
        <v>0</v>
      </c>
      <c r="O153">
        <f>((U153-K153/2)*N153-M153)/(U153+K153/2)</f>
        <v>0</v>
      </c>
      <c r="P153">
        <f>O153*(DM153+DN153)/1000.0</f>
        <v>0</v>
      </c>
      <c r="Q153">
        <f>(DF153 - IF(AJ153&gt;1, M153*DA153*100.0/(AL153), 0))*(DM153+DN153)/1000.0</f>
        <v>0</v>
      </c>
      <c r="R153">
        <f>2.0/((1/T153-1/S153)+SIGN(T153)*SQRT((1/T153-1/S153)*(1/T153-1/S153) + 4*DB153/((DB153+1)*(DB153+1))*(2*1/T153*1/S153-1/S153*1/S153)))</f>
        <v>0</v>
      </c>
      <c r="S153">
        <f>IF(LEFT(DC153,1)&lt;&gt;"0",IF(LEFT(DC153,1)="1",3.0,DD153),$D$5+$E$5*(DT153*DM153/($K$5*1000))+$F$5*(DT153*DM153/($K$5*1000))*MAX(MIN(DA153,$J$5),$I$5)*MAX(MIN(DA153,$J$5),$I$5)+$G$5*MAX(MIN(DA153,$J$5),$I$5)*(DT153*DM153/($K$5*1000))+$H$5*(DT153*DM153/($K$5*1000))*(DT153*DM153/($K$5*1000)))</f>
        <v>0</v>
      </c>
      <c r="T153">
        <f>K153*(1000-(1000*0.61365*exp(17.502*X153/(240.97+X153))/(DM153+DN153)+DH153)/2)/(1000*0.61365*exp(17.502*X153/(240.97+X153))/(DM153+DN153)-DH153)</f>
        <v>0</v>
      </c>
      <c r="U153">
        <f>1/((DB153+1)/(R153/1.6)+1/(S153/1.37)) + DB153/((DB153+1)/(R153/1.6) + DB153/(S153/1.37))</f>
        <v>0</v>
      </c>
      <c r="V153">
        <f>(CW153*CZ153)</f>
        <v>0</v>
      </c>
      <c r="W153">
        <f>(DO153+(V153+2*0.95*5.67E-8*(((DO153+$B$7)+273)^4-(DO153+273)^4)-44100*K153)/(1.84*29.3*S153+8*0.95*5.67E-8*(DO153+273)^3))</f>
        <v>0</v>
      </c>
      <c r="X153">
        <f>($C$7*DP153+$D$7*DQ153+$E$7*W153)</f>
        <v>0</v>
      </c>
      <c r="Y153">
        <f>0.61365*exp(17.502*X153/(240.97+X153))</f>
        <v>0</v>
      </c>
      <c r="Z153">
        <f>(AA153/AB153*100)</f>
        <v>0</v>
      </c>
      <c r="AA153">
        <f>DH153*(DM153+DN153)/1000</f>
        <v>0</v>
      </c>
      <c r="AB153">
        <f>0.61365*exp(17.502*DO153/(240.97+DO153))</f>
        <v>0</v>
      </c>
      <c r="AC153">
        <f>(Y153-DH153*(DM153+DN153)/1000)</f>
        <v>0</v>
      </c>
      <c r="AD153">
        <f>(-K153*44100)</f>
        <v>0</v>
      </c>
      <c r="AE153">
        <f>2*29.3*S153*0.92*(DO153-X153)</f>
        <v>0</v>
      </c>
      <c r="AF153">
        <f>2*0.95*5.67E-8*(((DO153+$B$7)+273)^4-(X153+273)^4)</f>
        <v>0</v>
      </c>
      <c r="AG153">
        <f>V153+AF153+AD153+AE153</f>
        <v>0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MAX(0,($B$13+$C$13*DT153)/(1+$D$13*DT153)*DM153/(DO153+273)*$E$13)</f>
        <v>0</v>
      </c>
      <c r="AM153" t="s">
        <v>422</v>
      </c>
      <c r="AN153" t="s">
        <v>422</v>
      </c>
      <c r="AO153">
        <v>0</v>
      </c>
      <c r="AP153">
        <v>0</v>
      </c>
      <c r="AQ153">
        <f>1-AO153/AP153</f>
        <v>0</v>
      </c>
      <c r="AR153">
        <v>0</v>
      </c>
      <c r="AS153" t="s">
        <v>422</v>
      </c>
      <c r="AT153" t="s">
        <v>422</v>
      </c>
      <c r="AU153">
        <v>0</v>
      </c>
      <c r="AV153">
        <v>0</v>
      </c>
      <c r="AW153">
        <f>1-AU153/AV153</f>
        <v>0</v>
      </c>
      <c r="AX153">
        <v>0.5</v>
      </c>
      <c r="AY153">
        <f>CX153</f>
        <v>0</v>
      </c>
      <c r="AZ153">
        <f>M153</f>
        <v>0</v>
      </c>
      <c r="BA153">
        <f>AW153*AX153*AY153</f>
        <v>0</v>
      </c>
      <c r="BB153">
        <f>(AZ153-AR153)/AY153</f>
        <v>0</v>
      </c>
      <c r="BC153">
        <f>(AP153-AV153)/AV153</f>
        <v>0</v>
      </c>
      <c r="BD153">
        <f>AO153/(AQ153+AO153/AV153)</f>
        <v>0</v>
      </c>
      <c r="BE153" t="s">
        <v>422</v>
      </c>
      <c r="BF153">
        <v>0</v>
      </c>
      <c r="BG153">
        <f>IF(BF153&lt;&gt;0, BF153, BD153)</f>
        <v>0</v>
      </c>
      <c r="BH153">
        <f>1-BG153/AV153</f>
        <v>0</v>
      </c>
      <c r="BI153">
        <f>(AV153-AU153)/(AV153-BG153)</f>
        <v>0</v>
      </c>
      <c r="BJ153">
        <f>(AP153-AV153)/(AP153-BG153)</f>
        <v>0</v>
      </c>
      <c r="BK153">
        <f>(AV153-AU153)/(AV153-AO153)</f>
        <v>0</v>
      </c>
      <c r="BL153">
        <f>(AP153-AV153)/(AP153-AO153)</f>
        <v>0</v>
      </c>
      <c r="BM153">
        <f>(BI153*BG153/AU153)</f>
        <v>0</v>
      </c>
      <c r="BN153">
        <f>(1-BM153)</f>
        <v>0</v>
      </c>
      <c r="CW153">
        <f>$B$11*DU153+$C$11*DV153+$F$11*EG153*(1-EJ153)</f>
        <v>0</v>
      </c>
      <c r="CX153">
        <f>CW153*CY153</f>
        <v>0</v>
      </c>
      <c r="CY153">
        <f>($B$11*$D$9+$C$11*$D$9+$F$11*((ET153+EL153)/MAX(ET153+EL153+EU153, 0.1)*$I$9+EU153/MAX(ET153+EL153+EU153, 0.1)*$J$9))/($B$11+$C$11+$F$11)</f>
        <v>0</v>
      </c>
      <c r="CZ153">
        <f>($B$11*$K$9+$C$11*$K$9+$F$11*((ET153+EL153)/MAX(ET153+EL153+EU153, 0.1)*$P$9+EU153/MAX(ET153+EL153+EU153, 0.1)*$Q$9))/($B$11+$C$11+$F$11)</f>
        <v>0</v>
      </c>
      <c r="DA153">
        <v>3.46</v>
      </c>
      <c r="DB153">
        <v>0.5</v>
      </c>
      <c r="DC153" t="s">
        <v>423</v>
      </c>
      <c r="DD153">
        <v>2</v>
      </c>
      <c r="DE153">
        <v>1758504908.1</v>
      </c>
      <c r="DF153">
        <v>420.3647777777778</v>
      </c>
      <c r="DG153">
        <v>420.002</v>
      </c>
      <c r="DH153">
        <v>24.94701111111111</v>
      </c>
      <c r="DI153">
        <v>24.81665555555556</v>
      </c>
      <c r="DJ153">
        <v>419.127</v>
      </c>
      <c r="DK153">
        <v>24.74388888888889</v>
      </c>
      <c r="DL153">
        <v>499.9988888888889</v>
      </c>
      <c r="DM153">
        <v>89.97355555555556</v>
      </c>
      <c r="DN153">
        <v>0.05704306666666667</v>
      </c>
      <c r="DO153">
        <v>30.89748888888889</v>
      </c>
      <c r="DP153">
        <v>30.69801111111111</v>
      </c>
      <c r="DQ153">
        <v>999.9000000000001</v>
      </c>
      <c r="DR153">
        <v>0</v>
      </c>
      <c r="DS153">
        <v>0</v>
      </c>
      <c r="DT153">
        <v>10006.1</v>
      </c>
      <c r="DU153">
        <v>0</v>
      </c>
      <c r="DV153">
        <v>0.899321</v>
      </c>
      <c r="DW153">
        <v>0.3628032222222222</v>
      </c>
      <c r="DX153">
        <v>431.1198888888889</v>
      </c>
      <c r="DY153">
        <v>430.6901111111112</v>
      </c>
      <c r="DZ153">
        <v>0.1303601111111111</v>
      </c>
      <c r="EA153">
        <v>420.002</v>
      </c>
      <c r="EB153">
        <v>24.81665555555556</v>
      </c>
      <c r="EC153">
        <v>2.244572222222222</v>
      </c>
      <c r="ED153">
        <v>2.232843333333333</v>
      </c>
      <c r="EE153">
        <v>19.28403333333333</v>
      </c>
      <c r="EF153">
        <v>19.19993333333333</v>
      </c>
      <c r="EG153">
        <v>0.00500097</v>
      </c>
      <c r="EH153">
        <v>0</v>
      </c>
      <c r="EI153">
        <v>0</v>
      </c>
      <c r="EJ153">
        <v>0</v>
      </c>
      <c r="EK153">
        <v>401.7</v>
      </c>
      <c r="EL153">
        <v>0.00500097</v>
      </c>
      <c r="EM153">
        <v>-4.788888888888889</v>
      </c>
      <c r="EN153">
        <v>-2.833333333333333</v>
      </c>
      <c r="EO153">
        <v>35.54133333333333</v>
      </c>
      <c r="EP153">
        <v>38.77755555555555</v>
      </c>
      <c r="EQ153">
        <v>37.187</v>
      </c>
      <c r="ER153">
        <v>38.75688888888889</v>
      </c>
      <c r="ES153">
        <v>37.43011111111111</v>
      </c>
      <c r="ET153">
        <v>0</v>
      </c>
      <c r="EU153">
        <v>0</v>
      </c>
      <c r="EV153">
        <v>0</v>
      </c>
      <c r="EW153">
        <v>1758504912.1</v>
      </c>
      <c r="EX153">
        <v>0</v>
      </c>
      <c r="EY153">
        <v>403.188</v>
      </c>
      <c r="EZ153">
        <v>-2.553846294310174</v>
      </c>
      <c r="FA153">
        <v>25.87692385354694</v>
      </c>
      <c r="FB153">
        <v>-5.052</v>
      </c>
      <c r="FC153">
        <v>15</v>
      </c>
      <c r="FD153">
        <v>0</v>
      </c>
      <c r="FE153" t="s">
        <v>424</v>
      </c>
      <c r="FF153">
        <v>1747247426.5</v>
      </c>
      <c r="FG153">
        <v>1747247420.5</v>
      </c>
      <c r="FH153">
        <v>0</v>
      </c>
      <c r="FI153">
        <v>1.027</v>
      </c>
      <c r="FJ153">
        <v>0.031</v>
      </c>
      <c r="FK153">
        <v>0.02</v>
      </c>
      <c r="FL153">
        <v>0.05</v>
      </c>
      <c r="FM153">
        <v>420</v>
      </c>
      <c r="FN153">
        <v>16</v>
      </c>
      <c r="FO153">
        <v>0.01</v>
      </c>
      <c r="FP153">
        <v>0.1</v>
      </c>
      <c r="FQ153">
        <v>0.365824875</v>
      </c>
      <c r="FR153">
        <v>-0.02130329831144544</v>
      </c>
      <c r="FS153">
        <v>0.03147118901963151</v>
      </c>
      <c r="FT153">
        <v>1</v>
      </c>
      <c r="FU153">
        <v>405.5058823529412</v>
      </c>
      <c r="FV153">
        <v>-37.55538556412788</v>
      </c>
      <c r="FW153">
        <v>7.880017213196737</v>
      </c>
      <c r="FX153">
        <v>-1</v>
      </c>
      <c r="FY153">
        <v>0.1281927</v>
      </c>
      <c r="FZ153">
        <v>0.01551498686679179</v>
      </c>
      <c r="GA153">
        <v>0.001803472860899216</v>
      </c>
      <c r="GB153">
        <v>1</v>
      </c>
      <c r="GC153">
        <v>2</v>
      </c>
      <c r="GD153">
        <v>2</v>
      </c>
      <c r="GE153" t="s">
        <v>448</v>
      </c>
      <c r="GF153">
        <v>3.13684</v>
      </c>
      <c r="GG153">
        <v>2.71729</v>
      </c>
      <c r="GH153">
        <v>0.0931384</v>
      </c>
      <c r="GI153">
        <v>0.0924194</v>
      </c>
      <c r="GJ153">
        <v>0.108263</v>
      </c>
      <c r="GK153">
        <v>0.106641</v>
      </c>
      <c r="GL153">
        <v>28774.7</v>
      </c>
      <c r="GM153">
        <v>28856.1</v>
      </c>
      <c r="GN153">
        <v>29502.3</v>
      </c>
      <c r="GO153">
        <v>29386.4</v>
      </c>
      <c r="GP153">
        <v>34760.4</v>
      </c>
      <c r="GQ153">
        <v>34766.1</v>
      </c>
      <c r="GR153">
        <v>41517.1</v>
      </c>
      <c r="GS153">
        <v>41746.9</v>
      </c>
      <c r="GT153">
        <v>1.91278</v>
      </c>
      <c r="GU153">
        <v>1.8627</v>
      </c>
      <c r="GV153">
        <v>0.0843927</v>
      </c>
      <c r="GW153">
        <v>0</v>
      </c>
      <c r="GX153">
        <v>29.3216</v>
      </c>
      <c r="GY153">
        <v>999.9</v>
      </c>
      <c r="GZ153">
        <v>58.2</v>
      </c>
      <c r="HA153">
        <v>31.1</v>
      </c>
      <c r="HB153">
        <v>29.3482</v>
      </c>
      <c r="HC153">
        <v>62.5125</v>
      </c>
      <c r="HD153">
        <v>25.1923</v>
      </c>
      <c r="HE153">
        <v>1</v>
      </c>
      <c r="HF153">
        <v>0.15827</v>
      </c>
      <c r="HG153">
        <v>-1.4606</v>
      </c>
      <c r="HH153">
        <v>20.3501</v>
      </c>
      <c r="HI153">
        <v>5.22433</v>
      </c>
      <c r="HJ153">
        <v>12.0159</v>
      </c>
      <c r="HK153">
        <v>4.99175</v>
      </c>
      <c r="HL153">
        <v>3.28948</v>
      </c>
      <c r="HM153">
        <v>9999</v>
      </c>
      <c r="HN153">
        <v>9999</v>
      </c>
      <c r="HO153">
        <v>9999</v>
      </c>
      <c r="HP153">
        <v>999.9</v>
      </c>
      <c r="HQ153">
        <v>1.8676</v>
      </c>
      <c r="HR153">
        <v>1.86672</v>
      </c>
      <c r="HS153">
        <v>1.86602</v>
      </c>
      <c r="HT153">
        <v>1.866</v>
      </c>
      <c r="HU153">
        <v>1.86784</v>
      </c>
      <c r="HV153">
        <v>1.87027</v>
      </c>
      <c r="HW153">
        <v>1.8689</v>
      </c>
      <c r="HX153">
        <v>1.8704</v>
      </c>
      <c r="HY153">
        <v>0</v>
      </c>
      <c r="HZ153">
        <v>0</v>
      </c>
      <c r="IA153">
        <v>0</v>
      </c>
      <c r="IB153">
        <v>0</v>
      </c>
      <c r="IC153" t="s">
        <v>426</v>
      </c>
      <c r="ID153" t="s">
        <v>427</v>
      </c>
      <c r="IE153" t="s">
        <v>428</v>
      </c>
      <c r="IF153" t="s">
        <v>428</v>
      </c>
      <c r="IG153" t="s">
        <v>428</v>
      </c>
      <c r="IH153" t="s">
        <v>428</v>
      </c>
      <c r="II153">
        <v>0</v>
      </c>
      <c r="IJ153">
        <v>100</v>
      </c>
      <c r="IK153">
        <v>100</v>
      </c>
      <c r="IL153">
        <v>1.237</v>
      </c>
      <c r="IM153">
        <v>0.2031</v>
      </c>
      <c r="IN153">
        <v>0.6902030508192664</v>
      </c>
      <c r="IO153">
        <v>0.001474763808417899</v>
      </c>
      <c r="IP153">
        <v>-3.85604142745729E-07</v>
      </c>
      <c r="IQ153">
        <v>-4.042155114862324E-11</v>
      </c>
      <c r="IR153">
        <v>-0.0599630414126953</v>
      </c>
      <c r="IS153">
        <v>-0.0008759303265835833</v>
      </c>
      <c r="IT153">
        <v>0.0007542316531097033</v>
      </c>
      <c r="IU153">
        <v>-1.168394518909615E-05</v>
      </c>
      <c r="IV153">
        <v>4</v>
      </c>
      <c r="IW153">
        <v>2283</v>
      </c>
      <c r="IX153">
        <v>1</v>
      </c>
      <c r="IY153">
        <v>28</v>
      </c>
      <c r="IZ153">
        <v>187624.7</v>
      </c>
      <c r="JA153">
        <v>187624.8</v>
      </c>
      <c r="JB153">
        <v>1.03149</v>
      </c>
      <c r="JC153">
        <v>2.28638</v>
      </c>
      <c r="JD153">
        <v>1.39648</v>
      </c>
      <c r="JE153">
        <v>2.36084</v>
      </c>
      <c r="JF153">
        <v>1.49536</v>
      </c>
      <c r="JG153">
        <v>2.66602</v>
      </c>
      <c r="JH153">
        <v>36.6233</v>
      </c>
      <c r="JI153">
        <v>24.1138</v>
      </c>
      <c r="JJ153">
        <v>18</v>
      </c>
      <c r="JK153">
        <v>490.179</v>
      </c>
      <c r="JL153">
        <v>448.334</v>
      </c>
      <c r="JM153">
        <v>31.4999</v>
      </c>
      <c r="JN153">
        <v>29.6311</v>
      </c>
      <c r="JO153">
        <v>30</v>
      </c>
      <c r="JP153">
        <v>29.468</v>
      </c>
      <c r="JQ153">
        <v>29.3943</v>
      </c>
      <c r="JR153">
        <v>20.6679</v>
      </c>
      <c r="JS153">
        <v>23.045</v>
      </c>
      <c r="JT153">
        <v>100</v>
      </c>
      <c r="JU153">
        <v>31.4873</v>
      </c>
      <c r="JV153">
        <v>420</v>
      </c>
      <c r="JW153">
        <v>24.8671</v>
      </c>
      <c r="JX153">
        <v>100.833</v>
      </c>
      <c r="JY153">
        <v>100.39</v>
      </c>
    </row>
    <row r="154" spans="1:285">
      <c r="A154">
        <v>138</v>
      </c>
      <c r="B154">
        <v>1758504913.1</v>
      </c>
      <c r="C154">
        <v>2024.599999904633</v>
      </c>
      <c r="D154" t="s">
        <v>707</v>
      </c>
      <c r="E154" t="s">
        <v>708</v>
      </c>
      <c r="F154">
        <v>5</v>
      </c>
      <c r="G154" t="s">
        <v>674</v>
      </c>
      <c r="H154" t="s">
        <v>420</v>
      </c>
      <c r="I154" t="s">
        <v>421</v>
      </c>
      <c r="J154">
        <v>1758504910.1</v>
      </c>
      <c r="K154">
        <f>(L154)/1000</f>
        <v>0</v>
      </c>
      <c r="L154">
        <f>1000*DL154*AJ154*(DH154-DI154)/(100*DA154*(1000-AJ154*DH154))</f>
        <v>0</v>
      </c>
      <c r="M154">
        <f>DL154*AJ154*(DG154-DF154*(1000-AJ154*DI154)/(1000-AJ154*DH154))/(100*DA154)</f>
        <v>0</v>
      </c>
      <c r="N154">
        <f>DF154 - IF(AJ154&gt;1, M154*DA154*100.0/(AL154), 0)</f>
        <v>0</v>
      </c>
      <c r="O154">
        <f>((U154-K154/2)*N154-M154)/(U154+K154/2)</f>
        <v>0</v>
      </c>
      <c r="P154">
        <f>O154*(DM154+DN154)/1000.0</f>
        <v>0</v>
      </c>
      <c r="Q154">
        <f>(DF154 - IF(AJ154&gt;1, M154*DA154*100.0/(AL154), 0))*(DM154+DN154)/1000.0</f>
        <v>0</v>
      </c>
      <c r="R154">
        <f>2.0/((1/T154-1/S154)+SIGN(T154)*SQRT((1/T154-1/S154)*(1/T154-1/S154) + 4*DB154/((DB154+1)*(DB154+1))*(2*1/T154*1/S154-1/S154*1/S154)))</f>
        <v>0</v>
      </c>
      <c r="S154">
        <f>IF(LEFT(DC154,1)&lt;&gt;"0",IF(LEFT(DC154,1)="1",3.0,DD154),$D$5+$E$5*(DT154*DM154/($K$5*1000))+$F$5*(DT154*DM154/($K$5*1000))*MAX(MIN(DA154,$J$5),$I$5)*MAX(MIN(DA154,$J$5),$I$5)+$G$5*MAX(MIN(DA154,$J$5),$I$5)*(DT154*DM154/($K$5*1000))+$H$5*(DT154*DM154/($K$5*1000))*(DT154*DM154/($K$5*1000)))</f>
        <v>0</v>
      </c>
      <c r="T154">
        <f>K154*(1000-(1000*0.61365*exp(17.502*X154/(240.97+X154))/(DM154+DN154)+DH154)/2)/(1000*0.61365*exp(17.502*X154/(240.97+X154))/(DM154+DN154)-DH154)</f>
        <v>0</v>
      </c>
      <c r="U154">
        <f>1/((DB154+1)/(R154/1.6)+1/(S154/1.37)) + DB154/((DB154+1)/(R154/1.6) + DB154/(S154/1.37))</f>
        <v>0</v>
      </c>
      <c r="V154">
        <f>(CW154*CZ154)</f>
        <v>0</v>
      </c>
      <c r="W154">
        <f>(DO154+(V154+2*0.95*5.67E-8*(((DO154+$B$7)+273)^4-(DO154+273)^4)-44100*K154)/(1.84*29.3*S154+8*0.95*5.67E-8*(DO154+273)^3))</f>
        <v>0</v>
      </c>
      <c r="X154">
        <f>($C$7*DP154+$D$7*DQ154+$E$7*W154)</f>
        <v>0</v>
      </c>
      <c r="Y154">
        <f>0.61365*exp(17.502*X154/(240.97+X154))</f>
        <v>0</v>
      </c>
      <c r="Z154">
        <f>(AA154/AB154*100)</f>
        <v>0</v>
      </c>
      <c r="AA154">
        <f>DH154*(DM154+DN154)/1000</f>
        <v>0</v>
      </c>
      <c r="AB154">
        <f>0.61365*exp(17.502*DO154/(240.97+DO154))</f>
        <v>0</v>
      </c>
      <c r="AC154">
        <f>(Y154-DH154*(DM154+DN154)/1000)</f>
        <v>0</v>
      </c>
      <c r="AD154">
        <f>(-K154*44100)</f>
        <v>0</v>
      </c>
      <c r="AE154">
        <f>2*29.3*S154*0.92*(DO154-X154)</f>
        <v>0</v>
      </c>
      <c r="AF154">
        <f>2*0.95*5.67E-8*(((DO154+$B$7)+273)^4-(X154+273)^4)</f>
        <v>0</v>
      </c>
      <c r="AG154">
        <f>V154+AF154+AD154+AE154</f>
        <v>0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MAX(0,($B$13+$C$13*DT154)/(1+$D$13*DT154)*DM154/(DO154+273)*$E$13)</f>
        <v>0</v>
      </c>
      <c r="AM154" t="s">
        <v>422</v>
      </c>
      <c r="AN154" t="s">
        <v>422</v>
      </c>
      <c r="AO154">
        <v>0</v>
      </c>
      <c r="AP154">
        <v>0</v>
      </c>
      <c r="AQ154">
        <f>1-AO154/AP154</f>
        <v>0</v>
      </c>
      <c r="AR154">
        <v>0</v>
      </c>
      <c r="AS154" t="s">
        <v>422</v>
      </c>
      <c r="AT154" t="s">
        <v>422</v>
      </c>
      <c r="AU154">
        <v>0</v>
      </c>
      <c r="AV154">
        <v>0</v>
      </c>
      <c r="AW154">
        <f>1-AU154/AV154</f>
        <v>0</v>
      </c>
      <c r="AX154">
        <v>0.5</v>
      </c>
      <c r="AY154">
        <f>CX154</f>
        <v>0</v>
      </c>
      <c r="AZ154">
        <f>M154</f>
        <v>0</v>
      </c>
      <c r="BA154">
        <f>AW154*AX154*AY154</f>
        <v>0</v>
      </c>
      <c r="BB154">
        <f>(AZ154-AR154)/AY154</f>
        <v>0</v>
      </c>
      <c r="BC154">
        <f>(AP154-AV154)/AV154</f>
        <v>0</v>
      </c>
      <c r="BD154">
        <f>AO154/(AQ154+AO154/AV154)</f>
        <v>0</v>
      </c>
      <c r="BE154" t="s">
        <v>422</v>
      </c>
      <c r="BF154">
        <v>0</v>
      </c>
      <c r="BG154">
        <f>IF(BF154&lt;&gt;0, BF154, BD154)</f>
        <v>0</v>
      </c>
      <c r="BH154">
        <f>1-BG154/AV154</f>
        <v>0</v>
      </c>
      <c r="BI154">
        <f>(AV154-AU154)/(AV154-BG154)</f>
        <v>0</v>
      </c>
      <c r="BJ154">
        <f>(AP154-AV154)/(AP154-BG154)</f>
        <v>0</v>
      </c>
      <c r="BK154">
        <f>(AV154-AU154)/(AV154-AO154)</f>
        <v>0</v>
      </c>
      <c r="BL154">
        <f>(AP154-AV154)/(AP154-AO154)</f>
        <v>0</v>
      </c>
      <c r="BM154">
        <f>(BI154*BG154/AU154)</f>
        <v>0</v>
      </c>
      <c r="BN154">
        <f>(1-BM154)</f>
        <v>0</v>
      </c>
      <c r="CW154">
        <f>$B$11*DU154+$C$11*DV154+$F$11*EG154*(1-EJ154)</f>
        <v>0</v>
      </c>
      <c r="CX154">
        <f>CW154*CY154</f>
        <v>0</v>
      </c>
      <c r="CY154">
        <f>($B$11*$D$9+$C$11*$D$9+$F$11*((ET154+EL154)/MAX(ET154+EL154+EU154, 0.1)*$I$9+EU154/MAX(ET154+EL154+EU154, 0.1)*$J$9))/($B$11+$C$11+$F$11)</f>
        <v>0</v>
      </c>
      <c r="CZ154">
        <f>($B$11*$K$9+$C$11*$K$9+$F$11*((ET154+EL154)/MAX(ET154+EL154+EU154, 0.1)*$P$9+EU154/MAX(ET154+EL154+EU154, 0.1)*$Q$9))/($B$11+$C$11+$F$11)</f>
        <v>0</v>
      </c>
      <c r="DA154">
        <v>3.46</v>
      </c>
      <c r="DB154">
        <v>0.5</v>
      </c>
      <c r="DC154" t="s">
        <v>423</v>
      </c>
      <c r="DD154">
        <v>2</v>
      </c>
      <c r="DE154">
        <v>1758504910.1</v>
      </c>
      <c r="DF154">
        <v>420.3478888888889</v>
      </c>
      <c r="DG154">
        <v>420.0122222222222</v>
      </c>
      <c r="DH154">
        <v>24.94682222222222</v>
      </c>
      <c r="DI154">
        <v>24.816</v>
      </c>
      <c r="DJ154">
        <v>419.1102222222222</v>
      </c>
      <c r="DK154">
        <v>24.74371111111111</v>
      </c>
      <c r="DL154">
        <v>500.0231111111111</v>
      </c>
      <c r="DM154">
        <v>89.97431111111113</v>
      </c>
      <c r="DN154">
        <v>0.05699644444444444</v>
      </c>
      <c r="DO154">
        <v>30.89796666666667</v>
      </c>
      <c r="DP154">
        <v>30.69457777777778</v>
      </c>
      <c r="DQ154">
        <v>999.9000000000001</v>
      </c>
      <c r="DR154">
        <v>0</v>
      </c>
      <c r="DS154">
        <v>0</v>
      </c>
      <c r="DT154">
        <v>10002.97222222222</v>
      </c>
      <c r="DU154">
        <v>0</v>
      </c>
      <c r="DV154">
        <v>0.899321</v>
      </c>
      <c r="DW154">
        <v>0.3357204444444444</v>
      </c>
      <c r="DX154">
        <v>431.1024444444445</v>
      </c>
      <c r="DY154">
        <v>430.7003333333333</v>
      </c>
      <c r="DZ154">
        <v>0.1308354444444444</v>
      </c>
      <c r="EA154">
        <v>420.0122222222222</v>
      </c>
      <c r="EB154">
        <v>24.816</v>
      </c>
      <c r="EC154">
        <v>2.244574444444444</v>
      </c>
      <c r="ED154">
        <v>2.232801111111111</v>
      </c>
      <c r="EE154">
        <v>19.28403333333333</v>
      </c>
      <c r="EF154">
        <v>19.19963333333333</v>
      </c>
      <c r="EG154">
        <v>0.00500097</v>
      </c>
      <c r="EH154">
        <v>0</v>
      </c>
      <c r="EI154">
        <v>0</v>
      </c>
      <c r="EJ154">
        <v>0</v>
      </c>
      <c r="EK154">
        <v>402.3333333333333</v>
      </c>
      <c r="EL154">
        <v>0.00500097</v>
      </c>
      <c r="EM154">
        <v>-6.744444444444444</v>
      </c>
      <c r="EN154">
        <v>-2.5</v>
      </c>
      <c r="EO154">
        <v>35.52066666666667</v>
      </c>
      <c r="EP154">
        <v>38.75688888888889</v>
      </c>
      <c r="EQ154">
        <v>37.187</v>
      </c>
      <c r="ER154">
        <v>38.75</v>
      </c>
      <c r="ES154">
        <v>37.41633333333333</v>
      </c>
      <c r="ET154">
        <v>0</v>
      </c>
      <c r="EU154">
        <v>0</v>
      </c>
      <c r="EV154">
        <v>0</v>
      </c>
      <c r="EW154">
        <v>1758504913.9</v>
      </c>
      <c r="EX154">
        <v>0</v>
      </c>
      <c r="EY154">
        <v>403.2461538461538</v>
      </c>
      <c r="EZ154">
        <v>-4.779487355507441</v>
      </c>
      <c r="FA154">
        <v>9.302564835825347</v>
      </c>
      <c r="FB154">
        <v>-5.219230769230768</v>
      </c>
      <c r="FC154">
        <v>15</v>
      </c>
      <c r="FD154">
        <v>0</v>
      </c>
      <c r="FE154" t="s">
        <v>424</v>
      </c>
      <c r="FF154">
        <v>1747247426.5</v>
      </c>
      <c r="FG154">
        <v>1747247420.5</v>
      </c>
      <c r="FH154">
        <v>0</v>
      </c>
      <c r="FI154">
        <v>1.027</v>
      </c>
      <c r="FJ154">
        <v>0.031</v>
      </c>
      <c r="FK154">
        <v>0.02</v>
      </c>
      <c r="FL154">
        <v>0.05</v>
      </c>
      <c r="FM154">
        <v>420</v>
      </c>
      <c r="FN154">
        <v>16</v>
      </c>
      <c r="FO154">
        <v>0.01</v>
      </c>
      <c r="FP154">
        <v>0.1</v>
      </c>
      <c r="FQ154">
        <v>0.3610519512195122</v>
      </c>
      <c r="FR154">
        <v>-0.1033005574912882</v>
      </c>
      <c r="FS154">
        <v>0.03380100318539501</v>
      </c>
      <c r="FT154">
        <v>0</v>
      </c>
      <c r="FU154">
        <v>405.0117647058824</v>
      </c>
      <c r="FV154">
        <v>-22.77769287318333</v>
      </c>
      <c r="FW154">
        <v>7.112365566015059</v>
      </c>
      <c r="FX154">
        <v>-1</v>
      </c>
      <c r="FY154">
        <v>0.1286290243902439</v>
      </c>
      <c r="FZ154">
        <v>0.01896790243902458</v>
      </c>
      <c r="GA154">
        <v>0.002028605185689202</v>
      </c>
      <c r="GB154">
        <v>1</v>
      </c>
      <c r="GC154">
        <v>1</v>
      </c>
      <c r="GD154">
        <v>2</v>
      </c>
      <c r="GE154" t="s">
        <v>425</v>
      </c>
      <c r="GF154">
        <v>3.13662</v>
      </c>
      <c r="GG154">
        <v>2.71723</v>
      </c>
      <c r="GH154">
        <v>0.09314459999999999</v>
      </c>
      <c r="GI154">
        <v>0.0924079</v>
      </c>
      <c r="GJ154">
        <v>0.108266</v>
      </c>
      <c r="GK154">
        <v>0.106642</v>
      </c>
      <c r="GL154">
        <v>28774.8</v>
      </c>
      <c r="GM154">
        <v>28856.4</v>
      </c>
      <c r="GN154">
        <v>29502.6</v>
      </c>
      <c r="GO154">
        <v>29386.3</v>
      </c>
      <c r="GP154">
        <v>34760.4</v>
      </c>
      <c r="GQ154">
        <v>34766.1</v>
      </c>
      <c r="GR154">
        <v>41517.2</v>
      </c>
      <c r="GS154">
        <v>41747</v>
      </c>
      <c r="GT154">
        <v>1.91258</v>
      </c>
      <c r="GU154">
        <v>1.863</v>
      </c>
      <c r="GV154">
        <v>0.08451939999999999</v>
      </c>
      <c r="GW154">
        <v>0</v>
      </c>
      <c r="GX154">
        <v>29.3203</v>
      </c>
      <c r="GY154">
        <v>999.9</v>
      </c>
      <c r="GZ154">
        <v>58.2</v>
      </c>
      <c r="HA154">
        <v>31.1</v>
      </c>
      <c r="HB154">
        <v>29.3477</v>
      </c>
      <c r="HC154">
        <v>62.4325</v>
      </c>
      <c r="HD154">
        <v>25.4046</v>
      </c>
      <c r="HE154">
        <v>1</v>
      </c>
      <c r="HF154">
        <v>0.158219</v>
      </c>
      <c r="HG154">
        <v>-1.4558</v>
      </c>
      <c r="HH154">
        <v>20.35</v>
      </c>
      <c r="HI154">
        <v>5.22343</v>
      </c>
      <c r="HJ154">
        <v>12.0159</v>
      </c>
      <c r="HK154">
        <v>4.99145</v>
      </c>
      <c r="HL154">
        <v>3.28955</v>
      </c>
      <c r="HM154">
        <v>9999</v>
      </c>
      <c r="HN154">
        <v>9999</v>
      </c>
      <c r="HO154">
        <v>9999</v>
      </c>
      <c r="HP154">
        <v>999.9</v>
      </c>
      <c r="HQ154">
        <v>1.86762</v>
      </c>
      <c r="HR154">
        <v>1.86675</v>
      </c>
      <c r="HS154">
        <v>1.86603</v>
      </c>
      <c r="HT154">
        <v>1.866</v>
      </c>
      <c r="HU154">
        <v>1.86784</v>
      </c>
      <c r="HV154">
        <v>1.87027</v>
      </c>
      <c r="HW154">
        <v>1.86891</v>
      </c>
      <c r="HX154">
        <v>1.87042</v>
      </c>
      <c r="HY154">
        <v>0</v>
      </c>
      <c r="HZ154">
        <v>0</v>
      </c>
      <c r="IA154">
        <v>0</v>
      </c>
      <c r="IB154">
        <v>0</v>
      </c>
      <c r="IC154" t="s">
        <v>426</v>
      </c>
      <c r="ID154" t="s">
        <v>427</v>
      </c>
      <c r="IE154" t="s">
        <v>428</v>
      </c>
      <c r="IF154" t="s">
        <v>428</v>
      </c>
      <c r="IG154" t="s">
        <v>428</v>
      </c>
      <c r="IH154" t="s">
        <v>428</v>
      </c>
      <c r="II154">
        <v>0</v>
      </c>
      <c r="IJ154">
        <v>100</v>
      </c>
      <c r="IK154">
        <v>100</v>
      </c>
      <c r="IL154">
        <v>1.238</v>
      </c>
      <c r="IM154">
        <v>0.2031</v>
      </c>
      <c r="IN154">
        <v>0.6902030508192664</v>
      </c>
      <c r="IO154">
        <v>0.001474763808417899</v>
      </c>
      <c r="IP154">
        <v>-3.85604142745729E-07</v>
      </c>
      <c r="IQ154">
        <v>-4.042155114862324E-11</v>
      </c>
      <c r="IR154">
        <v>-0.0599630414126953</v>
      </c>
      <c r="IS154">
        <v>-0.0008759303265835833</v>
      </c>
      <c r="IT154">
        <v>0.0007542316531097033</v>
      </c>
      <c r="IU154">
        <v>-1.168394518909615E-05</v>
      </c>
      <c r="IV154">
        <v>4</v>
      </c>
      <c r="IW154">
        <v>2283</v>
      </c>
      <c r="IX154">
        <v>1</v>
      </c>
      <c r="IY154">
        <v>28</v>
      </c>
      <c r="IZ154">
        <v>187624.8</v>
      </c>
      <c r="JA154">
        <v>187624.9</v>
      </c>
      <c r="JB154">
        <v>1.03271</v>
      </c>
      <c r="JC154">
        <v>2.2937</v>
      </c>
      <c r="JD154">
        <v>1.39648</v>
      </c>
      <c r="JE154">
        <v>2.3584</v>
      </c>
      <c r="JF154">
        <v>1.49536</v>
      </c>
      <c r="JG154">
        <v>2.65015</v>
      </c>
      <c r="JH154">
        <v>36.6469</v>
      </c>
      <c r="JI154">
        <v>24.105</v>
      </c>
      <c r="JJ154">
        <v>18</v>
      </c>
      <c r="JK154">
        <v>490.052</v>
      </c>
      <c r="JL154">
        <v>448.521</v>
      </c>
      <c r="JM154">
        <v>31.4979</v>
      </c>
      <c r="JN154">
        <v>29.631</v>
      </c>
      <c r="JO154">
        <v>30.0001</v>
      </c>
      <c r="JP154">
        <v>29.468</v>
      </c>
      <c r="JQ154">
        <v>29.3943</v>
      </c>
      <c r="JR154">
        <v>20.6691</v>
      </c>
      <c r="JS154">
        <v>23.045</v>
      </c>
      <c r="JT154">
        <v>100</v>
      </c>
      <c r="JU154">
        <v>31.4931</v>
      </c>
      <c r="JV154">
        <v>420</v>
      </c>
      <c r="JW154">
        <v>24.8671</v>
      </c>
      <c r="JX154">
        <v>100.833</v>
      </c>
      <c r="JY154">
        <v>100.39</v>
      </c>
    </row>
    <row r="155" spans="1:285">
      <c r="A155">
        <v>139</v>
      </c>
      <c r="B155">
        <v>1758504915.1</v>
      </c>
      <c r="C155">
        <v>2026.599999904633</v>
      </c>
      <c r="D155" t="s">
        <v>709</v>
      </c>
      <c r="E155" t="s">
        <v>710</v>
      </c>
      <c r="F155">
        <v>5</v>
      </c>
      <c r="G155" t="s">
        <v>674</v>
      </c>
      <c r="H155" t="s">
        <v>420</v>
      </c>
      <c r="I155" t="s">
        <v>421</v>
      </c>
      <c r="J155">
        <v>1758504912.1</v>
      </c>
      <c r="K155">
        <f>(L155)/1000</f>
        <v>0</v>
      </c>
      <c r="L155">
        <f>1000*DL155*AJ155*(DH155-DI155)/(100*DA155*(1000-AJ155*DH155))</f>
        <v>0</v>
      </c>
      <c r="M155">
        <f>DL155*AJ155*(DG155-DF155*(1000-AJ155*DI155)/(1000-AJ155*DH155))/(100*DA155)</f>
        <v>0</v>
      </c>
      <c r="N155">
        <f>DF155 - IF(AJ155&gt;1, M155*DA155*100.0/(AL155), 0)</f>
        <v>0</v>
      </c>
      <c r="O155">
        <f>((U155-K155/2)*N155-M155)/(U155+K155/2)</f>
        <v>0</v>
      </c>
      <c r="P155">
        <f>O155*(DM155+DN155)/1000.0</f>
        <v>0</v>
      </c>
      <c r="Q155">
        <f>(DF155 - IF(AJ155&gt;1, M155*DA155*100.0/(AL155), 0))*(DM155+DN155)/1000.0</f>
        <v>0</v>
      </c>
      <c r="R155">
        <f>2.0/((1/T155-1/S155)+SIGN(T155)*SQRT((1/T155-1/S155)*(1/T155-1/S155) + 4*DB155/((DB155+1)*(DB155+1))*(2*1/T155*1/S155-1/S155*1/S155)))</f>
        <v>0</v>
      </c>
      <c r="S155">
        <f>IF(LEFT(DC155,1)&lt;&gt;"0",IF(LEFT(DC155,1)="1",3.0,DD155),$D$5+$E$5*(DT155*DM155/($K$5*1000))+$F$5*(DT155*DM155/($K$5*1000))*MAX(MIN(DA155,$J$5),$I$5)*MAX(MIN(DA155,$J$5),$I$5)+$G$5*MAX(MIN(DA155,$J$5),$I$5)*(DT155*DM155/($K$5*1000))+$H$5*(DT155*DM155/($K$5*1000))*(DT155*DM155/($K$5*1000)))</f>
        <v>0</v>
      </c>
      <c r="T155">
        <f>K155*(1000-(1000*0.61365*exp(17.502*X155/(240.97+X155))/(DM155+DN155)+DH155)/2)/(1000*0.61365*exp(17.502*X155/(240.97+X155))/(DM155+DN155)-DH155)</f>
        <v>0</v>
      </c>
      <c r="U155">
        <f>1/((DB155+1)/(R155/1.6)+1/(S155/1.37)) + DB155/((DB155+1)/(R155/1.6) + DB155/(S155/1.37))</f>
        <v>0</v>
      </c>
      <c r="V155">
        <f>(CW155*CZ155)</f>
        <v>0</v>
      </c>
      <c r="W155">
        <f>(DO155+(V155+2*0.95*5.67E-8*(((DO155+$B$7)+273)^4-(DO155+273)^4)-44100*K155)/(1.84*29.3*S155+8*0.95*5.67E-8*(DO155+273)^3))</f>
        <v>0</v>
      </c>
      <c r="X155">
        <f>($C$7*DP155+$D$7*DQ155+$E$7*W155)</f>
        <v>0</v>
      </c>
      <c r="Y155">
        <f>0.61365*exp(17.502*X155/(240.97+X155))</f>
        <v>0</v>
      </c>
      <c r="Z155">
        <f>(AA155/AB155*100)</f>
        <v>0</v>
      </c>
      <c r="AA155">
        <f>DH155*(DM155+DN155)/1000</f>
        <v>0</v>
      </c>
      <c r="AB155">
        <f>0.61365*exp(17.502*DO155/(240.97+DO155))</f>
        <v>0</v>
      </c>
      <c r="AC155">
        <f>(Y155-DH155*(DM155+DN155)/1000)</f>
        <v>0</v>
      </c>
      <c r="AD155">
        <f>(-K155*44100)</f>
        <v>0</v>
      </c>
      <c r="AE155">
        <f>2*29.3*S155*0.92*(DO155-X155)</f>
        <v>0</v>
      </c>
      <c r="AF155">
        <f>2*0.95*5.67E-8*(((DO155+$B$7)+273)^4-(X155+273)^4)</f>
        <v>0</v>
      </c>
      <c r="AG155">
        <f>V155+AF155+AD155+AE155</f>
        <v>0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MAX(0,($B$13+$C$13*DT155)/(1+$D$13*DT155)*DM155/(DO155+273)*$E$13)</f>
        <v>0</v>
      </c>
      <c r="AM155" t="s">
        <v>422</v>
      </c>
      <c r="AN155" t="s">
        <v>422</v>
      </c>
      <c r="AO155">
        <v>0</v>
      </c>
      <c r="AP155">
        <v>0</v>
      </c>
      <c r="AQ155">
        <f>1-AO155/AP155</f>
        <v>0</v>
      </c>
      <c r="AR155">
        <v>0</v>
      </c>
      <c r="AS155" t="s">
        <v>422</v>
      </c>
      <c r="AT155" t="s">
        <v>422</v>
      </c>
      <c r="AU155">
        <v>0</v>
      </c>
      <c r="AV155">
        <v>0</v>
      </c>
      <c r="AW155">
        <f>1-AU155/AV155</f>
        <v>0</v>
      </c>
      <c r="AX155">
        <v>0.5</v>
      </c>
      <c r="AY155">
        <f>CX155</f>
        <v>0</v>
      </c>
      <c r="AZ155">
        <f>M155</f>
        <v>0</v>
      </c>
      <c r="BA155">
        <f>AW155*AX155*AY155</f>
        <v>0</v>
      </c>
      <c r="BB155">
        <f>(AZ155-AR155)/AY155</f>
        <v>0</v>
      </c>
      <c r="BC155">
        <f>(AP155-AV155)/AV155</f>
        <v>0</v>
      </c>
      <c r="BD155">
        <f>AO155/(AQ155+AO155/AV155)</f>
        <v>0</v>
      </c>
      <c r="BE155" t="s">
        <v>422</v>
      </c>
      <c r="BF155">
        <v>0</v>
      </c>
      <c r="BG155">
        <f>IF(BF155&lt;&gt;0, BF155, BD155)</f>
        <v>0</v>
      </c>
      <c r="BH155">
        <f>1-BG155/AV155</f>
        <v>0</v>
      </c>
      <c r="BI155">
        <f>(AV155-AU155)/(AV155-BG155)</f>
        <v>0</v>
      </c>
      <c r="BJ155">
        <f>(AP155-AV155)/(AP155-BG155)</f>
        <v>0</v>
      </c>
      <c r="BK155">
        <f>(AV155-AU155)/(AV155-AO155)</f>
        <v>0</v>
      </c>
      <c r="BL155">
        <f>(AP155-AV155)/(AP155-AO155)</f>
        <v>0</v>
      </c>
      <c r="BM155">
        <f>(BI155*BG155/AU155)</f>
        <v>0</v>
      </c>
      <c r="BN155">
        <f>(1-BM155)</f>
        <v>0</v>
      </c>
      <c r="CW155">
        <f>$B$11*DU155+$C$11*DV155+$F$11*EG155*(1-EJ155)</f>
        <v>0</v>
      </c>
      <c r="CX155">
        <f>CW155*CY155</f>
        <v>0</v>
      </c>
      <c r="CY155">
        <f>($B$11*$D$9+$C$11*$D$9+$F$11*((ET155+EL155)/MAX(ET155+EL155+EU155, 0.1)*$I$9+EU155/MAX(ET155+EL155+EU155, 0.1)*$J$9))/($B$11+$C$11+$F$11)</f>
        <v>0</v>
      </c>
      <c r="CZ155">
        <f>($B$11*$K$9+$C$11*$K$9+$F$11*((ET155+EL155)/MAX(ET155+EL155+EU155, 0.1)*$P$9+EU155/MAX(ET155+EL155+EU155, 0.1)*$Q$9))/($B$11+$C$11+$F$11)</f>
        <v>0</v>
      </c>
      <c r="DA155">
        <v>3.46</v>
      </c>
      <c r="DB155">
        <v>0.5</v>
      </c>
      <c r="DC155" t="s">
        <v>423</v>
      </c>
      <c r="DD155">
        <v>2</v>
      </c>
      <c r="DE155">
        <v>1758504912.1</v>
      </c>
      <c r="DF155">
        <v>420.3504444444445</v>
      </c>
      <c r="DG155">
        <v>419.9895555555556</v>
      </c>
      <c r="DH155">
        <v>24.94714444444444</v>
      </c>
      <c r="DI155">
        <v>24.81557777777778</v>
      </c>
      <c r="DJ155">
        <v>419.1128888888889</v>
      </c>
      <c r="DK155">
        <v>24.74403333333333</v>
      </c>
      <c r="DL155">
        <v>500.0164444444445</v>
      </c>
      <c r="DM155">
        <v>89.97484444444446</v>
      </c>
      <c r="DN155">
        <v>0.05699391111111111</v>
      </c>
      <c r="DO155">
        <v>30.89887777777778</v>
      </c>
      <c r="DP155">
        <v>30.69446666666667</v>
      </c>
      <c r="DQ155">
        <v>999.9000000000001</v>
      </c>
      <c r="DR155">
        <v>0</v>
      </c>
      <c r="DS155">
        <v>0</v>
      </c>
      <c r="DT155">
        <v>9998.599999999999</v>
      </c>
      <c r="DU155">
        <v>0</v>
      </c>
      <c r="DV155">
        <v>0.899321</v>
      </c>
      <c r="DW155">
        <v>0.3610772222222222</v>
      </c>
      <c r="DX155">
        <v>431.1053333333333</v>
      </c>
      <c r="DY155">
        <v>430.6768888888889</v>
      </c>
      <c r="DZ155">
        <v>0.131596</v>
      </c>
      <c r="EA155">
        <v>419.9895555555556</v>
      </c>
      <c r="EB155">
        <v>24.81557777777778</v>
      </c>
      <c r="EC155">
        <v>2.244617777777778</v>
      </c>
      <c r="ED155">
        <v>2.232775555555556</v>
      </c>
      <c r="EE155">
        <v>19.28434444444444</v>
      </c>
      <c r="EF155">
        <v>19.19945555555556</v>
      </c>
      <c r="EG155">
        <v>0.00500097</v>
      </c>
      <c r="EH155">
        <v>0</v>
      </c>
      <c r="EI155">
        <v>0</v>
      </c>
      <c r="EJ155">
        <v>0</v>
      </c>
      <c r="EK155">
        <v>403.6333333333333</v>
      </c>
      <c r="EL155">
        <v>0.00500097</v>
      </c>
      <c r="EM155">
        <v>-9.555555555555557</v>
      </c>
      <c r="EN155">
        <v>-3.1</v>
      </c>
      <c r="EO155">
        <v>35.52066666666666</v>
      </c>
      <c r="EP155">
        <v>38.75688888888889</v>
      </c>
      <c r="EQ155">
        <v>37.17322222222222</v>
      </c>
      <c r="ER155">
        <v>38.75</v>
      </c>
      <c r="ES155">
        <v>37.39566666666666</v>
      </c>
      <c r="ET155">
        <v>0</v>
      </c>
      <c r="EU155">
        <v>0</v>
      </c>
      <c r="EV155">
        <v>0</v>
      </c>
      <c r="EW155">
        <v>1758504915.7</v>
      </c>
      <c r="EX155">
        <v>0</v>
      </c>
      <c r="EY155">
        <v>403.408</v>
      </c>
      <c r="EZ155">
        <v>-21.29230783841504</v>
      </c>
      <c r="FA155">
        <v>-7.499999229724564</v>
      </c>
      <c r="FB155">
        <v>-5.871999999999999</v>
      </c>
      <c r="FC155">
        <v>15</v>
      </c>
      <c r="FD155">
        <v>0</v>
      </c>
      <c r="FE155" t="s">
        <v>424</v>
      </c>
      <c r="FF155">
        <v>1747247426.5</v>
      </c>
      <c r="FG155">
        <v>1747247420.5</v>
      </c>
      <c r="FH155">
        <v>0</v>
      </c>
      <c r="FI155">
        <v>1.027</v>
      </c>
      <c r="FJ155">
        <v>0.031</v>
      </c>
      <c r="FK155">
        <v>0.02</v>
      </c>
      <c r="FL155">
        <v>0.05</v>
      </c>
      <c r="FM155">
        <v>420</v>
      </c>
      <c r="FN155">
        <v>16</v>
      </c>
      <c r="FO155">
        <v>0.01</v>
      </c>
      <c r="FP155">
        <v>0.1</v>
      </c>
      <c r="FQ155">
        <v>0.365858425</v>
      </c>
      <c r="FR155">
        <v>-0.01522145966228912</v>
      </c>
      <c r="FS155">
        <v>0.03884252568698868</v>
      </c>
      <c r="FT155">
        <v>1</v>
      </c>
      <c r="FU155">
        <v>404.2058823529412</v>
      </c>
      <c r="FV155">
        <v>-20.22001527512611</v>
      </c>
      <c r="FW155">
        <v>7.37587247786244</v>
      </c>
      <c r="FX155">
        <v>-1</v>
      </c>
      <c r="FY155">
        <v>0.12906295</v>
      </c>
      <c r="FZ155">
        <v>0.02179630018761739</v>
      </c>
      <c r="GA155">
        <v>0.002179052052498976</v>
      </c>
      <c r="GB155">
        <v>1</v>
      </c>
      <c r="GC155">
        <v>2</v>
      </c>
      <c r="GD155">
        <v>2</v>
      </c>
      <c r="GE155" t="s">
        <v>448</v>
      </c>
      <c r="GF155">
        <v>3.13653</v>
      </c>
      <c r="GG155">
        <v>2.71728</v>
      </c>
      <c r="GH155">
        <v>0.09314310000000001</v>
      </c>
      <c r="GI155">
        <v>0.09240230000000001</v>
      </c>
      <c r="GJ155">
        <v>0.108265</v>
      </c>
      <c r="GK155">
        <v>0.10664</v>
      </c>
      <c r="GL155">
        <v>28774.8</v>
      </c>
      <c r="GM155">
        <v>28856.7</v>
      </c>
      <c r="GN155">
        <v>29502.5</v>
      </c>
      <c r="GO155">
        <v>29386.5</v>
      </c>
      <c r="GP155">
        <v>34760.4</v>
      </c>
      <c r="GQ155">
        <v>34766.4</v>
      </c>
      <c r="GR155">
        <v>41517.1</v>
      </c>
      <c r="GS155">
        <v>41747.3</v>
      </c>
      <c r="GT155">
        <v>1.9125</v>
      </c>
      <c r="GU155">
        <v>1.8633</v>
      </c>
      <c r="GV155">
        <v>0.08456039999999999</v>
      </c>
      <c r="GW155">
        <v>0</v>
      </c>
      <c r="GX155">
        <v>29.3203</v>
      </c>
      <c r="GY155">
        <v>999.9</v>
      </c>
      <c r="GZ155">
        <v>58.2</v>
      </c>
      <c r="HA155">
        <v>31.1</v>
      </c>
      <c r="HB155">
        <v>29.3478</v>
      </c>
      <c r="HC155">
        <v>62.4125</v>
      </c>
      <c r="HD155">
        <v>25.4607</v>
      </c>
      <c r="HE155">
        <v>1</v>
      </c>
      <c r="HF155">
        <v>0.158313</v>
      </c>
      <c r="HG155">
        <v>-1.45896</v>
      </c>
      <c r="HH155">
        <v>20.35</v>
      </c>
      <c r="HI155">
        <v>5.22343</v>
      </c>
      <c r="HJ155">
        <v>12.0159</v>
      </c>
      <c r="HK155">
        <v>4.99135</v>
      </c>
      <c r="HL155">
        <v>3.28945</v>
      </c>
      <c r="HM155">
        <v>9999</v>
      </c>
      <c r="HN155">
        <v>9999</v>
      </c>
      <c r="HO155">
        <v>9999</v>
      </c>
      <c r="HP155">
        <v>999.9</v>
      </c>
      <c r="HQ155">
        <v>1.86759</v>
      </c>
      <c r="HR155">
        <v>1.86673</v>
      </c>
      <c r="HS155">
        <v>1.86604</v>
      </c>
      <c r="HT155">
        <v>1.866</v>
      </c>
      <c r="HU155">
        <v>1.86784</v>
      </c>
      <c r="HV155">
        <v>1.87028</v>
      </c>
      <c r="HW155">
        <v>1.86891</v>
      </c>
      <c r="HX155">
        <v>1.87042</v>
      </c>
      <c r="HY155">
        <v>0</v>
      </c>
      <c r="HZ155">
        <v>0</v>
      </c>
      <c r="IA155">
        <v>0</v>
      </c>
      <c r="IB155">
        <v>0</v>
      </c>
      <c r="IC155" t="s">
        <v>426</v>
      </c>
      <c r="ID155" t="s">
        <v>427</v>
      </c>
      <c r="IE155" t="s">
        <v>428</v>
      </c>
      <c r="IF155" t="s">
        <v>428</v>
      </c>
      <c r="IG155" t="s">
        <v>428</v>
      </c>
      <c r="IH155" t="s">
        <v>428</v>
      </c>
      <c r="II155">
        <v>0</v>
      </c>
      <c r="IJ155">
        <v>100</v>
      </c>
      <c r="IK155">
        <v>100</v>
      </c>
      <c r="IL155">
        <v>1.238</v>
      </c>
      <c r="IM155">
        <v>0.2032</v>
      </c>
      <c r="IN155">
        <v>0.6902030508192664</v>
      </c>
      <c r="IO155">
        <v>0.001474763808417899</v>
      </c>
      <c r="IP155">
        <v>-3.85604142745729E-07</v>
      </c>
      <c r="IQ155">
        <v>-4.042155114862324E-11</v>
      </c>
      <c r="IR155">
        <v>-0.0599630414126953</v>
      </c>
      <c r="IS155">
        <v>-0.0008759303265835833</v>
      </c>
      <c r="IT155">
        <v>0.0007542316531097033</v>
      </c>
      <c r="IU155">
        <v>-1.168394518909615E-05</v>
      </c>
      <c r="IV155">
        <v>4</v>
      </c>
      <c r="IW155">
        <v>2283</v>
      </c>
      <c r="IX155">
        <v>1</v>
      </c>
      <c r="IY155">
        <v>28</v>
      </c>
      <c r="IZ155">
        <v>187624.8</v>
      </c>
      <c r="JA155">
        <v>187624.9</v>
      </c>
      <c r="JB155">
        <v>1.03271</v>
      </c>
      <c r="JC155">
        <v>2.29248</v>
      </c>
      <c r="JD155">
        <v>1.39771</v>
      </c>
      <c r="JE155">
        <v>2.35962</v>
      </c>
      <c r="JF155">
        <v>1.49536</v>
      </c>
      <c r="JG155">
        <v>2.64282</v>
      </c>
      <c r="JH155">
        <v>36.6469</v>
      </c>
      <c r="JI155">
        <v>24.105</v>
      </c>
      <c r="JJ155">
        <v>18</v>
      </c>
      <c r="JK155">
        <v>490.005</v>
      </c>
      <c r="JL155">
        <v>448.708</v>
      </c>
      <c r="JM155">
        <v>31.4972</v>
      </c>
      <c r="JN155">
        <v>29.6298</v>
      </c>
      <c r="JO155">
        <v>30.0001</v>
      </c>
      <c r="JP155">
        <v>29.468</v>
      </c>
      <c r="JQ155">
        <v>29.3943</v>
      </c>
      <c r="JR155">
        <v>20.6697</v>
      </c>
      <c r="JS155">
        <v>23.045</v>
      </c>
      <c r="JT155">
        <v>100</v>
      </c>
      <c r="JU155">
        <v>31.4931</v>
      </c>
      <c r="JV155">
        <v>420</v>
      </c>
      <c r="JW155">
        <v>24.8671</v>
      </c>
      <c r="JX155">
        <v>100.833</v>
      </c>
      <c r="JY155">
        <v>100.391</v>
      </c>
    </row>
    <row r="156" spans="1:285">
      <c r="A156">
        <v>140</v>
      </c>
      <c r="B156">
        <v>1758504917.1</v>
      </c>
      <c r="C156">
        <v>2028.599999904633</v>
      </c>
      <c r="D156" t="s">
        <v>711</v>
      </c>
      <c r="E156" t="s">
        <v>712</v>
      </c>
      <c r="F156">
        <v>5</v>
      </c>
      <c r="G156" t="s">
        <v>674</v>
      </c>
      <c r="H156" t="s">
        <v>420</v>
      </c>
      <c r="I156" t="s">
        <v>421</v>
      </c>
      <c r="J156">
        <v>1758504914.1</v>
      </c>
      <c r="K156">
        <f>(L156)/1000</f>
        <v>0</v>
      </c>
      <c r="L156">
        <f>1000*DL156*AJ156*(DH156-DI156)/(100*DA156*(1000-AJ156*DH156))</f>
        <v>0</v>
      </c>
      <c r="M156">
        <f>DL156*AJ156*(DG156-DF156*(1000-AJ156*DI156)/(1000-AJ156*DH156))/(100*DA156)</f>
        <v>0</v>
      </c>
      <c r="N156">
        <f>DF156 - IF(AJ156&gt;1, M156*DA156*100.0/(AL156), 0)</f>
        <v>0</v>
      </c>
      <c r="O156">
        <f>((U156-K156/2)*N156-M156)/(U156+K156/2)</f>
        <v>0</v>
      </c>
      <c r="P156">
        <f>O156*(DM156+DN156)/1000.0</f>
        <v>0</v>
      </c>
      <c r="Q156">
        <f>(DF156 - IF(AJ156&gt;1, M156*DA156*100.0/(AL156), 0))*(DM156+DN156)/1000.0</f>
        <v>0</v>
      </c>
      <c r="R156">
        <f>2.0/((1/T156-1/S156)+SIGN(T156)*SQRT((1/T156-1/S156)*(1/T156-1/S156) + 4*DB156/((DB156+1)*(DB156+1))*(2*1/T156*1/S156-1/S156*1/S156)))</f>
        <v>0</v>
      </c>
      <c r="S156">
        <f>IF(LEFT(DC156,1)&lt;&gt;"0",IF(LEFT(DC156,1)="1",3.0,DD156),$D$5+$E$5*(DT156*DM156/($K$5*1000))+$F$5*(DT156*DM156/($K$5*1000))*MAX(MIN(DA156,$J$5),$I$5)*MAX(MIN(DA156,$J$5),$I$5)+$G$5*MAX(MIN(DA156,$J$5),$I$5)*(DT156*DM156/($K$5*1000))+$H$5*(DT156*DM156/($K$5*1000))*(DT156*DM156/($K$5*1000)))</f>
        <v>0</v>
      </c>
      <c r="T156">
        <f>K156*(1000-(1000*0.61365*exp(17.502*X156/(240.97+X156))/(DM156+DN156)+DH156)/2)/(1000*0.61365*exp(17.502*X156/(240.97+X156))/(DM156+DN156)-DH156)</f>
        <v>0</v>
      </c>
      <c r="U156">
        <f>1/((DB156+1)/(R156/1.6)+1/(S156/1.37)) + DB156/((DB156+1)/(R156/1.6) + DB156/(S156/1.37))</f>
        <v>0</v>
      </c>
      <c r="V156">
        <f>(CW156*CZ156)</f>
        <v>0</v>
      </c>
      <c r="W156">
        <f>(DO156+(V156+2*0.95*5.67E-8*(((DO156+$B$7)+273)^4-(DO156+273)^4)-44100*K156)/(1.84*29.3*S156+8*0.95*5.67E-8*(DO156+273)^3))</f>
        <v>0</v>
      </c>
      <c r="X156">
        <f>($C$7*DP156+$D$7*DQ156+$E$7*W156)</f>
        <v>0</v>
      </c>
      <c r="Y156">
        <f>0.61365*exp(17.502*X156/(240.97+X156))</f>
        <v>0</v>
      </c>
      <c r="Z156">
        <f>(AA156/AB156*100)</f>
        <v>0</v>
      </c>
      <c r="AA156">
        <f>DH156*(DM156+DN156)/1000</f>
        <v>0</v>
      </c>
      <c r="AB156">
        <f>0.61365*exp(17.502*DO156/(240.97+DO156))</f>
        <v>0</v>
      </c>
      <c r="AC156">
        <f>(Y156-DH156*(DM156+DN156)/1000)</f>
        <v>0</v>
      </c>
      <c r="AD156">
        <f>(-K156*44100)</f>
        <v>0</v>
      </c>
      <c r="AE156">
        <f>2*29.3*S156*0.92*(DO156-X156)</f>
        <v>0</v>
      </c>
      <c r="AF156">
        <f>2*0.95*5.67E-8*(((DO156+$B$7)+273)^4-(X156+273)^4)</f>
        <v>0</v>
      </c>
      <c r="AG156">
        <f>V156+AF156+AD156+AE156</f>
        <v>0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MAX(0,($B$13+$C$13*DT156)/(1+$D$13*DT156)*DM156/(DO156+273)*$E$13)</f>
        <v>0</v>
      </c>
      <c r="AM156" t="s">
        <v>422</v>
      </c>
      <c r="AN156" t="s">
        <v>422</v>
      </c>
      <c r="AO156">
        <v>0</v>
      </c>
      <c r="AP156">
        <v>0</v>
      </c>
      <c r="AQ156">
        <f>1-AO156/AP156</f>
        <v>0</v>
      </c>
      <c r="AR156">
        <v>0</v>
      </c>
      <c r="AS156" t="s">
        <v>422</v>
      </c>
      <c r="AT156" t="s">
        <v>422</v>
      </c>
      <c r="AU156">
        <v>0</v>
      </c>
      <c r="AV156">
        <v>0</v>
      </c>
      <c r="AW156">
        <f>1-AU156/AV156</f>
        <v>0</v>
      </c>
      <c r="AX156">
        <v>0.5</v>
      </c>
      <c r="AY156">
        <f>CX156</f>
        <v>0</v>
      </c>
      <c r="AZ156">
        <f>M156</f>
        <v>0</v>
      </c>
      <c r="BA156">
        <f>AW156*AX156*AY156</f>
        <v>0</v>
      </c>
      <c r="BB156">
        <f>(AZ156-AR156)/AY156</f>
        <v>0</v>
      </c>
      <c r="BC156">
        <f>(AP156-AV156)/AV156</f>
        <v>0</v>
      </c>
      <c r="BD156">
        <f>AO156/(AQ156+AO156/AV156)</f>
        <v>0</v>
      </c>
      <c r="BE156" t="s">
        <v>422</v>
      </c>
      <c r="BF156">
        <v>0</v>
      </c>
      <c r="BG156">
        <f>IF(BF156&lt;&gt;0, BF156, BD156)</f>
        <v>0</v>
      </c>
      <c r="BH156">
        <f>1-BG156/AV156</f>
        <v>0</v>
      </c>
      <c r="BI156">
        <f>(AV156-AU156)/(AV156-BG156)</f>
        <v>0</v>
      </c>
      <c r="BJ156">
        <f>(AP156-AV156)/(AP156-BG156)</f>
        <v>0</v>
      </c>
      <c r="BK156">
        <f>(AV156-AU156)/(AV156-AO156)</f>
        <v>0</v>
      </c>
      <c r="BL156">
        <f>(AP156-AV156)/(AP156-AO156)</f>
        <v>0</v>
      </c>
      <c r="BM156">
        <f>(BI156*BG156/AU156)</f>
        <v>0</v>
      </c>
      <c r="BN156">
        <f>(1-BM156)</f>
        <v>0</v>
      </c>
      <c r="CW156">
        <f>$B$11*DU156+$C$11*DV156+$F$11*EG156*(1-EJ156)</f>
        <v>0</v>
      </c>
      <c r="CX156">
        <f>CW156*CY156</f>
        <v>0</v>
      </c>
      <c r="CY156">
        <f>($B$11*$D$9+$C$11*$D$9+$F$11*((ET156+EL156)/MAX(ET156+EL156+EU156, 0.1)*$I$9+EU156/MAX(ET156+EL156+EU156, 0.1)*$J$9))/($B$11+$C$11+$F$11)</f>
        <v>0</v>
      </c>
      <c r="CZ156">
        <f>($B$11*$K$9+$C$11*$K$9+$F$11*((ET156+EL156)/MAX(ET156+EL156+EU156, 0.1)*$P$9+EU156/MAX(ET156+EL156+EU156, 0.1)*$Q$9))/($B$11+$C$11+$F$11)</f>
        <v>0</v>
      </c>
      <c r="DA156">
        <v>3.46</v>
      </c>
      <c r="DB156">
        <v>0.5</v>
      </c>
      <c r="DC156" t="s">
        <v>423</v>
      </c>
      <c r="DD156">
        <v>2</v>
      </c>
      <c r="DE156">
        <v>1758504914.1</v>
      </c>
      <c r="DF156">
        <v>420.3598888888889</v>
      </c>
      <c r="DG156">
        <v>419.9624444444444</v>
      </c>
      <c r="DH156">
        <v>24.94708888888889</v>
      </c>
      <c r="DI156">
        <v>24.81538888888889</v>
      </c>
      <c r="DJ156">
        <v>419.1225555555555</v>
      </c>
      <c r="DK156">
        <v>24.74397777777777</v>
      </c>
      <c r="DL156">
        <v>499.9963333333334</v>
      </c>
      <c r="DM156">
        <v>89.97506666666668</v>
      </c>
      <c r="DN156">
        <v>0.05702946666666667</v>
      </c>
      <c r="DO156">
        <v>30.89974444444444</v>
      </c>
      <c r="DP156">
        <v>30.69691111111111</v>
      </c>
      <c r="DQ156">
        <v>999.9000000000001</v>
      </c>
      <c r="DR156">
        <v>0</v>
      </c>
      <c r="DS156">
        <v>0</v>
      </c>
      <c r="DT156">
        <v>9995.966666666667</v>
      </c>
      <c r="DU156">
        <v>0</v>
      </c>
      <c r="DV156">
        <v>0.899321</v>
      </c>
      <c r="DW156">
        <v>0.3976914444444445</v>
      </c>
      <c r="DX156">
        <v>431.1151111111111</v>
      </c>
      <c r="DY156">
        <v>430.649</v>
      </c>
      <c r="DZ156">
        <v>0.1317192222222222</v>
      </c>
      <c r="EA156">
        <v>419.9624444444444</v>
      </c>
      <c r="EB156">
        <v>24.81538888888889</v>
      </c>
      <c r="EC156">
        <v>2.244617777777778</v>
      </c>
      <c r="ED156">
        <v>2.232764444444444</v>
      </c>
      <c r="EE156">
        <v>19.28435555555556</v>
      </c>
      <c r="EF156">
        <v>19.19937777777778</v>
      </c>
      <c r="EG156">
        <v>0.00500097</v>
      </c>
      <c r="EH156">
        <v>0</v>
      </c>
      <c r="EI156">
        <v>0</v>
      </c>
      <c r="EJ156">
        <v>0</v>
      </c>
      <c r="EK156">
        <v>402.7222222222222</v>
      </c>
      <c r="EL156">
        <v>0.00500097</v>
      </c>
      <c r="EM156">
        <v>-13.68888888888889</v>
      </c>
      <c r="EN156">
        <v>-2.977777777777778</v>
      </c>
      <c r="EO156">
        <v>35.5</v>
      </c>
      <c r="EP156">
        <v>38.75</v>
      </c>
      <c r="EQ156">
        <v>37.15255555555555</v>
      </c>
      <c r="ER156">
        <v>38.72900000000001</v>
      </c>
      <c r="ES156">
        <v>37.38188888888889</v>
      </c>
      <c r="ET156">
        <v>0</v>
      </c>
      <c r="EU156">
        <v>0</v>
      </c>
      <c r="EV156">
        <v>0</v>
      </c>
      <c r="EW156">
        <v>1758504918.1</v>
      </c>
      <c r="EX156">
        <v>0</v>
      </c>
      <c r="EY156">
        <v>402.72</v>
      </c>
      <c r="EZ156">
        <v>-1.607692488057823</v>
      </c>
      <c r="FA156">
        <v>-37.71538386808111</v>
      </c>
      <c r="FB156">
        <v>-6.56</v>
      </c>
      <c r="FC156">
        <v>15</v>
      </c>
      <c r="FD156">
        <v>0</v>
      </c>
      <c r="FE156" t="s">
        <v>424</v>
      </c>
      <c r="FF156">
        <v>1747247426.5</v>
      </c>
      <c r="FG156">
        <v>1747247420.5</v>
      </c>
      <c r="FH156">
        <v>0</v>
      </c>
      <c r="FI156">
        <v>1.027</v>
      </c>
      <c r="FJ156">
        <v>0.031</v>
      </c>
      <c r="FK156">
        <v>0.02</v>
      </c>
      <c r="FL156">
        <v>0.05</v>
      </c>
      <c r="FM156">
        <v>420</v>
      </c>
      <c r="FN156">
        <v>16</v>
      </c>
      <c r="FO156">
        <v>0.01</v>
      </c>
      <c r="FP156">
        <v>0.1</v>
      </c>
      <c r="FQ156">
        <v>0.3716616585365854</v>
      </c>
      <c r="FR156">
        <v>0.1227102020905921</v>
      </c>
      <c r="FS156">
        <v>0.04322748075890442</v>
      </c>
      <c r="FT156">
        <v>0</v>
      </c>
      <c r="FU156">
        <v>402.8676470588235</v>
      </c>
      <c r="FV156">
        <v>-6.323911469760145</v>
      </c>
      <c r="FW156">
        <v>6.782014302040333</v>
      </c>
      <c r="FX156">
        <v>-1</v>
      </c>
      <c r="FY156">
        <v>0.1297029268292683</v>
      </c>
      <c r="FZ156">
        <v>0.01784882926829262</v>
      </c>
      <c r="GA156">
        <v>0.001935430819755817</v>
      </c>
      <c r="GB156">
        <v>1</v>
      </c>
      <c r="GC156">
        <v>1</v>
      </c>
      <c r="GD156">
        <v>2</v>
      </c>
      <c r="GE156" t="s">
        <v>425</v>
      </c>
      <c r="GF156">
        <v>3.13672</v>
      </c>
      <c r="GG156">
        <v>2.71734</v>
      </c>
      <c r="GH156">
        <v>0.09313929999999999</v>
      </c>
      <c r="GI156">
        <v>0.0924101</v>
      </c>
      <c r="GJ156">
        <v>0.108265</v>
      </c>
      <c r="GK156">
        <v>0.106642</v>
      </c>
      <c r="GL156">
        <v>28774.9</v>
      </c>
      <c r="GM156">
        <v>28856.4</v>
      </c>
      <c r="GN156">
        <v>29502.4</v>
      </c>
      <c r="GO156">
        <v>29386.3</v>
      </c>
      <c r="GP156">
        <v>34760.4</v>
      </c>
      <c r="GQ156">
        <v>34766.1</v>
      </c>
      <c r="GR156">
        <v>41517.1</v>
      </c>
      <c r="GS156">
        <v>41747</v>
      </c>
      <c r="GT156">
        <v>1.91245</v>
      </c>
      <c r="GU156">
        <v>1.863</v>
      </c>
      <c r="GV156">
        <v>0.0846758</v>
      </c>
      <c r="GW156">
        <v>0</v>
      </c>
      <c r="GX156">
        <v>29.3203</v>
      </c>
      <c r="GY156">
        <v>999.9</v>
      </c>
      <c r="GZ156">
        <v>58.2</v>
      </c>
      <c r="HA156">
        <v>31.1</v>
      </c>
      <c r="HB156">
        <v>29.3482</v>
      </c>
      <c r="HC156">
        <v>62.4225</v>
      </c>
      <c r="HD156">
        <v>25.3405</v>
      </c>
      <c r="HE156">
        <v>1</v>
      </c>
      <c r="HF156">
        <v>0.158285</v>
      </c>
      <c r="HG156">
        <v>-1.45208</v>
      </c>
      <c r="HH156">
        <v>20.3503</v>
      </c>
      <c r="HI156">
        <v>5.22358</v>
      </c>
      <c r="HJ156">
        <v>12.0159</v>
      </c>
      <c r="HK156">
        <v>4.99135</v>
      </c>
      <c r="HL156">
        <v>3.28945</v>
      </c>
      <c r="HM156">
        <v>9999</v>
      </c>
      <c r="HN156">
        <v>9999</v>
      </c>
      <c r="HO156">
        <v>9999</v>
      </c>
      <c r="HP156">
        <v>999.9</v>
      </c>
      <c r="HQ156">
        <v>1.86758</v>
      </c>
      <c r="HR156">
        <v>1.86672</v>
      </c>
      <c r="HS156">
        <v>1.86604</v>
      </c>
      <c r="HT156">
        <v>1.866</v>
      </c>
      <c r="HU156">
        <v>1.86783</v>
      </c>
      <c r="HV156">
        <v>1.87028</v>
      </c>
      <c r="HW156">
        <v>1.8689</v>
      </c>
      <c r="HX156">
        <v>1.8704</v>
      </c>
      <c r="HY156">
        <v>0</v>
      </c>
      <c r="HZ156">
        <v>0</v>
      </c>
      <c r="IA156">
        <v>0</v>
      </c>
      <c r="IB156">
        <v>0</v>
      </c>
      <c r="IC156" t="s">
        <v>426</v>
      </c>
      <c r="ID156" t="s">
        <v>427</v>
      </c>
      <c r="IE156" t="s">
        <v>428</v>
      </c>
      <c r="IF156" t="s">
        <v>428</v>
      </c>
      <c r="IG156" t="s">
        <v>428</v>
      </c>
      <c r="IH156" t="s">
        <v>428</v>
      </c>
      <c r="II156">
        <v>0</v>
      </c>
      <c r="IJ156">
        <v>100</v>
      </c>
      <c r="IK156">
        <v>100</v>
      </c>
      <c r="IL156">
        <v>1.238</v>
      </c>
      <c r="IM156">
        <v>0.2031</v>
      </c>
      <c r="IN156">
        <v>0.6902030508192664</v>
      </c>
      <c r="IO156">
        <v>0.001474763808417899</v>
      </c>
      <c r="IP156">
        <v>-3.85604142745729E-07</v>
      </c>
      <c r="IQ156">
        <v>-4.042155114862324E-11</v>
      </c>
      <c r="IR156">
        <v>-0.0599630414126953</v>
      </c>
      <c r="IS156">
        <v>-0.0008759303265835833</v>
      </c>
      <c r="IT156">
        <v>0.0007542316531097033</v>
      </c>
      <c r="IU156">
        <v>-1.168394518909615E-05</v>
      </c>
      <c r="IV156">
        <v>4</v>
      </c>
      <c r="IW156">
        <v>2283</v>
      </c>
      <c r="IX156">
        <v>1</v>
      </c>
      <c r="IY156">
        <v>28</v>
      </c>
      <c r="IZ156">
        <v>187624.8</v>
      </c>
      <c r="JA156">
        <v>187624.9</v>
      </c>
      <c r="JB156">
        <v>1.03271</v>
      </c>
      <c r="JC156">
        <v>2.29492</v>
      </c>
      <c r="JD156">
        <v>1.39648</v>
      </c>
      <c r="JE156">
        <v>2.36084</v>
      </c>
      <c r="JF156">
        <v>1.49536</v>
      </c>
      <c r="JG156">
        <v>2.61108</v>
      </c>
      <c r="JH156">
        <v>36.6469</v>
      </c>
      <c r="JI156">
        <v>24.105</v>
      </c>
      <c r="JJ156">
        <v>18</v>
      </c>
      <c r="JK156">
        <v>489.973</v>
      </c>
      <c r="JL156">
        <v>448.521</v>
      </c>
      <c r="JM156">
        <v>31.4983</v>
      </c>
      <c r="JN156">
        <v>29.6292</v>
      </c>
      <c r="JO156">
        <v>30.0001</v>
      </c>
      <c r="JP156">
        <v>29.468</v>
      </c>
      <c r="JQ156">
        <v>29.3943</v>
      </c>
      <c r="JR156">
        <v>20.6713</v>
      </c>
      <c r="JS156">
        <v>23.045</v>
      </c>
      <c r="JT156">
        <v>100</v>
      </c>
      <c r="JU156">
        <v>31.4947</v>
      </c>
      <c r="JV156">
        <v>420</v>
      </c>
      <c r="JW156">
        <v>24.8671</v>
      </c>
      <c r="JX156">
        <v>100.833</v>
      </c>
      <c r="JY156">
        <v>100.39</v>
      </c>
    </row>
    <row r="157" spans="1:285">
      <c r="A157">
        <v>141</v>
      </c>
      <c r="B157">
        <v>1758504919.1</v>
      </c>
      <c r="C157">
        <v>2030.599999904633</v>
      </c>
      <c r="D157" t="s">
        <v>713</v>
      </c>
      <c r="E157" t="s">
        <v>714</v>
      </c>
      <c r="F157">
        <v>5</v>
      </c>
      <c r="G157" t="s">
        <v>674</v>
      </c>
      <c r="H157" t="s">
        <v>420</v>
      </c>
      <c r="I157" t="s">
        <v>421</v>
      </c>
      <c r="J157">
        <v>1758504916.1</v>
      </c>
      <c r="K157">
        <f>(L157)/1000</f>
        <v>0</v>
      </c>
      <c r="L157">
        <f>1000*DL157*AJ157*(DH157-DI157)/(100*DA157*(1000-AJ157*DH157))</f>
        <v>0</v>
      </c>
      <c r="M157">
        <f>DL157*AJ157*(DG157-DF157*(1000-AJ157*DI157)/(1000-AJ157*DH157))/(100*DA157)</f>
        <v>0</v>
      </c>
      <c r="N157">
        <f>DF157 - IF(AJ157&gt;1, M157*DA157*100.0/(AL157), 0)</f>
        <v>0</v>
      </c>
      <c r="O157">
        <f>((U157-K157/2)*N157-M157)/(U157+K157/2)</f>
        <v>0</v>
      </c>
      <c r="P157">
        <f>O157*(DM157+DN157)/1000.0</f>
        <v>0</v>
      </c>
      <c r="Q157">
        <f>(DF157 - IF(AJ157&gt;1, M157*DA157*100.0/(AL157), 0))*(DM157+DN157)/1000.0</f>
        <v>0</v>
      </c>
      <c r="R157">
        <f>2.0/((1/T157-1/S157)+SIGN(T157)*SQRT((1/T157-1/S157)*(1/T157-1/S157) + 4*DB157/((DB157+1)*(DB157+1))*(2*1/T157*1/S157-1/S157*1/S157)))</f>
        <v>0</v>
      </c>
      <c r="S157">
        <f>IF(LEFT(DC157,1)&lt;&gt;"0",IF(LEFT(DC157,1)="1",3.0,DD157),$D$5+$E$5*(DT157*DM157/($K$5*1000))+$F$5*(DT157*DM157/($K$5*1000))*MAX(MIN(DA157,$J$5),$I$5)*MAX(MIN(DA157,$J$5),$I$5)+$G$5*MAX(MIN(DA157,$J$5),$I$5)*(DT157*DM157/($K$5*1000))+$H$5*(DT157*DM157/($K$5*1000))*(DT157*DM157/($K$5*1000)))</f>
        <v>0</v>
      </c>
      <c r="T157">
        <f>K157*(1000-(1000*0.61365*exp(17.502*X157/(240.97+X157))/(DM157+DN157)+DH157)/2)/(1000*0.61365*exp(17.502*X157/(240.97+X157))/(DM157+DN157)-DH157)</f>
        <v>0</v>
      </c>
      <c r="U157">
        <f>1/((DB157+1)/(R157/1.6)+1/(S157/1.37)) + DB157/((DB157+1)/(R157/1.6) + DB157/(S157/1.37))</f>
        <v>0</v>
      </c>
      <c r="V157">
        <f>(CW157*CZ157)</f>
        <v>0</v>
      </c>
      <c r="W157">
        <f>(DO157+(V157+2*0.95*5.67E-8*(((DO157+$B$7)+273)^4-(DO157+273)^4)-44100*K157)/(1.84*29.3*S157+8*0.95*5.67E-8*(DO157+273)^3))</f>
        <v>0</v>
      </c>
      <c r="X157">
        <f>($C$7*DP157+$D$7*DQ157+$E$7*W157)</f>
        <v>0</v>
      </c>
      <c r="Y157">
        <f>0.61365*exp(17.502*X157/(240.97+X157))</f>
        <v>0</v>
      </c>
      <c r="Z157">
        <f>(AA157/AB157*100)</f>
        <v>0</v>
      </c>
      <c r="AA157">
        <f>DH157*(DM157+DN157)/1000</f>
        <v>0</v>
      </c>
      <c r="AB157">
        <f>0.61365*exp(17.502*DO157/(240.97+DO157))</f>
        <v>0</v>
      </c>
      <c r="AC157">
        <f>(Y157-DH157*(DM157+DN157)/1000)</f>
        <v>0</v>
      </c>
      <c r="AD157">
        <f>(-K157*44100)</f>
        <v>0</v>
      </c>
      <c r="AE157">
        <f>2*29.3*S157*0.92*(DO157-X157)</f>
        <v>0</v>
      </c>
      <c r="AF157">
        <f>2*0.95*5.67E-8*(((DO157+$B$7)+273)^4-(X157+273)^4)</f>
        <v>0</v>
      </c>
      <c r="AG157">
        <f>V157+AF157+AD157+AE157</f>
        <v>0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MAX(0,($B$13+$C$13*DT157)/(1+$D$13*DT157)*DM157/(DO157+273)*$E$13)</f>
        <v>0</v>
      </c>
      <c r="AM157" t="s">
        <v>422</v>
      </c>
      <c r="AN157" t="s">
        <v>422</v>
      </c>
      <c r="AO157">
        <v>0</v>
      </c>
      <c r="AP157">
        <v>0</v>
      </c>
      <c r="AQ157">
        <f>1-AO157/AP157</f>
        <v>0</v>
      </c>
      <c r="AR157">
        <v>0</v>
      </c>
      <c r="AS157" t="s">
        <v>422</v>
      </c>
      <c r="AT157" t="s">
        <v>422</v>
      </c>
      <c r="AU157">
        <v>0</v>
      </c>
      <c r="AV157">
        <v>0</v>
      </c>
      <c r="AW157">
        <f>1-AU157/AV157</f>
        <v>0</v>
      </c>
      <c r="AX157">
        <v>0.5</v>
      </c>
      <c r="AY157">
        <f>CX157</f>
        <v>0</v>
      </c>
      <c r="AZ157">
        <f>M157</f>
        <v>0</v>
      </c>
      <c r="BA157">
        <f>AW157*AX157*AY157</f>
        <v>0</v>
      </c>
      <c r="BB157">
        <f>(AZ157-AR157)/AY157</f>
        <v>0</v>
      </c>
      <c r="BC157">
        <f>(AP157-AV157)/AV157</f>
        <v>0</v>
      </c>
      <c r="BD157">
        <f>AO157/(AQ157+AO157/AV157)</f>
        <v>0</v>
      </c>
      <c r="BE157" t="s">
        <v>422</v>
      </c>
      <c r="BF157">
        <v>0</v>
      </c>
      <c r="BG157">
        <f>IF(BF157&lt;&gt;0, BF157, BD157)</f>
        <v>0</v>
      </c>
      <c r="BH157">
        <f>1-BG157/AV157</f>
        <v>0</v>
      </c>
      <c r="BI157">
        <f>(AV157-AU157)/(AV157-BG157)</f>
        <v>0</v>
      </c>
      <c r="BJ157">
        <f>(AP157-AV157)/(AP157-BG157)</f>
        <v>0</v>
      </c>
      <c r="BK157">
        <f>(AV157-AU157)/(AV157-AO157)</f>
        <v>0</v>
      </c>
      <c r="BL157">
        <f>(AP157-AV157)/(AP157-AO157)</f>
        <v>0</v>
      </c>
      <c r="BM157">
        <f>(BI157*BG157/AU157)</f>
        <v>0</v>
      </c>
      <c r="BN157">
        <f>(1-BM157)</f>
        <v>0</v>
      </c>
      <c r="CW157">
        <f>$B$11*DU157+$C$11*DV157+$F$11*EG157*(1-EJ157)</f>
        <v>0</v>
      </c>
      <c r="CX157">
        <f>CW157*CY157</f>
        <v>0</v>
      </c>
      <c r="CY157">
        <f>($B$11*$D$9+$C$11*$D$9+$F$11*((ET157+EL157)/MAX(ET157+EL157+EU157, 0.1)*$I$9+EU157/MAX(ET157+EL157+EU157, 0.1)*$J$9))/($B$11+$C$11+$F$11)</f>
        <v>0</v>
      </c>
      <c r="CZ157">
        <f>($B$11*$K$9+$C$11*$K$9+$F$11*((ET157+EL157)/MAX(ET157+EL157+EU157, 0.1)*$P$9+EU157/MAX(ET157+EL157+EU157, 0.1)*$Q$9))/($B$11+$C$11+$F$11)</f>
        <v>0</v>
      </c>
      <c r="DA157">
        <v>3.46</v>
      </c>
      <c r="DB157">
        <v>0.5</v>
      </c>
      <c r="DC157" t="s">
        <v>423</v>
      </c>
      <c r="DD157">
        <v>2</v>
      </c>
      <c r="DE157">
        <v>1758504916.1</v>
      </c>
      <c r="DF157">
        <v>420.354</v>
      </c>
      <c r="DG157">
        <v>419.9654444444444</v>
      </c>
      <c r="DH157">
        <v>24.94681111111111</v>
      </c>
      <c r="DI157">
        <v>24.81531111111111</v>
      </c>
      <c r="DJ157">
        <v>419.1164444444445</v>
      </c>
      <c r="DK157">
        <v>24.7437</v>
      </c>
      <c r="DL157">
        <v>499.987</v>
      </c>
      <c r="DM157">
        <v>89.97486666666667</v>
      </c>
      <c r="DN157">
        <v>0.05704428888888888</v>
      </c>
      <c r="DO157">
        <v>30.89996666666667</v>
      </c>
      <c r="DP157">
        <v>30.7007</v>
      </c>
      <c r="DQ157">
        <v>999.9000000000001</v>
      </c>
      <c r="DR157">
        <v>0</v>
      </c>
      <c r="DS157">
        <v>0</v>
      </c>
      <c r="DT157">
        <v>9997.914444444446</v>
      </c>
      <c r="DU157">
        <v>0</v>
      </c>
      <c r="DV157">
        <v>0.899321</v>
      </c>
      <c r="DW157">
        <v>0.3886243333333333</v>
      </c>
      <c r="DX157">
        <v>431.1087777777777</v>
      </c>
      <c r="DY157">
        <v>430.6521111111111</v>
      </c>
      <c r="DZ157">
        <v>0.1315138888888889</v>
      </c>
      <c r="EA157">
        <v>419.9654444444444</v>
      </c>
      <c r="EB157">
        <v>24.81531111111111</v>
      </c>
      <c r="EC157">
        <v>2.244587777777778</v>
      </c>
      <c r="ED157">
        <v>2.232753333333333</v>
      </c>
      <c r="EE157">
        <v>19.28414444444444</v>
      </c>
      <c r="EF157">
        <v>19.1993</v>
      </c>
      <c r="EG157">
        <v>0.00500097</v>
      </c>
      <c r="EH157">
        <v>0</v>
      </c>
      <c r="EI157">
        <v>0</v>
      </c>
      <c r="EJ157">
        <v>0</v>
      </c>
      <c r="EK157">
        <v>401.2222222222222</v>
      </c>
      <c r="EL157">
        <v>0.00500097</v>
      </c>
      <c r="EM157">
        <v>-11.17777777777778</v>
      </c>
      <c r="EN157">
        <v>-2.588888888888889</v>
      </c>
      <c r="EO157">
        <v>35.5</v>
      </c>
      <c r="EP157">
        <v>38.75</v>
      </c>
      <c r="EQ157">
        <v>37.13188888888889</v>
      </c>
      <c r="ER157">
        <v>38.708</v>
      </c>
      <c r="ES157">
        <v>37.375</v>
      </c>
      <c r="ET157">
        <v>0</v>
      </c>
      <c r="EU157">
        <v>0</v>
      </c>
      <c r="EV157">
        <v>0</v>
      </c>
      <c r="EW157">
        <v>1758504919.9</v>
      </c>
      <c r="EX157">
        <v>0</v>
      </c>
      <c r="EY157">
        <v>402.1692307692308</v>
      </c>
      <c r="EZ157">
        <v>18.45470083927646</v>
      </c>
      <c r="FA157">
        <v>-38.84102488724045</v>
      </c>
      <c r="FB157">
        <v>-5.857692307692308</v>
      </c>
      <c r="FC157">
        <v>15</v>
      </c>
      <c r="FD157">
        <v>0</v>
      </c>
      <c r="FE157" t="s">
        <v>424</v>
      </c>
      <c r="FF157">
        <v>1747247426.5</v>
      </c>
      <c r="FG157">
        <v>1747247420.5</v>
      </c>
      <c r="FH157">
        <v>0</v>
      </c>
      <c r="FI157">
        <v>1.027</v>
      </c>
      <c r="FJ157">
        <v>0.031</v>
      </c>
      <c r="FK157">
        <v>0.02</v>
      </c>
      <c r="FL157">
        <v>0.05</v>
      </c>
      <c r="FM157">
        <v>420</v>
      </c>
      <c r="FN157">
        <v>16</v>
      </c>
      <c r="FO157">
        <v>0.01</v>
      </c>
      <c r="FP157">
        <v>0.1</v>
      </c>
      <c r="FQ157">
        <v>0.3671615</v>
      </c>
      <c r="FR157">
        <v>0.1030412757973727</v>
      </c>
      <c r="FS157">
        <v>0.0451457108040177</v>
      </c>
      <c r="FT157">
        <v>0</v>
      </c>
      <c r="FU157">
        <v>403.0529411764705</v>
      </c>
      <c r="FV157">
        <v>-4.638655591809696</v>
      </c>
      <c r="FW157">
        <v>6.876996407209701</v>
      </c>
      <c r="FX157">
        <v>-1</v>
      </c>
      <c r="FY157">
        <v>0.130184675</v>
      </c>
      <c r="FZ157">
        <v>0.01354751594746703</v>
      </c>
      <c r="GA157">
        <v>0.001531750867267583</v>
      </c>
      <c r="GB157">
        <v>1</v>
      </c>
      <c r="GC157">
        <v>1</v>
      </c>
      <c r="GD157">
        <v>2</v>
      </c>
      <c r="GE157" t="s">
        <v>425</v>
      </c>
      <c r="GF157">
        <v>3.13674</v>
      </c>
      <c r="GG157">
        <v>2.71722</v>
      </c>
      <c r="GH157">
        <v>0.093135</v>
      </c>
      <c r="GI157">
        <v>0.0924161</v>
      </c>
      <c r="GJ157">
        <v>0.108262</v>
      </c>
      <c r="GK157">
        <v>0.10664</v>
      </c>
      <c r="GL157">
        <v>28775</v>
      </c>
      <c r="GM157">
        <v>28855.9</v>
      </c>
      <c r="GN157">
        <v>29502.5</v>
      </c>
      <c r="GO157">
        <v>29386.1</v>
      </c>
      <c r="GP157">
        <v>34760.6</v>
      </c>
      <c r="GQ157">
        <v>34765.9</v>
      </c>
      <c r="GR157">
        <v>41517.3</v>
      </c>
      <c r="GS157">
        <v>41746.7</v>
      </c>
      <c r="GT157">
        <v>1.9126</v>
      </c>
      <c r="GU157">
        <v>1.86267</v>
      </c>
      <c r="GV157">
        <v>0.08529050000000001</v>
      </c>
      <c r="GW157">
        <v>0</v>
      </c>
      <c r="GX157">
        <v>29.3203</v>
      </c>
      <c r="GY157">
        <v>999.9</v>
      </c>
      <c r="GZ157">
        <v>58.2</v>
      </c>
      <c r="HA157">
        <v>31.1</v>
      </c>
      <c r="HB157">
        <v>29.3495</v>
      </c>
      <c r="HC157">
        <v>62.5525</v>
      </c>
      <c r="HD157">
        <v>25.2604</v>
      </c>
      <c r="HE157">
        <v>1</v>
      </c>
      <c r="HF157">
        <v>0.158366</v>
      </c>
      <c r="HG157">
        <v>-1.44532</v>
      </c>
      <c r="HH157">
        <v>20.3503</v>
      </c>
      <c r="HI157">
        <v>5.22343</v>
      </c>
      <c r="HJ157">
        <v>12.0159</v>
      </c>
      <c r="HK157">
        <v>4.99125</v>
      </c>
      <c r="HL157">
        <v>3.28945</v>
      </c>
      <c r="HM157">
        <v>9999</v>
      </c>
      <c r="HN157">
        <v>9999</v>
      </c>
      <c r="HO157">
        <v>9999</v>
      </c>
      <c r="HP157">
        <v>999.9</v>
      </c>
      <c r="HQ157">
        <v>1.86758</v>
      </c>
      <c r="HR157">
        <v>1.86673</v>
      </c>
      <c r="HS157">
        <v>1.86603</v>
      </c>
      <c r="HT157">
        <v>1.866</v>
      </c>
      <c r="HU157">
        <v>1.86783</v>
      </c>
      <c r="HV157">
        <v>1.87027</v>
      </c>
      <c r="HW157">
        <v>1.8689</v>
      </c>
      <c r="HX157">
        <v>1.87039</v>
      </c>
      <c r="HY157">
        <v>0</v>
      </c>
      <c r="HZ157">
        <v>0</v>
      </c>
      <c r="IA157">
        <v>0</v>
      </c>
      <c r="IB157">
        <v>0</v>
      </c>
      <c r="IC157" t="s">
        <v>426</v>
      </c>
      <c r="ID157" t="s">
        <v>427</v>
      </c>
      <c r="IE157" t="s">
        <v>428</v>
      </c>
      <c r="IF157" t="s">
        <v>428</v>
      </c>
      <c r="IG157" t="s">
        <v>428</v>
      </c>
      <c r="IH157" t="s">
        <v>428</v>
      </c>
      <c r="II157">
        <v>0</v>
      </c>
      <c r="IJ157">
        <v>100</v>
      </c>
      <c r="IK157">
        <v>100</v>
      </c>
      <c r="IL157">
        <v>1.238</v>
      </c>
      <c r="IM157">
        <v>0.2031</v>
      </c>
      <c r="IN157">
        <v>0.6902030508192664</v>
      </c>
      <c r="IO157">
        <v>0.001474763808417899</v>
      </c>
      <c r="IP157">
        <v>-3.85604142745729E-07</v>
      </c>
      <c r="IQ157">
        <v>-4.042155114862324E-11</v>
      </c>
      <c r="IR157">
        <v>-0.0599630414126953</v>
      </c>
      <c r="IS157">
        <v>-0.0008759303265835833</v>
      </c>
      <c r="IT157">
        <v>0.0007542316531097033</v>
      </c>
      <c r="IU157">
        <v>-1.168394518909615E-05</v>
      </c>
      <c r="IV157">
        <v>4</v>
      </c>
      <c r="IW157">
        <v>2283</v>
      </c>
      <c r="IX157">
        <v>1</v>
      </c>
      <c r="IY157">
        <v>28</v>
      </c>
      <c r="IZ157">
        <v>187624.9</v>
      </c>
      <c r="JA157">
        <v>187625</v>
      </c>
      <c r="JB157">
        <v>1.03149</v>
      </c>
      <c r="JC157">
        <v>2.29736</v>
      </c>
      <c r="JD157">
        <v>1.39648</v>
      </c>
      <c r="JE157">
        <v>2.36084</v>
      </c>
      <c r="JF157">
        <v>1.49536</v>
      </c>
      <c r="JG157">
        <v>2.58789</v>
      </c>
      <c r="JH157">
        <v>36.6469</v>
      </c>
      <c r="JI157">
        <v>24.1138</v>
      </c>
      <c r="JJ157">
        <v>18</v>
      </c>
      <c r="JK157">
        <v>490.068</v>
      </c>
      <c r="JL157">
        <v>448.318</v>
      </c>
      <c r="JM157">
        <v>31.4986</v>
      </c>
      <c r="JN157">
        <v>29.6291</v>
      </c>
      <c r="JO157">
        <v>30.0001</v>
      </c>
      <c r="JP157">
        <v>29.468</v>
      </c>
      <c r="JQ157">
        <v>29.3943</v>
      </c>
      <c r="JR157">
        <v>20.6696</v>
      </c>
      <c r="JS157">
        <v>23.045</v>
      </c>
      <c r="JT157">
        <v>100</v>
      </c>
      <c r="JU157">
        <v>31.4947</v>
      </c>
      <c r="JV157">
        <v>420</v>
      </c>
      <c r="JW157">
        <v>24.8671</v>
      </c>
      <c r="JX157">
        <v>100.833</v>
      </c>
      <c r="JY157">
        <v>100.389</v>
      </c>
    </row>
    <row r="158" spans="1:285">
      <c r="A158">
        <v>142</v>
      </c>
      <c r="B158">
        <v>1758504921.1</v>
      </c>
      <c r="C158">
        <v>2032.599999904633</v>
      </c>
      <c r="D158" t="s">
        <v>715</v>
      </c>
      <c r="E158" t="s">
        <v>716</v>
      </c>
      <c r="F158">
        <v>5</v>
      </c>
      <c r="G158" t="s">
        <v>674</v>
      </c>
      <c r="H158" t="s">
        <v>420</v>
      </c>
      <c r="I158" t="s">
        <v>421</v>
      </c>
      <c r="J158">
        <v>1758504918.1</v>
      </c>
      <c r="K158">
        <f>(L158)/1000</f>
        <v>0</v>
      </c>
      <c r="L158">
        <f>1000*DL158*AJ158*(DH158-DI158)/(100*DA158*(1000-AJ158*DH158))</f>
        <v>0</v>
      </c>
      <c r="M158">
        <f>DL158*AJ158*(DG158-DF158*(1000-AJ158*DI158)/(1000-AJ158*DH158))/(100*DA158)</f>
        <v>0</v>
      </c>
      <c r="N158">
        <f>DF158 - IF(AJ158&gt;1, M158*DA158*100.0/(AL158), 0)</f>
        <v>0</v>
      </c>
      <c r="O158">
        <f>((U158-K158/2)*N158-M158)/(U158+K158/2)</f>
        <v>0</v>
      </c>
      <c r="P158">
        <f>O158*(DM158+DN158)/1000.0</f>
        <v>0</v>
      </c>
      <c r="Q158">
        <f>(DF158 - IF(AJ158&gt;1, M158*DA158*100.0/(AL158), 0))*(DM158+DN158)/1000.0</f>
        <v>0</v>
      </c>
      <c r="R158">
        <f>2.0/((1/T158-1/S158)+SIGN(T158)*SQRT((1/T158-1/S158)*(1/T158-1/S158) + 4*DB158/((DB158+1)*(DB158+1))*(2*1/T158*1/S158-1/S158*1/S158)))</f>
        <v>0</v>
      </c>
      <c r="S158">
        <f>IF(LEFT(DC158,1)&lt;&gt;"0",IF(LEFT(DC158,1)="1",3.0,DD158),$D$5+$E$5*(DT158*DM158/($K$5*1000))+$F$5*(DT158*DM158/($K$5*1000))*MAX(MIN(DA158,$J$5),$I$5)*MAX(MIN(DA158,$J$5),$I$5)+$G$5*MAX(MIN(DA158,$J$5),$I$5)*(DT158*DM158/($K$5*1000))+$H$5*(DT158*DM158/($K$5*1000))*(DT158*DM158/($K$5*1000)))</f>
        <v>0</v>
      </c>
      <c r="T158">
        <f>K158*(1000-(1000*0.61365*exp(17.502*X158/(240.97+X158))/(DM158+DN158)+DH158)/2)/(1000*0.61365*exp(17.502*X158/(240.97+X158))/(DM158+DN158)-DH158)</f>
        <v>0</v>
      </c>
      <c r="U158">
        <f>1/((DB158+1)/(R158/1.6)+1/(S158/1.37)) + DB158/((DB158+1)/(R158/1.6) + DB158/(S158/1.37))</f>
        <v>0</v>
      </c>
      <c r="V158">
        <f>(CW158*CZ158)</f>
        <v>0</v>
      </c>
      <c r="W158">
        <f>(DO158+(V158+2*0.95*5.67E-8*(((DO158+$B$7)+273)^4-(DO158+273)^4)-44100*K158)/(1.84*29.3*S158+8*0.95*5.67E-8*(DO158+273)^3))</f>
        <v>0</v>
      </c>
      <c r="X158">
        <f>($C$7*DP158+$D$7*DQ158+$E$7*W158)</f>
        <v>0</v>
      </c>
      <c r="Y158">
        <f>0.61365*exp(17.502*X158/(240.97+X158))</f>
        <v>0</v>
      </c>
      <c r="Z158">
        <f>(AA158/AB158*100)</f>
        <v>0</v>
      </c>
      <c r="AA158">
        <f>DH158*(DM158+DN158)/1000</f>
        <v>0</v>
      </c>
      <c r="AB158">
        <f>0.61365*exp(17.502*DO158/(240.97+DO158))</f>
        <v>0</v>
      </c>
      <c r="AC158">
        <f>(Y158-DH158*(DM158+DN158)/1000)</f>
        <v>0</v>
      </c>
      <c r="AD158">
        <f>(-K158*44100)</f>
        <v>0</v>
      </c>
      <c r="AE158">
        <f>2*29.3*S158*0.92*(DO158-X158)</f>
        <v>0</v>
      </c>
      <c r="AF158">
        <f>2*0.95*5.67E-8*(((DO158+$B$7)+273)^4-(X158+273)^4)</f>
        <v>0</v>
      </c>
      <c r="AG158">
        <f>V158+AF158+AD158+AE158</f>
        <v>0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MAX(0,($B$13+$C$13*DT158)/(1+$D$13*DT158)*DM158/(DO158+273)*$E$13)</f>
        <v>0</v>
      </c>
      <c r="AM158" t="s">
        <v>422</v>
      </c>
      <c r="AN158" t="s">
        <v>422</v>
      </c>
      <c r="AO158">
        <v>0</v>
      </c>
      <c r="AP158">
        <v>0</v>
      </c>
      <c r="AQ158">
        <f>1-AO158/AP158</f>
        <v>0</v>
      </c>
      <c r="AR158">
        <v>0</v>
      </c>
      <c r="AS158" t="s">
        <v>422</v>
      </c>
      <c r="AT158" t="s">
        <v>422</v>
      </c>
      <c r="AU158">
        <v>0</v>
      </c>
      <c r="AV158">
        <v>0</v>
      </c>
      <c r="AW158">
        <f>1-AU158/AV158</f>
        <v>0</v>
      </c>
      <c r="AX158">
        <v>0.5</v>
      </c>
      <c r="AY158">
        <f>CX158</f>
        <v>0</v>
      </c>
      <c r="AZ158">
        <f>M158</f>
        <v>0</v>
      </c>
      <c r="BA158">
        <f>AW158*AX158*AY158</f>
        <v>0</v>
      </c>
      <c r="BB158">
        <f>(AZ158-AR158)/AY158</f>
        <v>0</v>
      </c>
      <c r="BC158">
        <f>(AP158-AV158)/AV158</f>
        <v>0</v>
      </c>
      <c r="BD158">
        <f>AO158/(AQ158+AO158/AV158)</f>
        <v>0</v>
      </c>
      <c r="BE158" t="s">
        <v>422</v>
      </c>
      <c r="BF158">
        <v>0</v>
      </c>
      <c r="BG158">
        <f>IF(BF158&lt;&gt;0, BF158, BD158)</f>
        <v>0</v>
      </c>
      <c r="BH158">
        <f>1-BG158/AV158</f>
        <v>0</v>
      </c>
      <c r="BI158">
        <f>(AV158-AU158)/(AV158-BG158)</f>
        <v>0</v>
      </c>
      <c r="BJ158">
        <f>(AP158-AV158)/(AP158-BG158)</f>
        <v>0</v>
      </c>
      <c r="BK158">
        <f>(AV158-AU158)/(AV158-AO158)</f>
        <v>0</v>
      </c>
      <c r="BL158">
        <f>(AP158-AV158)/(AP158-AO158)</f>
        <v>0</v>
      </c>
      <c r="BM158">
        <f>(BI158*BG158/AU158)</f>
        <v>0</v>
      </c>
      <c r="BN158">
        <f>(1-BM158)</f>
        <v>0</v>
      </c>
      <c r="CW158">
        <f>$B$11*DU158+$C$11*DV158+$F$11*EG158*(1-EJ158)</f>
        <v>0</v>
      </c>
      <c r="CX158">
        <f>CW158*CY158</f>
        <v>0</v>
      </c>
      <c r="CY158">
        <f>($B$11*$D$9+$C$11*$D$9+$F$11*((ET158+EL158)/MAX(ET158+EL158+EU158, 0.1)*$I$9+EU158/MAX(ET158+EL158+EU158, 0.1)*$J$9))/($B$11+$C$11+$F$11)</f>
        <v>0</v>
      </c>
      <c r="CZ158">
        <f>($B$11*$K$9+$C$11*$K$9+$F$11*((ET158+EL158)/MAX(ET158+EL158+EU158, 0.1)*$P$9+EU158/MAX(ET158+EL158+EU158, 0.1)*$Q$9))/($B$11+$C$11+$F$11)</f>
        <v>0</v>
      </c>
      <c r="DA158">
        <v>3.46</v>
      </c>
      <c r="DB158">
        <v>0.5</v>
      </c>
      <c r="DC158" t="s">
        <v>423</v>
      </c>
      <c r="DD158">
        <v>2</v>
      </c>
      <c r="DE158">
        <v>1758504918.1</v>
      </c>
      <c r="DF158">
        <v>420.3384444444444</v>
      </c>
      <c r="DG158">
        <v>419.9991111111111</v>
      </c>
      <c r="DH158">
        <v>24.94658888888889</v>
      </c>
      <c r="DI158">
        <v>24.81535555555556</v>
      </c>
      <c r="DJ158">
        <v>419.1007777777778</v>
      </c>
      <c r="DK158">
        <v>24.74347777777778</v>
      </c>
      <c r="DL158">
        <v>499.9946666666667</v>
      </c>
      <c r="DM158">
        <v>89.97422222222222</v>
      </c>
      <c r="DN158">
        <v>0.05701024444444444</v>
      </c>
      <c r="DO158">
        <v>30.89996666666666</v>
      </c>
      <c r="DP158">
        <v>30.70343333333333</v>
      </c>
      <c r="DQ158">
        <v>999.9000000000001</v>
      </c>
      <c r="DR158">
        <v>0</v>
      </c>
      <c r="DS158">
        <v>0</v>
      </c>
      <c r="DT158">
        <v>10001.25111111111</v>
      </c>
      <c r="DU158">
        <v>0</v>
      </c>
      <c r="DV158">
        <v>0.899321</v>
      </c>
      <c r="DW158">
        <v>0.3391282222222222</v>
      </c>
      <c r="DX158">
        <v>431.0926666666667</v>
      </c>
      <c r="DY158">
        <v>430.6867777777778</v>
      </c>
      <c r="DZ158">
        <v>0.1312306666666666</v>
      </c>
      <c r="EA158">
        <v>419.9991111111111</v>
      </c>
      <c r="EB158">
        <v>24.81535555555556</v>
      </c>
      <c r="EC158">
        <v>2.244551111111111</v>
      </c>
      <c r="ED158">
        <v>2.232743333333334</v>
      </c>
      <c r="EE158">
        <v>19.28387777777778</v>
      </c>
      <c r="EF158">
        <v>19.19922222222223</v>
      </c>
      <c r="EG158">
        <v>0.00500097</v>
      </c>
      <c r="EH158">
        <v>0</v>
      </c>
      <c r="EI158">
        <v>0</v>
      </c>
      <c r="EJ158">
        <v>0</v>
      </c>
      <c r="EK158">
        <v>403.9222222222222</v>
      </c>
      <c r="EL158">
        <v>0.00500097</v>
      </c>
      <c r="EM158">
        <v>-9.566666666666666</v>
      </c>
      <c r="EN158">
        <v>-2.144444444444444</v>
      </c>
      <c r="EO158">
        <v>35.5</v>
      </c>
      <c r="EP158">
        <v>38.75</v>
      </c>
      <c r="EQ158">
        <v>37.125</v>
      </c>
      <c r="ER158">
        <v>38.687</v>
      </c>
      <c r="ES158">
        <v>37.375</v>
      </c>
      <c r="ET158">
        <v>0</v>
      </c>
      <c r="EU158">
        <v>0</v>
      </c>
      <c r="EV158">
        <v>0</v>
      </c>
      <c r="EW158">
        <v>1758504921.7</v>
      </c>
      <c r="EX158">
        <v>0</v>
      </c>
      <c r="EY158">
        <v>403.192</v>
      </c>
      <c r="EZ158">
        <v>34.36153820844813</v>
      </c>
      <c r="FA158">
        <v>-25.73076842381403</v>
      </c>
      <c r="FB158">
        <v>-6.724</v>
      </c>
      <c r="FC158">
        <v>15</v>
      </c>
      <c r="FD158">
        <v>0</v>
      </c>
      <c r="FE158" t="s">
        <v>424</v>
      </c>
      <c r="FF158">
        <v>1747247426.5</v>
      </c>
      <c r="FG158">
        <v>1747247420.5</v>
      </c>
      <c r="FH158">
        <v>0</v>
      </c>
      <c r="FI158">
        <v>1.027</v>
      </c>
      <c r="FJ158">
        <v>0.031</v>
      </c>
      <c r="FK158">
        <v>0.02</v>
      </c>
      <c r="FL158">
        <v>0.05</v>
      </c>
      <c r="FM158">
        <v>420</v>
      </c>
      <c r="FN158">
        <v>16</v>
      </c>
      <c r="FO158">
        <v>0.01</v>
      </c>
      <c r="FP158">
        <v>0.1</v>
      </c>
      <c r="FQ158">
        <v>0.3612596097560976</v>
      </c>
      <c r="FR158">
        <v>-0.08269547038327431</v>
      </c>
      <c r="FS158">
        <v>0.04970602657669222</v>
      </c>
      <c r="FT158">
        <v>1</v>
      </c>
      <c r="FU158">
        <v>403.7470588235294</v>
      </c>
      <c r="FV158">
        <v>5.628724057705153</v>
      </c>
      <c r="FW158">
        <v>7.097523814025387</v>
      </c>
      <c r="FX158">
        <v>-1</v>
      </c>
      <c r="FY158">
        <v>0.1306405365853659</v>
      </c>
      <c r="FZ158">
        <v>0.009681010452961811</v>
      </c>
      <c r="GA158">
        <v>0.001218850600051898</v>
      </c>
      <c r="GB158">
        <v>1</v>
      </c>
      <c r="GC158">
        <v>2</v>
      </c>
      <c r="GD158">
        <v>2</v>
      </c>
      <c r="GE158" t="s">
        <v>448</v>
      </c>
      <c r="GF158">
        <v>3.13668</v>
      </c>
      <c r="GG158">
        <v>2.7173</v>
      </c>
      <c r="GH158">
        <v>0.0931371</v>
      </c>
      <c r="GI158">
        <v>0.09242259999999999</v>
      </c>
      <c r="GJ158">
        <v>0.108261</v>
      </c>
      <c r="GK158">
        <v>0.106636</v>
      </c>
      <c r="GL158">
        <v>28774.9</v>
      </c>
      <c r="GM158">
        <v>28855.6</v>
      </c>
      <c r="GN158">
        <v>29502.4</v>
      </c>
      <c r="GO158">
        <v>29386</v>
      </c>
      <c r="GP158">
        <v>34760.7</v>
      </c>
      <c r="GQ158">
        <v>34765.9</v>
      </c>
      <c r="GR158">
        <v>41517.3</v>
      </c>
      <c r="GS158">
        <v>41746.5</v>
      </c>
      <c r="GT158">
        <v>1.91275</v>
      </c>
      <c r="GU158">
        <v>1.86287</v>
      </c>
      <c r="GV158">
        <v>0.08527559999999999</v>
      </c>
      <c r="GW158">
        <v>0</v>
      </c>
      <c r="GX158">
        <v>29.3203</v>
      </c>
      <c r="GY158">
        <v>999.9</v>
      </c>
      <c r="GZ158">
        <v>58.2</v>
      </c>
      <c r="HA158">
        <v>31.1</v>
      </c>
      <c r="HB158">
        <v>29.3523</v>
      </c>
      <c r="HC158">
        <v>62.3225</v>
      </c>
      <c r="HD158">
        <v>25.2885</v>
      </c>
      <c r="HE158">
        <v>1</v>
      </c>
      <c r="HF158">
        <v>0.158371</v>
      </c>
      <c r="HG158">
        <v>-1.44342</v>
      </c>
      <c r="HH158">
        <v>20.3503</v>
      </c>
      <c r="HI158">
        <v>5.22343</v>
      </c>
      <c r="HJ158">
        <v>12.0158</v>
      </c>
      <c r="HK158">
        <v>4.99145</v>
      </c>
      <c r="HL158">
        <v>3.28938</v>
      </c>
      <c r="HM158">
        <v>9999</v>
      </c>
      <c r="HN158">
        <v>9999</v>
      </c>
      <c r="HO158">
        <v>9999</v>
      </c>
      <c r="HP158">
        <v>999.9</v>
      </c>
      <c r="HQ158">
        <v>1.86757</v>
      </c>
      <c r="HR158">
        <v>1.86672</v>
      </c>
      <c r="HS158">
        <v>1.86602</v>
      </c>
      <c r="HT158">
        <v>1.866</v>
      </c>
      <c r="HU158">
        <v>1.86784</v>
      </c>
      <c r="HV158">
        <v>1.87028</v>
      </c>
      <c r="HW158">
        <v>1.8689</v>
      </c>
      <c r="HX158">
        <v>1.8704</v>
      </c>
      <c r="HY158">
        <v>0</v>
      </c>
      <c r="HZ158">
        <v>0</v>
      </c>
      <c r="IA158">
        <v>0</v>
      </c>
      <c r="IB158">
        <v>0</v>
      </c>
      <c r="IC158" t="s">
        <v>426</v>
      </c>
      <c r="ID158" t="s">
        <v>427</v>
      </c>
      <c r="IE158" t="s">
        <v>428</v>
      </c>
      <c r="IF158" t="s">
        <v>428</v>
      </c>
      <c r="IG158" t="s">
        <v>428</v>
      </c>
      <c r="IH158" t="s">
        <v>428</v>
      </c>
      <c r="II158">
        <v>0</v>
      </c>
      <c r="IJ158">
        <v>100</v>
      </c>
      <c r="IK158">
        <v>100</v>
      </c>
      <c r="IL158">
        <v>1.237</v>
      </c>
      <c r="IM158">
        <v>0.2031</v>
      </c>
      <c r="IN158">
        <v>0.6902030508192664</v>
      </c>
      <c r="IO158">
        <v>0.001474763808417899</v>
      </c>
      <c r="IP158">
        <v>-3.85604142745729E-07</v>
      </c>
      <c r="IQ158">
        <v>-4.042155114862324E-11</v>
      </c>
      <c r="IR158">
        <v>-0.0599630414126953</v>
      </c>
      <c r="IS158">
        <v>-0.0008759303265835833</v>
      </c>
      <c r="IT158">
        <v>0.0007542316531097033</v>
      </c>
      <c r="IU158">
        <v>-1.168394518909615E-05</v>
      </c>
      <c r="IV158">
        <v>4</v>
      </c>
      <c r="IW158">
        <v>2283</v>
      </c>
      <c r="IX158">
        <v>1</v>
      </c>
      <c r="IY158">
        <v>28</v>
      </c>
      <c r="IZ158">
        <v>187624.9</v>
      </c>
      <c r="JA158">
        <v>187625</v>
      </c>
      <c r="JB158">
        <v>1.03149</v>
      </c>
      <c r="JC158">
        <v>2.29614</v>
      </c>
      <c r="JD158">
        <v>1.39771</v>
      </c>
      <c r="JE158">
        <v>2.35962</v>
      </c>
      <c r="JF158">
        <v>1.49536</v>
      </c>
      <c r="JG158">
        <v>2.62207</v>
      </c>
      <c r="JH158">
        <v>36.6469</v>
      </c>
      <c r="JI158">
        <v>24.1138</v>
      </c>
      <c r="JJ158">
        <v>18</v>
      </c>
      <c r="JK158">
        <v>490.164</v>
      </c>
      <c r="JL158">
        <v>448.443</v>
      </c>
      <c r="JM158">
        <v>31.4982</v>
      </c>
      <c r="JN158">
        <v>29.6285</v>
      </c>
      <c r="JO158">
        <v>30.0001</v>
      </c>
      <c r="JP158">
        <v>29.468</v>
      </c>
      <c r="JQ158">
        <v>29.3943</v>
      </c>
      <c r="JR158">
        <v>20.6663</v>
      </c>
      <c r="JS158">
        <v>23.045</v>
      </c>
      <c r="JT158">
        <v>100</v>
      </c>
      <c r="JU158">
        <v>31.4947</v>
      </c>
      <c r="JV158">
        <v>420</v>
      </c>
      <c r="JW158">
        <v>24.8671</v>
      </c>
      <c r="JX158">
        <v>100.833</v>
      </c>
      <c r="JY158">
        <v>100.389</v>
      </c>
    </row>
    <row r="159" spans="1:285">
      <c r="A159">
        <v>143</v>
      </c>
      <c r="B159">
        <v>1758504923.1</v>
      </c>
      <c r="C159">
        <v>2034.599999904633</v>
      </c>
      <c r="D159" t="s">
        <v>717</v>
      </c>
      <c r="E159" t="s">
        <v>718</v>
      </c>
      <c r="F159">
        <v>5</v>
      </c>
      <c r="G159" t="s">
        <v>674</v>
      </c>
      <c r="H159" t="s">
        <v>420</v>
      </c>
      <c r="I159" t="s">
        <v>421</v>
      </c>
      <c r="J159">
        <v>1758504920.1</v>
      </c>
      <c r="K159">
        <f>(L159)/1000</f>
        <v>0</v>
      </c>
      <c r="L159">
        <f>1000*DL159*AJ159*(DH159-DI159)/(100*DA159*(1000-AJ159*DH159))</f>
        <v>0</v>
      </c>
      <c r="M159">
        <f>DL159*AJ159*(DG159-DF159*(1000-AJ159*DI159)/(1000-AJ159*DH159))/(100*DA159)</f>
        <v>0</v>
      </c>
      <c r="N159">
        <f>DF159 - IF(AJ159&gt;1, M159*DA159*100.0/(AL159), 0)</f>
        <v>0</v>
      </c>
      <c r="O159">
        <f>((U159-K159/2)*N159-M159)/(U159+K159/2)</f>
        <v>0</v>
      </c>
      <c r="P159">
        <f>O159*(DM159+DN159)/1000.0</f>
        <v>0</v>
      </c>
      <c r="Q159">
        <f>(DF159 - IF(AJ159&gt;1, M159*DA159*100.0/(AL159), 0))*(DM159+DN159)/1000.0</f>
        <v>0</v>
      </c>
      <c r="R159">
        <f>2.0/((1/T159-1/S159)+SIGN(T159)*SQRT((1/T159-1/S159)*(1/T159-1/S159) + 4*DB159/((DB159+1)*(DB159+1))*(2*1/T159*1/S159-1/S159*1/S159)))</f>
        <v>0</v>
      </c>
      <c r="S159">
        <f>IF(LEFT(DC159,1)&lt;&gt;"0",IF(LEFT(DC159,1)="1",3.0,DD159),$D$5+$E$5*(DT159*DM159/($K$5*1000))+$F$5*(DT159*DM159/($K$5*1000))*MAX(MIN(DA159,$J$5),$I$5)*MAX(MIN(DA159,$J$5),$I$5)+$G$5*MAX(MIN(DA159,$J$5),$I$5)*(DT159*DM159/($K$5*1000))+$H$5*(DT159*DM159/($K$5*1000))*(DT159*DM159/($K$5*1000)))</f>
        <v>0</v>
      </c>
      <c r="T159">
        <f>K159*(1000-(1000*0.61365*exp(17.502*X159/(240.97+X159))/(DM159+DN159)+DH159)/2)/(1000*0.61365*exp(17.502*X159/(240.97+X159))/(DM159+DN159)-DH159)</f>
        <v>0</v>
      </c>
      <c r="U159">
        <f>1/((DB159+1)/(R159/1.6)+1/(S159/1.37)) + DB159/((DB159+1)/(R159/1.6) + DB159/(S159/1.37))</f>
        <v>0</v>
      </c>
      <c r="V159">
        <f>(CW159*CZ159)</f>
        <v>0</v>
      </c>
      <c r="W159">
        <f>(DO159+(V159+2*0.95*5.67E-8*(((DO159+$B$7)+273)^4-(DO159+273)^4)-44100*K159)/(1.84*29.3*S159+8*0.95*5.67E-8*(DO159+273)^3))</f>
        <v>0</v>
      </c>
      <c r="X159">
        <f>($C$7*DP159+$D$7*DQ159+$E$7*W159)</f>
        <v>0</v>
      </c>
      <c r="Y159">
        <f>0.61365*exp(17.502*X159/(240.97+X159))</f>
        <v>0</v>
      </c>
      <c r="Z159">
        <f>(AA159/AB159*100)</f>
        <v>0</v>
      </c>
      <c r="AA159">
        <f>DH159*(DM159+DN159)/1000</f>
        <v>0</v>
      </c>
      <c r="AB159">
        <f>0.61365*exp(17.502*DO159/(240.97+DO159))</f>
        <v>0</v>
      </c>
      <c r="AC159">
        <f>(Y159-DH159*(DM159+DN159)/1000)</f>
        <v>0</v>
      </c>
      <c r="AD159">
        <f>(-K159*44100)</f>
        <v>0</v>
      </c>
      <c r="AE159">
        <f>2*29.3*S159*0.92*(DO159-X159)</f>
        <v>0</v>
      </c>
      <c r="AF159">
        <f>2*0.95*5.67E-8*(((DO159+$B$7)+273)^4-(X159+273)^4)</f>
        <v>0</v>
      </c>
      <c r="AG159">
        <f>V159+AF159+AD159+AE159</f>
        <v>0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MAX(0,($B$13+$C$13*DT159)/(1+$D$13*DT159)*DM159/(DO159+273)*$E$13)</f>
        <v>0</v>
      </c>
      <c r="AM159" t="s">
        <v>422</v>
      </c>
      <c r="AN159" t="s">
        <v>422</v>
      </c>
      <c r="AO159">
        <v>0</v>
      </c>
      <c r="AP159">
        <v>0</v>
      </c>
      <c r="AQ159">
        <f>1-AO159/AP159</f>
        <v>0</v>
      </c>
      <c r="AR159">
        <v>0</v>
      </c>
      <c r="AS159" t="s">
        <v>422</v>
      </c>
      <c r="AT159" t="s">
        <v>422</v>
      </c>
      <c r="AU159">
        <v>0</v>
      </c>
      <c r="AV159">
        <v>0</v>
      </c>
      <c r="AW159">
        <f>1-AU159/AV159</f>
        <v>0</v>
      </c>
      <c r="AX159">
        <v>0.5</v>
      </c>
      <c r="AY159">
        <f>CX159</f>
        <v>0</v>
      </c>
      <c r="AZ159">
        <f>M159</f>
        <v>0</v>
      </c>
      <c r="BA159">
        <f>AW159*AX159*AY159</f>
        <v>0</v>
      </c>
      <c r="BB159">
        <f>(AZ159-AR159)/AY159</f>
        <v>0</v>
      </c>
      <c r="BC159">
        <f>(AP159-AV159)/AV159</f>
        <v>0</v>
      </c>
      <c r="BD159">
        <f>AO159/(AQ159+AO159/AV159)</f>
        <v>0</v>
      </c>
      <c r="BE159" t="s">
        <v>422</v>
      </c>
      <c r="BF159">
        <v>0</v>
      </c>
      <c r="BG159">
        <f>IF(BF159&lt;&gt;0, BF159, BD159)</f>
        <v>0</v>
      </c>
      <c r="BH159">
        <f>1-BG159/AV159</f>
        <v>0</v>
      </c>
      <c r="BI159">
        <f>(AV159-AU159)/(AV159-BG159)</f>
        <v>0</v>
      </c>
      <c r="BJ159">
        <f>(AP159-AV159)/(AP159-BG159)</f>
        <v>0</v>
      </c>
      <c r="BK159">
        <f>(AV159-AU159)/(AV159-AO159)</f>
        <v>0</v>
      </c>
      <c r="BL159">
        <f>(AP159-AV159)/(AP159-AO159)</f>
        <v>0</v>
      </c>
      <c r="BM159">
        <f>(BI159*BG159/AU159)</f>
        <v>0</v>
      </c>
      <c r="BN159">
        <f>(1-BM159)</f>
        <v>0</v>
      </c>
      <c r="CW159">
        <f>$B$11*DU159+$C$11*DV159+$F$11*EG159*(1-EJ159)</f>
        <v>0</v>
      </c>
      <c r="CX159">
        <f>CW159*CY159</f>
        <v>0</v>
      </c>
      <c r="CY159">
        <f>($B$11*$D$9+$C$11*$D$9+$F$11*((ET159+EL159)/MAX(ET159+EL159+EU159, 0.1)*$I$9+EU159/MAX(ET159+EL159+EU159, 0.1)*$J$9))/($B$11+$C$11+$F$11)</f>
        <v>0</v>
      </c>
      <c r="CZ159">
        <f>($B$11*$K$9+$C$11*$K$9+$F$11*((ET159+EL159)/MAX(ET159+EL159+EU159, 0.1)*$P$9+EU159/MAX(ET159+EL159+EU159, 0.1)*$Q$9))/($B$11+$C$11+$F$11)</f>
        <v>0</v>
      </c>
      <c r="DA159">
        <v>3.46</v>
      </c>
      <c r="DB159">
        <v>0.5</v>
      </c>
      <c r="DC159" t="s">
        <v>423</v>
      </c>
      <c r="DD159">
        <v>2</v>
      </c>
      <c r="DE159">
        <v>1758504920.1</v>
      </c>
      <c r="DF159">
        <v>420.3421111111111</v>
      </c>
      <c r="DG159">
        <v>420.036</v>
      </c>
      <c r="DH159">
        <v>24.94681111111111</v>
      </c>
      <c r="DI159">
        <v>24.81517777777778</v>
      </c>
      <c r="DJ159">
        <v>419.1045555555555</v>
      </c>
      <c r="DK159">
        <v>24.7437</v>
      </c>
      <c r="DL159">
        <v>500.02</v>
      </c>
      <c r="DM159">
        <v>89.97330000000001</v>
      </c>
      <c r="DN159">
        <v>0.05697972222222222</v>
      </c>
      <c r="DO159">
        <v>30.89996666666666</v>
      </c>
      <c r="DP159">
        <v>30.7046</v>
      </c>
      <c r="DQ159">
        <v>999.9000000000001</v>
      </c>
      <c r="DR159">
        <v>0</v>
      </c>
      <c r="DS159">
        <v>0</v>
      </c>
      <c r="DT159">
        <v>10001.38666666667</v>
      </c>
      <c r="DU159">
        <v>0</v>
      </c>
      <c r="DV159">
        <v>0.899321</v>
      </c>
      <c r="DW159">
        <v>0.3059793333333334</v>
      </c>
      <c r="DX159">
        <v>431.0966666666666</v>
      </c>
      <c r="DY159">
        <v>430.7246666666667</v>
      </c>
      <c r="DZ159">
        <v>0.1316442222222222</v>
      </c>
      <c r="EA159">
        <v>420.036</v>
      </c>
      <c r="EB159">
        <v>24.81517777777778</v>
      </c>
      <c r="EC159">
        <v>2.244547777777778</v>
      </c>
      <c r="ED159">
        <v>2.232704444444445</v>
      </c>
      <c r="EE159">
        <v>19.28385555555555</v>
      </c>
      <c r="EF159">
        <v>19.19893333333333</v>
      </c>
      <c r="EG159">
        <v>0.00500097</v>
      </c>
      <c r="EH159">
        <v>0</v>
      </c>
      <c r="EI159">
        <v>0</v>
      </c>
      <c r="EJ159">
        <v>0</v>
      </c>
      <c r="EK159">
        <v>407.9666666666667</v>
      </c>
      <c r="EL159">
        <v>0.00500097</v>
      </c>
      <c r="EM159">
        <v>-7.366666666666666</v>
      </c>
      <c r="EN159">
        <v>-1.844444444444445</v>
      </c>
      <c r="EO159">
        <v>35.5</v>
      </c>
      <c r="EP159">
        <v>38.72900000000001</v>
      </c>
      <c r="EQ159">
        <v>37.125</v>
      </c>
      <c r="ER159">
        <v>38.687</v>
      </c>
      <c r="ES159">
        <v>37.375</v>
      </c>
      <c r="ET159">
        <v>0</v>
      </c>
      <c r="EU159">
        <v>0</v>
      </c>
      <c r="EV159">
        <v>0</v>
      </c>
      <c r="EW159">
        <v>1758504924.1</v>
      </c>
      <c r="EX159">
        <v>0</v>
      </c>
      <c r="EY159">
        <v>405.384</v>
      </c>
      <c r="EZ159">
        <v>40.26153830278131</v>
      </c>
      <c r="FA159">
        <v>6.815384889307361</v>
      </c>
      <c r="FB159">
        <v>-7.848</v>
      </c>
      <c r="FC159">
        <v>15</v>
      </c>
      <c r="FD159">
        <v>0</v>
      </c>
      <c r="FE159" t="s">
        <v>424</v>
      </c>
      <c r="FF159">
        <v>1747247426.5</v>
      </c>
      <c r="FG159">
        <v>1747247420.5</v>
      </c>
      <c r="FH159">
        <v>0</v>
      </c>
      <c r="FI159">
        <v>1.027</v>
      </c>
      <c r="FJ159">
        <v>0.031</v>
      </c>
      <c r="FK159">
        <v>0.02</v>
      </c>
      <c r="FL159">
        <v>0.05</v>
      </c>
      <c r="FM159">
        <v>420</v>
      </c>
      <c r="FN159">
        <v>16</v>
      </c>
      <c r="FO159">
        <v>0.01</v>
      </c>
      <c r="FP159">
        <v>0.1</v>
      </c>
      <c r="FQ159">
        <v>0.359054525</v>
      </c>
      <c r="FR159">
        <v>-0.217755861163227</v>
      </c>
      <c r="FS159">
        <v>0.05271132929930126</v>
      </c>
      <c r="FT159">
        <v>0</v>
      </c>
      <c r="FU159">
        <v>404.335294117647</v>
      </c>
      <c r="FV159">
        <v>12.95339938531775</v>
      </c>
      <c r="FW159">
        <v>7.378342008598394</v>
      </c>
      <c r="FX159">
        <v>-1</v>
      </c>
      <c r="FY159">
        <v>0.1310034</v>
      </c>
      <c r="FZ159">
        <v>0.007415324577860488</v>
      </c>
      <c r="GA159">
        <v>0.0009698682333183212</v>
      </c>
      <c r="GB159">
        <v>1</v>
      </c>
      <c r="GC159">
        <v>1</v>
      </c>
      <c r="GD159">
        <v>2</v>
      </c>
      <c r="GE159" t="s">
        <v>425</v>
      </c>
      <c r="GF159">
        <v>3.13666</v>
      </c>
      <c r="GG159">
        <v>2.71729</v>
      </c>
      <c r="GH159">
        <v>0.0931419</v>
      </c>
      <c r="GI159">
        <v>0.09241920000000001</v>
      </c>
      <c r="GJ159">
        <v>0.10826</v>
      </c>
      <c r="GK159">
        <v>0.106636</v>
      </c>
      <c r="GL159">
        <v>28774.9</v>
      </c>
      <c r="GM159">
        <v>28855.8</v>
      </c>
      <c r="GN159">
        <v>29502.5</v>
      </c>
      <c r="GO159">
        <v>29386</v>
      </c>
      <c r="GP159">
        <v>34760.7</v>
      </c>
      <c r="GQ159">
        <v>34765.9</v>
      </c>
      <c r="GR159">
        <v>41517.3</v>
      </c>
      <c r="GS159">
        <v>41746.4</v>
      </c>
      <c r="GT159">
        <v>1.9125</v>
      </c>
      <c r="GU159">
        <v>1.8628</v>
      </c>
      <c r="GV159">
        <v>0.0848472</v>
      </c>
      <c r="GW159">
        <v>0</v>
      </c>
      <c r="GX159">
        <v>29.3203</v>
      </c>
      <c r="GY159">
        <v>999.9</v>
      </c>
      <c r="GZ159">
        <v>58.2</v>
      </c>
      <c r="HA159">
        <v>31.1</v>
      </c>
      <c r="HB159">
        <v>29.3494</v>
      </c>
      <c r="HC159">
        <v>62.5125</v>
      </c>
      <c r="HD159">
        <v>25.3125</v>
      </c>
      <c r="HE159">
        <v>1</v>
      </c>
      <c r="HF159">
        <v>0.158181</v>
      </c>
      <c r="HG159">
        <v>-1.44004</v>
      </c>
      <c r="HH159">
        <v>20.3504</v>
      </c>
      <c r="HI159">
        <v>5.22343</v>
      </c>
      <c r="HJ159">
        <v>12.0158</v>
      </c>
      <c r="HK159">
        <v>4.9916</v>
      </c>
      <c r="HL159">
        <v>3.28943</v>
      </c>
      <c r="HM159">
        <v>9999</v>
      </c>
      <c r="HN159">
        <v>9999</v>
      </c>
      <c r="HO159">
        <v>9999</v>
      </c>
      <c r="HP159">
        <v>999.9</v>
      </c>
      <c r="HQ159">
        <v>1.86756</v>
      </c>
      <c r="HR159">
        <v>1.86671</v>
      </c>
      <c r="HS159">
        <v>1.86601</v>
      </c>
      <c r="HT159">
        <v>1.866</v>
      </c>
      <c r="HU159">
        <v>1.86784</v>
      </c>
      <c r="HV159">
        <v>1.87028</v>
      </c>
      <c r="HW159">
        <v>1.8689</v>
      </c>
      <c r="HX159">
        <v>1.87041</v>
      </c>
      <c r="HY159">
        <v>0</v>
      </c>
      <c r="HZ159">
        <v>0</v>
      </c>
      <c r="IA159">
        <v>0</v>
      </c>
      <c r="IB159">
        <v>0</v>
      </c>
      <c r="IC159" t="s">
        <v>426</v>
      </c>
      <c r="ID159" t="s">
        <v>427</v>
      </c>
      <c r="IE159" t="s">
        <v>428</v>
      </c>
      <c r="IF159" t="s">
        <v>428</v>
      </c>
      <c r="IG159" t="s">
        <v>428</v>
      </c>
      <c r="IH159" t="s">
        <v>428</v>
      </c>
      <c r="II159">
        <v>0</v>
      </c>
      <c r="IJ159">
        <v>100</v>
      </c>
      <c r="IK159">
        <v>100</v>
      </c>
      <c r="IL159">
        <v>1.238</v>
      </c>
      <c r="IM159">
        <v>0.2032</v>
      </c>
      <c r="IN159">
        <v>0.6902030508192664</v>
      </c>
      <c r="IO159">
        <v>0.001474763808417899</v>
      </c>
      <c r="IP159">
        <v>-3.85604142745729E-07</v>
      </c>
      <c r="IQ159">
        <v>-4.042155114862324E-11</v>
      </c>
      <c r="IR159">
        <v>-0.0599630414126953</v>
      </c>
      <c r="IS159">
        <v>-0.0008759303265835833</v>
      </c>
      <c r="IT159">
        <v>0.0007542316531097033</v>
      </c>
      <c r="IU159">
        <v>-1.168394518909615E-05</v>
      </c>
      <c r="IV159">
        <v>4</v>
      </c>
      <c r="IW159">
        <v>2283</v>
      </c>
      <c r="IX159">
        <v>1</v>
      </c>
      <c r="IY159">
        <v>28</v>
      </c>
      <c r="IZ159">
        <v>187624.9</v>
      </c>
      <c r="JA159">
        <v>187625</v>
      </c>
      <c r="JB159">
        <v>1.03149</v>
      </c>
      <c r="JC159">
        <v>2.29858</v>
      </c>
      <c r="JD159">
        <v>1.39771</v>
      </c>
      <c r="JE159">
        <v>2.35718</v>
      </c>
      <c r="JF159">
        <v>1.49536</v>
      </c>
      <c r="JG159">
        <v>2.54761</v>
      </c>
      <c r="JH159">
        <v>36.6469</v>
      </c>
      <c r="JI159">
        <v>24.105</v>
      </c>
      <c r="JJ159">
        <v>18</v>
      </c>
      <c r="JK159">
        <v>490.005</v>
      </c>
      <c r="JL159">
        <v>448.396</v>
      </c>
      <c r="JM159">
        <v>31.4979</v>
      </c>
      <c r="JN159">
        <v>29.6285</v>
      </c>
      <c r="JO159">
        <v>30</v>
      </c>
      <c r="JP159">
        <v>29.468</v>
      </c>
      <c r="JQ159">
        <v>29.3943</v>
      </c>
      <c r="JR159">
        <v>20.6683</v>
      </c>
      <c r="JS159">
        <v>23.045</v>
      </c>
      <c r="JT159">
        <v>100</v>
      </c>
      <c r="JU159">
        <v>31.4956</v>
      </c>
      <c r="JV159">
        <v>420</v>
      </c>
      <c r="JW159">
        <v>24.8671</v>
      </c>
      <c r="JX159">
        <v>100.833</v>
      </c>
      <c r="JY159">
        <v>100.389</v>
      </c>
    </row>
    <row r="160" spans="1:285">
      <c r="A160">
        <v>144</v>
      </c>
      <c r="B160">
        <v>1758504925.1</v>
      </c>
      <c r="C160">
        <v>2036.599999904633</v>
      </c>
      <c r="D160" t="s">
        <v>719</v>
      </c>
      <c r="E160" t="s">
        <v>720</v>
      </c>
      <c r="F160">
        <v>5</v>
      </c>
      <c r="G160" t="s">
        <v>674</v>
      </c>
      <c r="H160" t="s">
        <v>420</v>
      </c>
      <c r="I160" t="s">
        <v>421</v>
      </c>
      <c r="J160">
        <v>1758504922.1</v>
      </c>
      <c r="K160">
        <f>(L160)/1000</f>
        <v>0</v>
      </c>
      <c r="L160">
        <f>1000*DL160*AJ160*(DH160-DI160)/(100*DA160*(1000-AJ160*DH160))</f>
        <v>0</v>
      </c>
      <c r="M160">
        <f>DL160*AJ160*(DG160-DF160*(1000-AJ160*DI160)/(1000-AJ160*DH160))/(100*DA160)</f>
        <v>0</v>
      </c>
      <c r="N160">
        <f>DF160 - IF(AJ160&gt;1, M160*DA160*100.0/(AL160), 0)</f>
        <v>0</v>
      </c>
      <c r="O160">
        <f>((U160-K160/2)*N160-M160)/(U160+K160/2)</f>
        <v>0</v>
      </c>
      <c r="P160">
        <f>O160*(DM160+DN160)/1000.0</f>
        <v>0</v>
      </c>
      <c r="Q160">
        <f>(DF160 - IF(AJ160&gt;1, M160*DA160*100.0/(AL160), 0))*(DM160+DN160)/1000.0</f>
        <v>0</v>
      </c>
      <c r="R160">
        <f>2.0/((1/T160-1/S160)+SIGN(T160)*SQRT((1/T160-1/S160)*(1/T160-1/S160) + 4*DB160/((DB160+1)*(DB160+1))*(2*1/T160*1/S160-1/S160*1/S160)))</f>
        <v>0</v>
      </c>
      <c r="S160">
        <f>IF(LEFT(DC160,1)&lt;&gt;"0",IF(LEFT(DC160,1)="1",3.0,DD160),$D$5+$E$5*(DT160*DM160/($K$5*1000))+$F$5*(DT160*DM160/($K$5*1000))*MAX(MIN(DA160,$J$5),$I$5)*MAX(MIN(DA160,$J$5),$I$5)+$G$5*MAX(MIN(DA160,$J$5),$I$5)*(DT160*DM160/($K$5*1000))+$H$5*(DT160*DM160/($K$5*1000))*(DT160*DM160/($K$5*1000)))</f>
        <v>0</v>
      </c>
      <c r="T160">
        <f>K160*(1000-(1000*0.61365*exp(17.502*X160/(240.97+X160))/(DM160+DN160)+DH160)/2)/(1000*0.61365*exp(17.502*X160/(240.97+X160))/(DM160+DN160)-DH160)</f>
        <v>0</v>
      </c>
      <c r="U160">
        <f>1/((DB160+1)/(R160/1.6)+1/(S160/1.37)) + DB160/((DB160+1)/(R160/1.6) + DB160/(S160/1.37))</f>
        <v>0</v>
      </c>
      <c r="V160">
        <f>(CW160*CZ160)</f>
        <v>0</v>
      </c>
      <c r="W160">
        <f>(DO160+(V160+2*0.95*5.67E-8*(((DO160+$B$7)+273)^4-(DO160+273)^4)-44100*K160)/(1.84*29.3*S160+8*0.95*5.67E-8*(DO160+273)^3))</f>
        <v>0</v>
      </c>
      <c r="X160">
        <f>($C$7*DP160+$D$7*DQ160+$E$7*W160)</f>
        <v>0</v>
      </c>
      <c r="Y160">
        <f>0.61365*exp(17.502*X160/(240.97+X160))</f>
        <v>0</v>
      </c>
      <c r="Z160">
        <f>(AA160/AB160*100)</f>
        <v>0</v>
      </c>
      <c r="AA160">
        <f>DH160*(DM160+DN160)/1000</f>
        <v>0</v>
      </c>
      <c r="AB160">
        <f>0.61365*exp(17.502*DO160/(240.97+DO160))</f>
        <v>0</v>
      </c>
      <c r="AC160">
        <f>(Y160-DH160*(DM160+DN160)/1000)</f>
        <v>0</v>
      </c>
      <c r="AD160">
        <f>(-K160*44100)</f>
        <v>0</v>
      </c>
      <c r="AE160">
        <f>2*29.3*S160*0.92*(DO160-X160)</f>
        <v>0</v>
      </c>
      <c r="AF160">
        <f>2*0.95*5.67E-8*(((DO160+$B$7)+273)^4-(X160+273)^4)</f>
        <v>0</v>
      </c>
      <c r="AG160">
        <f>V160+AF160+AD160+AE160</f>
        <v>0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MAX(0,($B$13+$C$13*DT160)/(1+$D$13*DT160)*DM160/(DO160+273)*$E$13)</f>
        <v>0</v>
      </c>
      <c r="AM160" t="s">
        <v>422</v>
      </c>
      <c r="AN160" t="s">
        <v>422</v>
      </c>
      <c r="AO160">
        <v>0</v>
      </c>
      <c r="AP160">
        <v>0</v>
      </c>
      <c r="AQ160">
        <f>1-AO160/AP160</f>
        <v>0</v>
      </c>
      <c r="AR160">
        <v>0</v>
      </c>
      <c r="AS160" t="s">
        <v>422</v>
      </c>
      <c r="AT160" t="s">
        <v>422</v>
      </c>
      <c r="AU160">
        <v>0</v>
      </c>
      <c r="AV160">
        <v>0</v>
      </c>
      <c r="AW160">
        <f>1-AU160/AV160</f>
        <v>0</v>
      </c>
      <c r="AX160">
        <v>0.5</v>
      </c>
      <c r="AY160">
        <f>CX160</f>
        <v>0</v>
      </c>
      <c r="AZ160">
        <f>M160</f>
        <v>0</v>
      </c>
      <c r="BA160">
        <f>AW160*AX160*AY160</f>
        <v>0</v>
      </c>
      <c r="BB160">
        <f>(AZ160-AR160)/AY160</f>
        <v>0</v>
      </c>
      <c r="BC160">
        <f>(AP160-AV160)/AV160</f>
        <v>0</v>
      </c>
      <c r="BD160">
        <f>AO160/(AQ160+AO160/AV160)</f>
        <v>0</v>
      </c>
      <c r="BE160" t="s">
        <v>422</v>
      </c>
      <c r="BF160">
        <v>0</v>
      </c>
      <c r="BG160">
        <f>IF(BF160&lt;&gt;0, BF160, BD160)</f>
        <v>0</v>
      </c>
      <c r="BH160">
        <f>1-BG160/AV160</f>
        <v>0</v>
      </c>
      <c r="BI160">
        <f>(AV160-AU160)/(AV160-BG160)</f>
        <v>0</v>
      </c>
      <c r="BJ160">
        <f>(AP160-AV160)/(AP160-BG160)</f>
        <v>0</v>
      </c>
      <c r="BK160">
        <f>(AV160-AU160)/(AV160-AO160)</f>
        <v>0</v>
      </c>
      <c r="BL160">
        <f>(AP160-AV160)/(AP160-AO160)</f>
        <v>0</v>
      </c>
      <c r="BM160">
        <f>(BI160*BG160/AU160)</f>
        <v>0</v>
      </c>
      <c r="BN160">
        <f>(1-BM160)</f>
        <v>0</v>
      </c>
      <c r="CW160">
        <f>$B$11*DU160+$C$11*DV160+$F$11*EG160*(1-EJ160)</f>
        <v>0</v>
      </c>
      <c r="CX160">
        <f>CW160*CY160</f>
        <v>0</v>
      </c>
      <c r="CY160">
        <f>($B$11*$D$9+$C$11*$D$9+$F$11*((ET160+EL160)/MAX(ET160+EL160+EU160, 0.1)*$I$9+EU160/MAX(ET160+EL160+EU160, 0.1)*$J$9))/($B$11+$C$11+$F$11)</f>
        <v>0</v>
      </c>
      <c r="CZ160">
        <f>($B$11*$K$9+$C$11*$K$9+$F$11*((ET160+EL160)/MAX(ET160+EL160+EU160, 0.1)*$P$9+EU160/MAX(ET160+EL160+EU160, 0.1)*$Q$9))/($B$11+$C$11+$F$11)</f>
        <v>0</v>
      </c>
      <c r="DA160">
        <v>3.46</v>
      </c>
      <c r="DB160">
        <v>0.5</v>
      </c>
      <c r="DC160" t="s">
        <v>423</v>
      </c>
      <c r="DD160">
        <v>2</v>
      </c>
      <c r="DE160">
        <v>1758504922.1</v>
      </c>
      <c r="DF160">
        <v>420.3471111111111</v>
      </c>
      <c r="DG160">
        <v>420.0348888888889</v>
      </c>
      <c r="DH160">
        <v>24.94653333333333</v>
      </c>
      <c r="DI160">
        <v>24.81443333333333</v>
      </c>
      <c r="DJ160">
        <v>419.1098888888889</v>
      </c>
      <c r="DK160">
        <v>24.74341111111111</v>
      </c>
      <c r="DL160">
        <v>500.0067777777778</v>
      </c>
      <c r="DM160">
        <v>89.97298888888889</v>
      </c>
      <c r="DN160">
        <v>0.05701588888888889</v>
      </c>
      <c r="DO160">
        <v>30.89992222222223</v>
      </c>
      <c r="DP160">
        <v>30.7041</v>
      </c>
      <c r="DQ160">
        <v>999.9000000000001</v>
      </c>
      <c r="DR160">
        <v>0</v>
      </c>
      <c r="DS160">
        <v>0</v>
      </c>
      <c r="DT160">
        <v>9998.332222222221</v>
      </c>
      <c r="DU160">
        <v>0</v>
      </c>
      <c r="DV160">
        <v>0.899321</v>
      </c>
      <c r="DW160">
        <v>0.3123405555555556</v>
      </c>
      <c r="DX160">
        <v>431.1017777777777</v>
      </c>
      <c r="DY160">
        <v>430.7232222222223</v>
      </c>
      <c r="DZ160">
        <v>0.1321144444444445</v>
      </c>
      <c r="EA160">
        <v>420.0348888888889</v>
      </c>
      <c r="EB160">
        <v>24.81443333333333</v>
      </c>
      <c r="EC160">
        <v>2.244513333333333</v>
      </c>
      <c r="ED160">
        <v>2.232628888888888</v>
      </c>
      <c r="EE160">
        <v>19.28362222222222</v>
      </c>
      <c r="EF160">
        <v>19.19838888888889</v>
      </c>
      <c r="EG160">
        <v>0.00500097</v>
      </c>
      <c r="EH160">
        <v>0</v>
      </c>
      <c r="EI160">
        <v>0</v>
      </c>
      <c r="EJ160">
        <v>0</v>
      </c>
      <c r="EK160">
        <v>411.3777777777778</v>
      </c>
      <c r="EL160">
        <v>0.00500097</v>
      </c>
      <c r="EM160">
        <v>-7.322222222222223</v>
      </c>
      <c r="EN160">
        <v>-1.833333333333333</v>
      </c>
      <c r="EO160">
        <v>35.5</v>
      </c>
      <c r="EP160">
        <v>38.715</v>
      </c>
      <c r="EQ160">
        <v>37.125</v>
      </c>
      <c r="ER160">
        <v>38.687</v>
      </c>
      <c r="ES160">
        <v>37.375</v>
      </c>
      <c r="ET160">
        <v>0</v>
      </c>
      <c r="EU160">
        <v>0</v>
      </c>
      <c r="EV160">
        <v>0</v>
      </c>
      <c r="EW160">
        <v>1758504925.9</v>
      </c>
      <c r="EX160">
        <v>0</v>
      </c>
      <c r="EY160">
        <v>406.0615384615385</v>
      </c>
      <c r="EZ160">
        <v>23.12478609751859</v>
      </c>
      <c r="FA160">
        <v>-2.871794737615869</v>
      </c>
      <c r="FB160">
        <v>-7.946153846153846</v>
      </c>
      <c r="FC160">
        <v>15</v>
      </c>
      <c r="FD160">
        <v>0</v>
      </c>
      <c r="FE160" t="s">
        <v>424</v>
      </c>
      <c r="FF160">
        <v>1747247426.5</v>
      </c>
      <c r="FG160">
        <v>1747247420.5</v>
      </c>
      <c r="FH160">
        <v>0</v>
      </c>
      <c r="FI160">
        <v>1.027</v>
      </c>
      <c r="FJ160">
        <v>0.031</v>
      </c>
      <c r="FK160">
        <v>0.02</v>
      </c>
      <c r="FL160">
        <v>0.05</v>
      </c>
      <c r="FM160">
        <v>420</v>
      </c>
      <c r="FN160">
        <v>16</v>
      </c>
      <c r="FO160">
        <v>0.01</v>
      </c>
      <c r="FP160">
        <v>0.1</v>
      </c>
      <c r="FQ160">
        <v>0.3540641219512195</v>
      </c>
      <c r="FR160">
        <v>-0.2470783902439025</v>
      </c>
      <c r="FS160">
        <v>0.05278108847443471</v>
      </c>
      <c r="FT160">
        <v>0</v>
      </c>
      <c r="FU160">
        <v>404.4647058823529</v>
      </c>
      <c r="FV160">
        <v>34.72574481723397</v>
      </c>
      <c r="FW160">
        <v>7.401426029248419</v>
      </c>
      <c r="FX160">
        <v>-1</v>
      </c>
      <c r="FY160">
        <v>0.1312796097560976</v>
      </c>
      <c r="FZ160">
        <v>0.006791498257840173</v>
      </c>
      <c r="GA160">
        <v>0.0009292556391174852</v>
      </c>
      <c r="GB160">
        <v>1</v>
      </c>
      <c r="GC160">
        <v>1</v>
      </c>
      <c r="GD160">
        <v>2</v>
      </c>
      <c r="GE160" t="s">
        <v>425</v>
      </c>
      <c r="GF160">
        <v>3.13666</v>
      </c>
      <c r="GG160">
        <v>2.71739</v>
      </c>
      <c r="GH160">
        <v>0.0931367</v>
      </c>
      <c r="GI160">
        <v>0.0924111</v>
      </c>
      <c r="GJ160">
        <v>0.108259</v>
      </c>
      <c r="GK160">
        <v>0.106632</v>
      </c>
      <c r="GL160">
        <v>28775</v>
      </c>
      <c r="GM160">
        <v>28856.2</v>
      </c>
      <c r="GN160">
        <v>29502.5</v>
      </c>
      <c r="GO160">
        <v>29386.2</v>
      </c>
      <c r="GP160">
        <v>34760.8</v>
      </c>
      <c r="GQ160">
        <v>34766.3</v>
      </c>
      <c r="GR160">
        <v>41517.4</v>
      </c>
      <c r="GS160">
        <v>41746.7</v>
      </c>
      <c r="GT160">
        <v>1.9123</v>
      </c>
      <c r="GU160">
        <v>1.86273</v>
      </c>
      <c r="GV160">
        <v>0.0847429</v>
      </c>
      <c r="GW160">
        <v>0</v>
      </c>
      <c r="GX160">
        <v>29.3203</v>
      </c>
      <c r="GY160">
        <v>999.9</v>
      </c>
      <c r="GZ160">
        <v>58.2</v>
      </c>
      <c r="HA160">
        <v>31.1</v>
      </c>
      <c r="HB160">
        <v>29.3473</v>
      </c>
      <c r="HC160">
        <v>62.3425</v>
      </c>
      <c r="HD160">
        <v>25.2925</v>
      </c>
      <c r="HE160">
        <v>1</v>
      </c>
      <c r="HF160">
        <v>0.158148</v>
      </c>
      <c r="HG160">
        <v>-1.43876</v>
      </c>
      <c r="HH160">
        <v>20.3505</v>
      </c>
      <c r="HI160">
        <v>5.22358</v>
      </c>
      <c r="HJ160">
        <v>12.0159</v>
      </c>
      <c r="HK160">
        <v>4.99175</v>
      </c>
      <c r="HL160">
        <v>3.28943</v>
      </c>
      <c r="HM160">
        <v>9999</v>
      </c>
      <c r="HN160">
        <v>9999</v>
      </c>
      <c r="HO160">
        <v>9999</v>
      </c>
      <c r="HP160">
        <v>999.9</v>
      </c>
      <c r="HQ160">
        <v>1.86759</v>
      </c>
      <c r="HR160">
        <v>1.86673</v>
      </c>
      <c r="HS160">
        <v>1.86602</v>
      </c>
      <c r="HT160">
        <v>1.866</v>
      </c>
      <c r="HU160">
        <v>1.86784</v>
      </c>
      <c r="HV160">
        <v>1.87027</v>
      </c>
      <c r="HW160">
        <v>1.8689</v>
      </c>
      <c r="HX160">
        <v>1.87042</v>
      </c>
      <c r="HY160">
        <v>0</v>
      </c>
      <c r="HZ160">
        <v>0</v>
      </c>
      <c r="IA160">
        <v>0</v>
      </c>
      <c r="IB160">
        <v>0</v>
      </c>
      <c r="IC160" t="s">
        <v>426</v>
      </c>
      <c r="ID160" t="s">
        <v>427</v>
      </c>
      <c r="IE160" t="s">
        <v>428</v>
      </c>
      <c r="IF160" t="s">
        <v>428</v>
      </c>
      <c r="IG160" t="s">
        <v>428</v>
      </c>
      <c r="IH160" t="s">
        <v>428</v>
      </c>
      <c r="II160">
        <v>0</v>
      </c>
      <c r="IJ160">
        <v>100</v>
      </c>
      <c r="IK160">
        <v>100</v>
      </c>
      <c r="IL160">
        <v>1.238</v>
      </c>
      <c r="IM160">
        <v>0.2031</v>
      </c>
      <c r="IN160">
        <v>0.6902030508192664</v>
      </c>
      <c r="IO160">
        <v>0.001474763808417899</v>
      </c>
      <c r="IP160">
        <v>-3.85604142745729E-07</v>
      </c>
      <c r="IQ160">
        <v>-4.042155114862324E-11</v>
      </c>
      <c r="IR160">
        <v>-0.0599630414126953</v>
      </c>
      <c r="IS160">
        <v>-0.0008759303265835833</v>
      </c>
      <c r="IT160">
        <v>0.0007542316531097033</v>
      </c>
      <c r="IU160">
        <v>-1.168394518909615E-05</v>
      </c>
      <c r="IV160">
        <v>4</v>
      </c>
      <c r="IW160">
        <v>2283</v>
      </c>
      <c r="IX160">
        <v>1</v>
      </c>
      <c r="IY160">
        <v>28</v>
      </c>
      <c r="IZ160">
        <v>187625</v>
      </c>
      <c r="JA160">
        <v>187625.1</v>
      </c>
      <c r="JB160">
        <v>1.03149</v>
      </c>
      <c r="JC160">
        <v>2.2876</v>
      </c>
      <c r="JD160">
        <v>1.39648</v>
      </c>
      <c r="JE160">
        <v>2.36084</v>
      </c>
      <c r="JF160">
        <v>1.49536</v>
      </c>
      <c r="JG160">
        <v>2.63306</v>
      </c>
      <c r="JH160">
        <v>36.6469</v>
      </c>
      <c r="JI160">
        <v>24.1138</v>
      </c>
      <c r="JJ160">
        <v>18</v>
      </c>
      <c r="JK160">
        <v>489.878</v>
      </c>
      <c r="JL160">
        <v>448.349</v>
      </c>
      <c r="JM160">
        <v>31.4976</v>
      </c>
      <c r="JN160">
        <v>29.6285</v>
      </c>
      <c r="JO160">
        <v>30.0001</v>
      </c>
      <c r="JP160">
        <v>29.468</v>
      </c>
      <c r="JQ160">
        <v>29.3943</v>
      </c>
      <c r="JR160">
        <v>20.6676</v>
      </c>
      <c r="JS160">
        <v>23.045</v>
      </c>
      <c r="JT160">
        <v>100</v>
      </c>
      <c r="JU160">
        <v>31.4956</v>
      </c>
      <c r="JV160">
        <v>420</v>
      </c>
      <c r="JW160">
        <v>24.8671</v>
      </c>
      <c r="JX160">
        <v>100.833</v>
      </c>
      <c r="JY160">
        <v>100.389</v>
      </c>
    </row>
    <row r="161" spans="1:285">
      <c r="A161">
        <v>145</v>
      </c>
      <c r="B161">
        <v>1758504927.1</v>
      </c>
      <c r="C161">
        <v>2038.599999904633</v>
      </c>
      <c r="D161" t="s">
        <v>721</v>
      </c>
      <c r="E161" t="s">
        <v>722</v>
      </c>
      <c r="F161">
        <v>5</v>
      </c>
      <c r="G161" t="s">
        <v>674</v>
      </c>
      <c r="H161" t="s">
        <v>420</v>
      </c>
      <c r="I161" t="s">
        <v>421</v>
      </c>
      <c r="J161">
        <v>1758504924.1</v>
      </c>
      <c r="K161">
        <f>(L161)/1000</f>
        <v>0</v>
      </c>
      <c r="L161">
        <f>1000*DL161*AJ161*(DH161-DI161)/(100*DA161*(1000-AJ161*DH161))</f>
        <v>0</v>
      </c>
      <c r="M161">
        <f>DL161*AJ161*(DG161-DF161*(1000-AJ161*DI161)/(1000-AJ161*DH161))/(100*DA161)</f>
        <v>0</v>
      </c>
      <c r="N161">
        <f>DF161 - IF(AJ161&gt;1, M161*DA161*100.0/(AL161), 0)</f>
        <v>0</v>
      </c>
      <c r="O161">
        <f>((U161-K161/2)*N161-M161)/(U161+K161/2)</f>
        <v>0</v>
      </c>
      <c r="P161">
        <f>O161*(DM161+DN161)/1000.0</f>
        <v>0</v>
      </c>
      <c r="Q161">
        <f>(DF161 - IF(AJ161&gt;1, M161*DA161*100.0/(AL161), 0))*(DM161+DN161)/1000.0</f>
        <v>0</v>
      </c>
      <c r="R161">
        <f>2.0/((1/T161-1/S161)+SIGN(T161)*SQRT((1/T161-1/S161)*(1/T161-1/S161) + 4*DB161/((DB161+1)*(DB161+1))*(2*1/T161*1/S161-1/S161*1/S161)))</f>
        <v>0</v>
      </c>
      <c r="S161">
        <f>IF(LEFT(DC161,1)&lt;&gt;"0",IF(LEFT(DC161,1)="1",3.0,DD161),$D$5+$E$5*(DT161*DM161/($K$5*1000))+$F$5*(DT161*DM161/($K$5*1000))*MAX(MIN(DA161,$J$5),$I$5)*MAX(MIN(DA161,$J$5),$I$5)+$G$5*MAX(MIN(DA161,$J$5),$I$5)*(DT161*DM161/($K$5*1000))+$H$5*(DT161*DM161/($K$5*1000))*(DT161*DM161/($K$5*1000)))</f>
        <v>0</v>
      </c>
      <c r="T161">
        <f>K161*(1000-(1000*0.61365*exp(17.502*X161/(240.97+X161))/(DM161+DN161)+DH161)/2)/(1000*0.61365*exp(17.502*X161/(240.97+X161))/(DM161+DN161)-DH161)</f>
        <v>0</v>
      </c>
      <c r="U161">
        <f>1/((DB161+1)/(R161/1.6)+1/(S161/1.37)) + DB161/((DB161+1)/(R161/1.6) + DB161/(S161/1.37))</f>
        <v>0</v>
      </c>
      <c r="V161">
        <f>(CW161*CZ161)</f>
        <v>0</v>
      </c>
      <c r="W161">
        <f>(DO161+(V161+2*0.95*5.67E-8*(((DO161+$B$7)+273)^4-(DO161+273)^4)-44100*K161)/(1.84*29.3*S161+8*0.95*5.67E-8*(DO161+273)^3))</f>
        <v>0</v>
      </c>
      <c r="X161">
        <f>($C$7*DP161+$D$7*DQ161+$E$7*W161)</f>
        <v>0</v>
      </c>
      <c r="Y161">
        <f>0.61365*exp(17.502*X161/(240.97+X161))</f>
        <v>0</v>
      </c>
      <c r="Z161">
        <f>(AA161/AB161*100)</f>
        <v>0</v>
      </c>
      <c r="AA161">
        <f>DH161*(DM161+DN161)/1000</f>
        <v>0</v>
      </c>
      <c r="AB161">
        <f>0.61365*exp(17.502*DO161/(240.97+DO161))</f>
        <v>0</v>
      </c>
      <c r="AC161">
        <f>(Y161-DH161*(DM161+DN161)/1000)</f>
        <v>0</v>
      </c>
      <c r="AD161">
        <f>(-K161*44100)</f>
        <v>0</v>
      </c>
      <c r="AE161">
        <f>2*29.3*S161*0.92*(DO161-X161)</f>
        <v>0</v>
      </c>
      <c r="AF161">
        <f>2*0.95*5.67E-8*(((DO161+$B$7)+273)^4-(X161+273)^4)</f>
        <v>0</v>
      </c>
      <c r="AG161">
        <f>V161+AF161+AD161+AE161</f>
        <v>0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MAX(0,($B$13+$C$13*DT161)/(1+$D$13*DT161)*DM161/(DO161+273)*$E$13)</f>
        <v>0</v>
      </c>
      <c r="AM161" t="s">
        <v>422</v>
      </c>
      <c r="AN161" t="s">
        <v>422</v>
      </c>
      <c r="AO161">
        <v>0</v>
      </c>
      <c r="AP161">
        <v>0</v>
      </c>
      <c r="AQ161">
        <f>1-AO161/AP161</f>
        <v>0</v>
      </c>
      <c r="AR161">
        <v>0</v>
      </c>
      <c r="AS161" t="s">
        <v>422</v>
      </c>
      <c r="AT161" t="s">
        <v>422</v>
      </c>
      <c r="AU161">
        <v>0</v>
      </c>
      <c r="AV161">
        <v>0</v>
      </c>
      <c r="AW161">
        <f>1-AU161/AV161</f>
        <v>0</v>
      </c>
      <c r="AX161">
        <v>0.5</v>
      </c>
      <c r="AY161">
        <f>CX161</f>
        <v>0</v>
      </c>
      <c r="AZ161">
        <f>M161</f>
        <v>0</v>
      </c>
      <c r="BA161">
        <f>AW161*AX161*AY161</f>
        <v>0</v>
      </c>
      <c r="BB161">
        <f>(AZ161-AR161)/AY161</f>
        <v>0</v>
      </c>
      <c r="BC161">
        <f>(AP161-AV161)/AV161</f>
        <v>0</v>
      </c>
      <c r="BD161">
        <f>AO161/(AQ161+AO161/AV161)</f>
        <v>0</v>
      </c>
      <c r="BE161" t="s">
        <v>422</v>
      </c>
      <c r="BF161">
        <v>0</v>
      </c>
      <c r="BG161">
        <f>IF(BF161&lt;&gt;0, BF161, BD161)</f>
        <v>0</v>
      </c>
      <c r="BH161">
        <f>1-BG161/AV161</f>
        <v>0</v>
      </c>
      <c r="BI161">
        <f>(AV161-AU161)/(AV161-BG161)</f>
        <v>0</v>
      </c>
      <c r="BJ161">
        <f>(AP161-AV161)/(AP161-BG161)</f>
        <v>0</v>
      </c>
      <c r="BK161">
        <f>(AV161-AU161)/(AV161-AO161)</f>
        <v>0</v>
      </c>
      <c r="BL161">
        <f>(AP161-AV161)/(AP161-AO161)</f>
        <v>0</v>
      </c>
      <c r="BM161">
        <f>(BI161*BG161/AU161)</f>
        <v>0</v>
      </c>
      <c r="BN161">
        <f>(1-BM161)</f>
        <v>0</v>
      </c>
      <c r="CW161">
        <f>$B$11*DU161+$C$11*DV161+$F$11*EG161*(1-EJ161)</f>
        <v>0</v>
      </c>
      <c r="CX161">
        <f>CW161*CY161</f>
        <v>0</v>
      </c>
      <c r="CY161">
        <f>($B$11*$D$9+$C$11*$D$9+$F$11*((ET161+EL161)/MAX(ET161+EL161+EU161, 0.1)*$I$9+EU161/MAX(ET161+EL161+EU161, 0.1)*$J$9))/($B$11+$C$11+$F$11)</f>
        <v>0</v>
      </c>
      <c r="CZ161">
        <f>($B$11*$K$9+$C$11*$K$9+$F$11*((ET161+EL161)/MAX(ET161+EL161+EU161, 0.1)*$P$9+EU161/MAX(ET161+EL161+EU161, 0.1)*$Q$9))/($B$11+$C$11+$F$11)</f>
        <v>0</v>
      </c>
      <c r="DA161">
        <v>3.46</v>
      </c>
      <c r="DB161">
        <v>0.5</v>
      </c>
      <c r="DC161" t="s">
        <v>423</v>
      </c>
      <c r="DD161">
        <v>2</v>
      </c>
      <c r="DE161">
        <v>1758504924.1</v>
      </c>
      <c r="DF161">
        <v>420.3438888888888</v>
      </c>
      <c r="DG161">
        <v>420.0172222222222</v>
      </c>
      <c r="DH161">
        <v>24.94598888888889</v>
      </c>
      <c r="DI161">
        <v>24.81358888888889</v>
      </c>
      <c r="DJ161">
        <v>419.1067777777778</v>
      </c>
      <c r="DK161">
        <v>24.74287777777778</v>
      </c>
      <c r="DL161">
        <v>499.9815555555555</v>
      </c>
      <c r="DM161">
        <v>89.97348888888888</v>
      </c>
      <c r="DN161">
        <v>0.05712777777777778</v>
      </c>
      <c r="DO161">
        <v>30.89932222222222</v>
      </c>
      <c r="DP161">
        <v>30.70302222222222</v>
      </c>
      <c r="DQ161">
        <v>999.9000000000001</v>
      </c>
      <c r="DR161">
        <v>0</v>
      </c>
      <c r="DS161">
        <v>0</v>
      </c>
      <c r="DT161">
        <v>9998.745555555555</v>
      </c>
      <c r="DU161">
        <v>0</v>
      </c>
      <c r="DV161">
        <v>0.899321</v>
      </c>
      <c r="DW161">
        <v>0.3268126666666667</v>
      </c>
      <c r="DX161">
        <v>431.0983333333333</v>
      </c>
      <c r="DY161">
        <v>430.7047777777777</v>
      </c>
      <c r="DZ161">
        <v>0.1324212222222222</v>
      </c>
      <c r="EA161">
        <v>420.0172222222222</v>
      </c>
      <c r="EB161">
        <v>24.81358888888889</v>
      </c>
      <c r="EC161">
        <v>2.244477777777778</v>
      </c>
      <c r="ED161">
        <v>2.232565555555555</v>
      </c>
      <c r="EE161">
        <v>19.28335555555556</v>
      </c>
      <c r="EF161">
        <v>19.19793333333333</v>
      </c>
      <c r="EG161">
        <v>0.00500097</v>
      </c>
      <c r="EH161">
        <v>0</v>
      </c>
      <c r="EI161">
        <v>0</v>
      </c>
      <c r="EJ161">
        <v>0</v>
      </c>
      <c r="EK161">
        <v>411.1555555555556</v>
      </c>
      <c r="EL161">
        <v>0.00500097</v>
      </c>
      <c r="EM161">
        <v>-5.466666666666667</v>
      </c>
      <c r="EN161">
        <v>-1.5</v>
      </c>
      <c r="EO161">
        <v>35.486</v>
      </c>
      <c r="EP161">
        <v>38.694</v>
      </c>
      <c r="EQ161">
        <v>37.125</v>
      </c>
      <c r="ER161">
        <v>38.68011111111111</v>
      </c>
      <c r="ES161">
        <v>37.375</v>
      </c>
      <c r="ET161">
        <v>0</v>
      </c>
      <c r="EU161">
        <v>0</v>
      </c>
      <c r="EV161">
        <v>0</v>
      </c>
      <c r="EW161">
        <v>1758504927.7</v>
      </c>
      <c r="EX161">
        <v>0</v>
      </c>
      <c r="EY161">
        <v>406.26</v>
      </c>
      <c r="EZ161">
        <v>36.71538435495861</v>
      </c>
      <c r="FA161">
        <v>33.84615384309721</v>
      </c>
      <c r="FB161">
        <v>-7.928</v>
      </c>
      <c r="FC161">
        <v>15</v>
      </c>
      <c r="FD161">
        <v>0</v>
      </c>
      <c r="FE161" t="s">
        <v>424</v>
      </c>
      <c r="FF161">
        <v>1747247426.5</v>
      </c>
      <c r="FG161">
        <v>1747247420.5</v>
      </c>
      <c r="FH161">
        <v>0</v>
      </c>
      <c r="FI161">
        <v>1.027</v>
      </c>
      <c r="FJ161">
        <v>0.031</v>
      </c>
      <c r="FK161">
        <v>0.02</v>
      </c>
      <c r="FL161">
        <v>0.05</v>
      </c>
      <c r="FM161">
        <v>420</v>
      </c>
      <c r="FN161">
        <v>16</v>
      </c>
      <c r="FO161">
        <v>0.01</v>
      </c>
      <c r="FP161">
        <v>0.1</v>
      </c>
      <c r="FQ161">
        <v>0.34813835</v>
      </c>
      <c r="FR161">
        <v>-0.1752801275797385</v>
      </c>
      <c r="FS161">
        <v>0.05029026804539324</v>
      </c>
      <c r="FT161">
        <v>0</v>
      </c>
      <c r="FU161">
        <v>404.9617647058823</v>
      </c>
      <c r="FV161">
        <v>35.13063399812309</v>
      </c>
      <c r="FW161">
        <v>7.408024850115638</v>
      </c>
      <c r="FX161">
        <v>-1</v>
      </c>
      <c r="FY161">
        <v>0.1315207</v>
      </c>
      <c r="FZ161">
        <v>0.006405545966228834</v>
      </c>
      <c r="GA161">
        <v>0.0008891701243294219</v>
      </c>
      <c r="GB161">
        <v>1</v>
      </c>
      <c r="GC161">
        <v>1</v>
      </c>
      <c r="GD161">
        <v>2</v>
      </c>
      <c r="GE161" t="s">
        <v>425</v>
      </c>
      <c r="GF161">
        <v>3.13668</v>
      </c>
      <c r="GG161">
        <v>2.71761</v>
      </c>
      <c r="GH161">
        <v>0.093137</v>
      </c>
      <c r="GI161">
        <v>0.0924112</v>
      </c>
      <c r="GJ161">
        <v>0.108258</v>
      </c>
      <c r="GK161">
        <v>0.106634</v>
      </c>
      <c r="GL161">
        <v>28775</v>
      </c>
      <c r="GM161">
        <v>28856.3</v>
      </c>
      <c r="GN161">
        <v>29502.5</v>
      </c>
      <c r="GO161">
        <v>29386.3</v>
      </c>
      <c r="GP161">
        <v>34760.8</v>
      </c>
      <c r="GQ161">
        <v>34766.4</v>
      </c>
      <c r="GR161">
        <v>41517.3</v>
      </c>
      <c r="GS161">
        <v>41746.9</v>
      </c>
      <c r="GT161">
        <v>1.91235</v>
      </c>
      <c r="GU161">
        <v>1.86268</v>
      </c>
      <c r="GV161">
        <v>0.08510429999999999</v>
      </c>
      <c r="GW161">
        <v>0</v>
      </c>
      <c r="GX161">
        <v>29.3197</v>
      </c>
      <c r="GY161">
        <v>999.9</v>
      </c>
      <c r="GZ161">
        <v>58.2</v>
      </c>
      <c r="HA161">
        <v>31.1</v>
      </c>
      <c r="HB161">
        <v>29.3477</v>
      </c>
      <c r="HC161">
        <v>62.4725</v>
      </c>
      <c r="HD161">
        <v>25.3486</v>
      </c>
      <c r="HE161">
        <v>1</v>
      </c>
      <c r="HF161">
        <v>0.158155</v>
      </c>
      <c r="HG161">
        <v>-1.43701</v>
      </c>
      <c r="HH161">
        <v>20.3506</v>
      </c>
      <c r="HI161">
        <v>5.22358</v>
      </c>
      <c r="HJ161">
        <v>12.0159</v>
      </c>
      <c r="HK161">
        <v>4.9918</v>
      </c>
      <c r="HL161">
        <v>3.2894</v>
      </c>
      <c r="HM161">
        <v>9999</v>
      </c>
      <c r="HN161">
        <v>9999</v>
      </c>
      <c r="HO161">
        <v>9999</v>
      </c>
      <c r="HP161">
        <v>999.9</v>
      </c>
      <c r="HQ161">
        <v>1.86758</v>
      </c>
      <c r="HR161">
        <v>1.86672</v>
      </c>
      <c r="HS161">
        <v>1.86602</v>
      </c>
      <c r="HT161">
        <v>1.866</v>
      </c>
      <c r="HU161">
        <v>1.86784</v>
      </c>
      <c r="HV161">
        <v>1.87027</v>
      </c>
      <c r="HW161">
        <v>1.8689</v>
      </c>
      <c r="HX161">
        <v>1.87042</v>
      </c>
      <c r="HY161">
        <v>0</v>
      </c>
      <c r="HZ161">
        <v>0</v>
      </c>
      <c r="IA161">
        <v>0</v>
      </c>
      <c r="IB161">
        <v>0</v>
      </c>
      <c r="IC161" t="s">
        <v>426</v>
      </c>
      <c r="ID161" t="s">
        <v>427</v>
      </c>
      <c r="IE161" t="s">
        <v>428</v>
      </c>
      <c r="IF161" t="s">
        <v>428</v>
      </c>
      <c r="IG161" t="s">
        <v>428</v>
      </c>
      <c r="IH161" t="s">
        <v>428</v>
      </c>
      <c r="II161">
        <v>0</v>
      </c>
      <c r="IJ161">
        <v>100</v>
      </c>
      <c r="IK161">
        <v>100</v>
      </c>
      <c r="IL161">
        <v>1.237</v>
      </c>
      <c r="IM161">
        <v>0.2031</v>
      </c>
      <c r="IN161">
        <v>0.6902030508192664</v>
      </c>
      <c r="IO161">
        <v>0.001474763808417899</v>
      </c>
      <c r="IP161">
        <v>-3.85604142745729E-07</v>
      </c>
      <c r="IQ161">
        <v>-4.042155114862324E-11</v>
      </c>
      <c r="IR161">
        <v>-0.0599630414126953</v>
      </c>
      <c r="IS161">
        <v>-0.0008759303265835833</v>
      </c>
      <c r="IT161">
        <v>0.0007542316531097033</v>
      </c>
      <c r="IU161">
        <v>-1.168394518909615E-05</v>
      </c>
      <c r="IV161">
        <v>4</v>
      </c>
      <c r="IW161">
        <v>2283</v>
      </c>
      <c r="IX161">
        <v>1</v>
      </c>
      <c r="IY161">
        <v>28</v>
      </c>
      <c r="IZ161">
        <v>187625</v>
      </c>
      <c r="JA161">
        <v>187625.1</v>
      </c>
      <c r="JB161">
        <v>1.03149</v>
      </c>
      <c r="JC161">
        <v>2.28027</v>
      </c>
      <c r="JD161">
        <v>1.39648</v>
      </c>
      <c r="JE161">
        <v>2.36206</v>
      </c>
      <c r="JF161">
        <v>1.49536</v>
      </c>
      <c r="JG161">
        <v>2.73193</v>
      </c>
      <c r="JH161">
        <v>36.6469</v>
      </c>
      <c r="JI161">
        <v>24.1225</v>
      </c>
      <c r="JJ161">
        <v>18</v>
      </c>
      <c r="JK161">
        <v>489.909</v>
      </c>
      <c r="JL161">
        <v>448.318</v>
      </c>
      <c r="JM161">
        <v>31.4974</v>
      </c>
      <c r="JN161">
        <v>29.6285</v>
      </c>
      <c r="JO161">
        <v>30.0001</v>
      </c>
      <c r="JP161">
        <v>29.468</v>
      </c>
      <c r="JQ161">
        <v>29.3943</v>
      </c>
      <c r="JR161">
        <v>20.6678</v>
      </c>
      <c r="JS161">
        <v>23.045</v>
      </c>
      <c r="JT161">
        <v>100</v>
      </c>
      <c r="JU161">
        <v>31.4932</v>
      </c>
      <c r="JV161">
        <v>420</v>
      </c>
      <c r="JW161">
        <v>24.8671</v>
      </c>
      <c r="JX161">
        <v>100.833</v>
      </c>
      <c r="JY161">
        <v>100.39</v>
      </c>
    </row>
    <row r="162" spans="1:285">
      <c r="A162">
        <v>146</v>
      </c>
      <c r="B162">
        <v>1758504929.1</v>
      </c>
      <c r="C162">
        <v>2040.599999904633</v>
      </c>
      <c r="D162" t="s">
        <v>723</v>
      </c>
      <c r="E162" t="s">
        <v>724</v>
      </c>
      <c r="F162">
        <v>5</v>
      </c>
      <c r="G162" t="s">
        <v>674</v>
      </c>
      <c r="H162" t="s">
        <v>420</v>
      </c>
      <c r="I162" t="s">
        <v>421</v>
      </c>
      <c r="J162">
        <v>1758504926.1</v>
      </c>
      <c r="K162">
        <f>(L162)/1000</f>
        <v>0</v>
      </c>
      <c r="L162">
        <f>1000*DL162*AJ162*(DH162-DI162)/(100*DA162*(1000-AJ162*DH162))</f>
        <v>0</v>
      </c>
      <c r="M162">
        <f>DL162*AJ162*(DG162-DF162*(1000-AJ162*DI162)/(1000-AJ162*DH162))/(100*DA162)</f>
        <v>0</v>
      </c>
      <c r="N162">
        <f>DF162 - IF(AJ162&gt;1, M162*DA162*100.0/(AL162), 0)</f>
        <v>0</v>
      </c>
      <c r="O162">
        <f>((U162-K162/2)*N162-M162)/(U162+K162/2)</f>
        <v>0</v>
      </c>
      <c r="P162">
        <f>O162*(DM162+DN162)/1000.0</f>
        <v>0</v>
      </c>
      <c r="Q162">
        <f>(DF162 - IF(AJ162&gt;1, M162*DA162*100.0/(AL162), 0))*(DM162+DN162)/1000.0</f>
        <v>0</v>
      </c>
      <c r="R162">
        <f>2.0/((1/T162-1/S162)+SIGN(T162)*SQRT((1/T162-1/S162)*(1/T162-1/S162) + 4*DB162/((DB162+1)*(DB162+1))*(2*1/T162*1/S162-1/S162*1/S162)))</f>
        <v>0</v>
      </c>
      <c r="S162">
        <f>IF(LEFT(DC162,1)&lt;&gt;"0",IF(LEFT(DC162,1)="1",3.0,DD162),$D$5+$E$5*(DT162*DM162/($K$5*1000))+$F$5*(DT162*DM162/($K$5*1000))*MAX(MIN(DA162,$J$5),$I$5)*MAX(MIN(DA162,$J$5),$I$5)+$G$5*MAX(MIN(DA162,$J$5),$I$5)*(DT162*DM162/($K$5*1000))+$H$5*(DT162*DM162/($K$5*1000))*(DT162*DM162/($K$5*1000)))</f>
        <v>0</v>
      </c>
      <c r="T162">
        <f>K162*(1000-(1000*0.61365*exp(17.502*X162/(240.97+X162))/(DM162+DN162)+DH162)/2)/(1000*0.61365*exp(17.502*X162/(240.97+X162))/(DM162+DN162)-DH162)</f>
        <v>0</v>
      </c>
      <c r="U162">
        <f>1/((DB162+1)/(R162/1.6)+1/(S162/1.37)) + DB162/((DB162+1)/(R162/1.6) + DB162/(S162/1.37))</f>
        <v>0</v>
      </c>
      <c r="V162">
        <f>(CW162*CZ162)</f>
        <v>0</v>
      </c>
      <c r="W162">
        <f>(DO162+(V162+2*0.95*5.67E-8*(((DO162+$B$7)+273)^4-(DO162+273)^4)-44100*K162)/(1.84*29.3*S162+8*0.95*5.67E-8*(DO162+273)^3))</f>
        <v>0</v>
      </c>
      <c r="X162">
        <f>($C$7*DP162+$D$7*DQ162+$E$7*W162)</f>
        <v>0</v>
      </c>
      <c r="Y162">
        <f>0.61365*exp(17.502*X162/(240.97+X162))</f>
        <v>0</v>
      </c>
      <c r="Z162">
        <f>(AA162/AB162*100)</f>
        <v>0</v>
      </c>
      <c r="AA162">
        <f>DH162*(DM162+DN162)/1000</f>
        <v>0</v>
      </c>
      <c r="AB162">
        <f>0.61365*exp(17.502*DO162/(240.97+DO162))</f>
        <v>0</v>
      </c>
      <c r="AC162">
        <f>(Y162-DH162*(DM162+DN162)/1000)</f>
        <v>0</v>
      </c>
      <c r="AD162">
        <f>(-K162*44100)</f>
        <v>0</v>
      </c>
      <c r="AE162">
        <f>2*29.3*S162*0.92*(DO162-X162)</f>
        <v>0</v>
      </c>
      <c r="AF162">
        <f>2*0.95*5.67E-8*(((DO162+$B$7)+273)^4-(X162+273)^4)</f>
        <v>0</v>
      </c>
      <c r="AG162">
        <f>V162+AF162+AD162+AE162</f>
        <v>0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MAX(0,($B$13+$C$13*DT162)/(1+$D$13*DT162)*DM162/(DO162+273)*$E$13)</f>
        <v>0</v>
      </c>
      <c r="AM162" t="s">
        <v>422</v>
      </c>
      <c r="AN162" t="s">
        <v>422</v>
      </c>
      <c r="AO162">
        <v>0</v>
      </c>
      <c r="AP162">
        <v>0</v>
      </c>
      <c r="AQ162">
        <f>1-AO162/AP162</f>
        <v>0</v>
      </c>
      <c r="AR162">
        <v>0</v>
      </c>
      <c r="AS162" t="s">
        <v>422</v>
      </c>
      <c r="AT162" t="s">
        <v>422</v>
      </c>
      <c r="AU162">
        <v>0</v>
      </c>
      <c r="AV162">
        <v>0</v>
      </c>
      <c r="AW162">
        <f>1-AU162/AV162</f>
        <v>0</v>
      </c>
      <c r="AX162">
        <v>0.5</v>
      </c>
      <c r="AY162">
        <f>CX162</f>
        <v>0</v>
      </c>
      <c r="AZ162">
        <f>M162</f>
        <v>0</v>
      </c>
      <c r="BA162">
        <f>AW162*AX162*AY162</f>
        <v>0</v>
      </c>
      <c r="BB162">
        <f>(AZ162-AR162)/AY162</f>
        <v>0</v>
      </c>
      <c r="BC162">
        <f>(AP162-AV162)/AV162</f>
        <v>0</v>
      </c>
      <c r="BD162">
        <f>AO162/(AQ162+AO162/AV162)</f>
        <v>0</v>
      </c>
      <c r="BE162" t="s">
        <v>422</v>
      </c>
      <c r="BF162">
        <v>0</v>
      </c>
      <c r="BG162">
        <f>IF(BF162&lt;&gt;0, BF162, BD162)</f>
        <v>0</v>
      </c>
      <c r="BH162">
        <f>1-BG162/AV162</f>
        <v>0</v>
      </c>
      <c r="BI162">
        <f>(AV162-AU162)/(AV162-BG162)</f>
        <v>0</v>
      </c>
      <c r="BJ162">
        <f>(AP162-AV162)/(AP162-BG162)</f>
        <v>0</v>
      </c>
      <c r="BK162">
        <f>(AV162-AU162)/(AV162-AO162)</f>
        <v>0</v>
      </c>
      <c r="BL162">
        <f>(AP162-AV162)/(AP162-AO162)</f>
        <v>0</v>
      </c>
      <c r="BM162">
        <f>(BI162*BG162/AU162)</f>
        <v>0</v>
      </c>
      <c r="BN162">
        <f>(1-BM162)</f>
        <v>0</v>
      </c>
      <c r="CW162">
        <f>$B$11*DU162+$C$11*DV162+$F$11*EG162*(1-EJ162)</f>
        <v>0</v>
      </c>
      <c r="CX162">
        <f>CW162*CY162</f>
        <v>0</v>
      </c>
      <c r="CY162">
        <f>($B$11*$D$9+$C$11*$D$9+$F$11*((ET162+EL162)/MAX(ET162+EL162+EU162, 0.1)*$I$9+EU162/MAX(ET162+EL162+EU162, 0.1)*$J$9))/($B$11+$C$11+$F$11)</f>
        <v>0</v>
      </c>
      <c r="CZ162">
        <f>($B$11*$K$9+$C$11*$K$9+$F$11*((ET162+EL162)/MAX(ET162+EL162+EU162, 0.1)*$P$9+EU162/MAX(ET162+EL162+EU162, 0.1)*$Q$9))/($B$11+$C$11+$F$11)</f>
        <v>0</v>
      </c>
      <c r="DA162">
        <v>3.46</v>
      </c>
      <c r="DB162">
        <v>0.5</v>
      </c>
      <c r="DC162" t="s">
        <v>423</v>
      </c>
      <c r="DD162">
        <v>2</v>
      </c>
      <c r="DE162">
        <v>1758504926.1</v>
      </c>
      <c r="DF162">
        <v>420.3413333333334</v>
      </c>
      <c r="DG162">
        <v>420.0036666666667</v>
      </c>
      <c r="DH162">
        <v>24.94556666666666</v>
      </c>
      <c r="DI162">
        <v>24.81307777777778</v>
      </c>
      <c r="DJ162">
        <v>419.104</v>
      </c>
      <c r="DK162">
        <v>24.74244444444444</v>
      </c>
      <c r="DL162">
        <v>499.9908888888889</v>
      </c>
      <c r="DM162">
        <v>89.97396666666666</v>
      </c>
      <c r="DN162">
        <v>0.05720998888888889</v>
      </c>
      <c r="DO162">
        <v>30.89865555555555</v>
      </c>
      <c r="DP162">
        <v>30.70298888888889</v>
      </c>
      <c r="DQ162">
        <v>999.9000000000001</v>
      </c>
      <c r="DR162">
        <v>0</v>
      </c>
      <c r="DS162">
        <v>0</v>
      </c>
      <c r="DT162">
        <v>10001.53222222222</v>
      </c>
      <c r="DU162">
        <v>0</v>
      </c>
      <c r="DV162">
        <v>0.899321</v>
      </c>
      <c r="DW162">
        <v>0.3377786666666667</v>
      </c>
      <c r="DX162">
        <v>431.0954444444445</v>
      </c>
      <c r="DY162">
        <v>430.6905555555555</v>
      </c>
      <c r="DZ162">
        <v>0.1324952222222222</v>
      </c>
      <c r="EA162">
        <v>420.0036666666667</v>
      </c>
      <c r="EB162">
        <v>24.81307777777778</v>
      </c>
      <c r="EC162">
        <v>2.24445</v>
      </c>
      <c r="ED162">
        <v>2.232531111111111</v>
      </c>
      <c r="EE162">
        <v>19.28317777777778</v>
      </c>
      <c r="EF162">
        <v>19.19767777777778</v>
      </c>
      <c r="EG162">
        <v>0.00500097</v>
      </c>
      <c r="EH162">
        <v>0</v>
      </c>
      <c r="EI162">
        <v>0</v>
      </c>
      <c r="EJ162">
        <v>0</v>
      </c>
      <c r="EK162">
        <v>410.6777777777777</v>
      </c>
      <c r="EL162">
        <v>0.00500097</v>
      </c>
      <c r="EM162">
        <v>-3.177777777777778</v>
      </c>
      <c r="EN162">
        <v>-1.055555555555555</v>
      </c>
      <c r="EO162">
        <v>35.479</v>
      </c>
      <c r="EP162">
        <v>38.694</v>
      </c>
      <c r="EQ162">
        <v>37.125</v>
      </c>
      <c r="ER162">
        <v>38.65944444444444</v>
      </c>
      <c r="ES162">
        <v>37.375</v>
      </c>
      <c r="ET162">
        <v>0</v>
      </c>
      <c r="EU162">
        <v>0</v>
      </c>
      <c r="EV162">
        <v>0</v>
      </c>
      <c r="EW162">
        <v>1758504930.1</v>
      </c>
      <c r="EX162">
        <v>0</v>
      </c>
      <c r="EY162">
        <v>407.636</v>
      </c>
      <c r="EZ162">
        <v>32.06153820007815</v>
      </c>
      <c r="FA162">
        <v>15.64615359870641</v>
      </c>
      <c r="FB162">
        <v>-6.34</v>
      </c>
      <c r="FC162">
        <v>15</v>
      </c>
      <c r="FD162">
        <v>0</v>
      </c>
      <c r="FE162" t="s">
        <v>424</v>
      </c>
      <c r="FF162">
        <v>1747247426.5</v>
      </c>
      <c r="FG162">
        <v>1747247420.5</v>
      </c>
      <c r="FH162">
        <v>0</v>
      </c>
      <c r="FI162">
        <v>1.027</v>
      </c>
      <c r="FJ162">
        <v>0.031</v>
      </c>
      <c r="FK162">
        <v>0.02</v>
      </c>
      <c r="FL162">
        <v>0.05</v>
      </c>
      <c r="FM162">
        <v>420</v>
      </c>
      <c r="FN162">
        <v>16</v>
      </c>
      <c r="FO162">
        <v>0.01</v>
      </c>
      <c r="FP162">
        <v>0.1</v>
      </c>
      <c r="FQ162">
        <v>0.3429818048780487</v>
      </c>
      <c r="FR162">
        <v>-0.08052806968641021</v>
      </c>
      <c r="FS162">
        <v>0.04690328296961506</v>
      </c>
      <c r="FT162">
        <v>1</v>
      </c>
      <c r="FU162">
        <v>406.3735294117647</v>
      </c>
      <c r="FV162">
        <v>29.41634824108508</v>
      </c>
      <c r="FW162">
        <v>6.625055330447277</v>
      </c>
      <c r="FX162">
        <v>-1</v>
      </c>
      <c r="FY162">
        <v>0.1317639756097561</v>
      </c>
      <c r="FZ162">
        <v>0.004689595818815351</v>
      </c>
      <c r="GA162">
        <v>0.0007612325207350433</v>
      </c>
      <c r="GB162">
        <v>1</v>
      </c>
      <c r="GC162">
        <v>2</v>
      </c>
      <c r="GD162">
        <v>2</v>
      </c>
      <c r="GE162" t="s">
        <v>448</v>
      </c>
      <c r="GF162">
        <v>3.13671</v>
      </c>
      <c r="GG162">
        <v>2.71739</v>
      </c>
      <c r="GH162">
        <v>0.0931395</v>
      </c>
      <c r="GI162">
        <v>0.09241249999999999</v>
      </c>
      <c r="GJ162">
        <v>0.108258</v>
      </c>
      <c r="GK162">
        <v>0.106632</v>
      </c>
      <c r="GL162">
        <v>28775.1</v>
      </c>
      <c r="GM162">
        <v>28856.4</v>
      </c>
      <c r="GN162">
        <v>29502.7</v>
      </c>
      <c r="GO162">
        <v>29386.4</v>
      </c>
      <c r="GP162">
        <v>34760.9</v>
      </c>
      <c r="GQ162">
        <v>34766.7</v>
      </c>
      <c r="GR162">
        <v>41517.4</v>
      </c>
      <c r="GS162">
        <v>41747.2</v>
      </c>
      <c r="GT162">
        <v>1.91238</v>
      </c>
      <c r="GU162">
        <v>1.86278</v>
      </c>
      <c r="GV162">
        <v>0.0852421</v>
      </c>
      <c r="GW162">
        <v>0</v>
      </c>
      <c r="GX162">
        <v>29.3184</v>
      </c>
      <c r="GY162">
        <v>999.9</v>
      </c>
      <c r="GZ162">
        <v>58.2</v>
      </c>
      <c r="HA162">
        <v>31.1</v>
      </c>
      <c r="HB162">
        <v>29.3488</v>
      </c>
      <c r="HC162">
        <v>62.5125</v>
      </c>
      <c r="HD162">
        <v>25.2764</v>
      </c>
      <c r="HE162">
        <v>1</v>
      </c>
      <c r="HF162">
        <v>0.158163</v>
      </c>
      <c r="HG162">
        <v>-1.43084</v>
      </c>
      <c r="HH162">
        <v>20.3507</v>
      </c>
      <c r="HI162">
        <v>5.22403</v>
      </c>
      <c r="HJ162">
        <v>12.0159</v>
      </c>
      <c r="HK162">
        <v>4.9915</v>
      </c>
      <c r="HL162">
        <v>3.28948</v>
      </c>
      <c r="HM162">
        <v>9999</v>
      </c>
      <c r="HN162">
        <v>9999</v>
      </c>
      <c r="HO162">
        <v>9999</v>
      </c>
      <c r="HP162">
        <v>999.9</v>
      </c>
      <c r="HQ162">
        <v>1.86755</v>
      </c>
      <c r="HR162">
        <v>1.86672</v>
      </c>
      <c r="HS162">
        <v>1.86601</v>
      </c>
      <c r="HT162">
        <v>1.866</v>
      </c>
      <c r="HU162">
        <v>1.86783</v>
      </c>
      <c r="HV162">
        <v>1.87027</v>
      </c>
      <c r="HW162">
        <v>1.8689</v>
      </c>
      <c r="HX162">
        <v>1.87042</v>
      </c>
      <c r="HY162">
        <v>0</v>
      </c>
      <c r="HZ162">
        <v>0</v>
      </c>
      <c r="IA162">
        <v>0</v>
      </c>
      <c r="IB162">
        <v>0</v>
      </c>
      <c r="IC162" t="s">
        <v>426</v>
      </c>
      <c r="ID162" t="s">
        <v>427</v>
      </c>
      <c r="IE162" t="s">
        <v>428</v>
      </c>
      <c r="IF162" t="s">
        <v>428</v>
      </c>
      <c r="IG162" t="s">
        <v>428</v>
      </c>
      <c r="IH162" t="s">
        <v>428</v>
      </c>
      <c r="II162">
        <v>0</v>
      </c>
      <c r="IJ162">
        <v>100</v>
      </c>
      <c r="IK162">
        <v>100</v>
      </c>
      <c r="IL162">
        <v>1.237</v>
      </c>
      <c r="IM162">
        <v>0.2031</v>
      </c>
      <c r="IN162">
        <v>0.6902030508192664</v>
      </c>
      <c r="IO162">
        <v>0.001474763808417899</v>
      </c>
      <c r="IP162">
        <v>-3.85604142745729E-07</v>
      </c>
      <c r="IQ162">
        <v>-4.042155114862324E-11</v>
      </c>
      <c r="IR162">
        <v>-0.0599630414126953</v>
      </c>
      <c r="IS162">
        <v>-0.0008759303265835833</v>
      </c>
      <c r="IT162">
        <v>0.0007542316531097033</v>
      </c>
      <c r="IU162">
        <v>-1.168394518909615E-05</v>
      </c>
      <c r="IV162">
        <v>4</v>
      </c>
      <c r="IW162">
        <v>2283</v>
      </c>
      <c r="IX162">
        <v>1</v>
      </c>
      <c r="IY162">
        <v>28</v>
      </c>
      <c r="IZ162">
        <v>187625</v>
      </c>
      <c r="JA162">
        <v>187625.1</v>
      </c>
      <c r="JB162">
        <v>1.03149</v>
      </c>
      <c r="JC162">
        <v>2.28882</v>
      </c>
      <c r="JD162">
        <v>1.39648</v>
      </c>
      <c r="JE162">
        <v>2.3584</v>
      </c>
      <c r="JF162">
        <v>1.49536</v>
      </c>
      <c r="JG162">
        <v>2.65381</v>
      </c>
      <c r="JH162">
        <v>36.6469</v>
      </c>
      <c r="JI162">
        <v>24.1138</v>
      </c>
      <c r="JJ162">
        <v>18</v>
      </c>
      <c r="JK162">
        <v>489.925</v>
      </c>
      <c r="JL162">
        <v>448.38</v>
      </c>
      <c r="JM162">
        <v>31.4967</v>
      </c>
      <c r="JN162">
        <v>29.6285</v>
      </c>
      <c r="JO162">
        <v>30.0001</v>
      </c>
      <c r="JP162">
        <v>29.468</v>
      </c>
      <c r="JQ162">
        <v>29.3943</v>
      </c>
      <c r="JR162">
        <v>20.6674</v>
      </c>
      <c r="JS162">
        <v>23.045</v>
      </c>
      <c r="JT162">
        <v>100</v>
      </c>
      <c r="JU162">
        <v>31.4932</v>
      </c>
      <c r="JV162">
        <v>420</v>
      </c>
      <c r="JW162">
        <v>24.8671</v>
      </c>
      <c r="JX162">
        <v>100.834</v>
      </c>
      <c r="JY162">
        <v>100.39</v>
      </c>
    </row>
    <row r="163" spans="1:285">
      <c r="A163">
        <v>147</v>
      </c>
      <c r="B163">
        <v>1758504931.1</v>
      </c>
      <c r="C163">
        <v>2042.599999904633</v>
      </c>
      <c r="D163" t="s">
        <v>725</v>
      </c>
      <c r="E163" t="s">
        <v>726</v>
      </c>
      <c r="F163">
        <v>5</v>
      </c>
      <c r="G163" t="s">
        <v>674</v>
      </c>
      <c r="H163" t="s">
        <v>420</v>
      </c>
      <c r="I163" t="s">
        <v>421</v>
      </c>
      <c r="J163">
        <v>1758504928.1</v>
      </c>
      <c r="K163">
        <f>(L163)/1000</f>
        <v>0</v>
      </c>
      <c r="L163">
        <f>1000*DL163*AJ163*(DH163-DI163)/(100*DA163*(1000-AJ163*DH163))</f>
        <v>0</v>
      </c>
      <c r="M163">
        <f>DL163*AJ163*(DG163-DF163*(1000-AJ163*DI163)/(1000-AJ163*DH163))/(100*DA163)</f>
        <v>0</v>
      </c>
      <c r="N163">
        <f>DF163 - IF(AJ163&gt;1, M163*DA163*100.0/(AL163), 0)</f>
        <v>0</v>
      </c>
      <c r="O163">
        <f>((U163-K163/2)*N163-M163)/(U163+K163/2)</f>
        <v>0</v>
      </c>
      <c r="P163">
        <f>O163*(DM163+DN163)/1000.0</f>
        <v>0</v>
      </c>
      <c r="Q163">
        <f>(DF163 - IF(AJ163&gt;1, M163*DA163*100.0/(AL163), 0))*(DM163+DN163)/1000.0</f>
        <v>0</v>
      </c>
      <c r="R163">
        <f>2.0/((1/T163-1/S163)+SIGN(T163)*SQRT((1/T163-1/S163)*(1/T163-1/S163) + 4*DB163/((DB163+1)*(DB163+1))*(2*1/T163*1/S163-1/S163*1/S163)))</f>
        <v>0</v>
      </c>
      <c r="S163">
        <f>IF(LEFT(DC163,1)&lt;&gt;"0",IF(LEFT(DC163,1)="1",3.0,DD163),$D$5+$E$5*(DT163*DM163/($K$5*1000))+$F$5*(DT163*DM163/($K$5*1000))*MAX(MIN(DA163,$J$5),$I$5)*MAX(MIN(DA163,$J$5),$I$5)+$G$5*MAX(MIN(DA163,$J$5),$I$5)*(DT163*DM163/($K$5*1000))+$H$5*(DT163*DM163/($K$5*1000))*(DT163*DM163/($K$5*1000)))</f>
        <v>0</v>
      </c>
      <c r="T163">
        <f>K163*(1000-(1000*0.61365*exp(17.502*X163/(240.97+X163))/(DM163+DN163)+DH163)/2)/(1000*0.61365*exp(17.502*X163/(240.97+X163))/(DM163+DN163)-DH163)</f>
        <v>0</v>
      </c>
      <c r="U163">
        <f>1/((DB163+1)/(R163/1.6)+1/(S163/1.37)) + DB163/((DB163+1)/(R163/1.6) + DB163/(S163/1.37))</f>
        <v>0</v>
      </c>
      <c r="V163">
        <f>(CW163*CZ163)</f>
        <v>0</v>
      </c>
      <c r="W163">
        <f>(DO163+(V163+2*0.95*5.67E-8*(((DO163+$B$7)+273)^4-(DO163+273)^4)-44100*K163)/(1.84*29.3*S163+8*0.95*5.67E-8*(DO163+273)^3))</f>
        <v>0</v>
      </c>
      <c r="X163">
        <f>($C$7*DP163+$D$7*DQ163+$E$7*W163)</f>
        <v>0</v>
      </c>
      <c r="Y163">
        <f>0.61365*exp(17.502*X163/(240.97+X163))</f>
        <v>0</v>
      </c>
      <c r="Z163">
        <f>(AA163/AB163*100)</f>
        <v>0</v>
      </c>
      <c r="AA163">
        <f>DH163*(DM163+DN163)/1000</f>
        <v>0</v>
      </c>
      <c r="AB163">
        <f>0.61365*exp(17.502*DO163/(240.97+DO163))</f>
        <v>0</v>
      </c>
      <c r="AC163">
        <f>(Y163-DH163*(DM163+DN163)/1000)</f>
        <v>0</v>
      </c>
      <c r="AD163">
        <f>(-K163*44100)</f>
        <v>0</v>
      </c>
      <c r="AE163">
        <f>2*29.3*S163*0.92*(DO163-X163)</f>
        <v>0</v>
      </c>
      <c r="AF163">
        <f>2*0.95*5.67E-8*(((DO163+$B$7)+273)^4-(X163+273)^4)</f>
        <v>0</v>
      </c>
      <c r="AG163">
        <f>V163+AF163+AD163+AE163</f>
        <v>0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MAX(0,($B$13+$C$13*DT163)/(1+$D$13*DT163)*DM163/(DO163+273)*$E$13)</f>
        <v>0</v>
      </c>
      <c r="AM163" t="s">
        <v>422</v>
      </c>
      <c r="AN163" t="s">
        <v>422</v>
      </c>
      <c r="AO163">
        <v>0</v>
      </c>
      <c r="AP163">
        <v>0</v>
      </c>
      <c r="AQ163">
        <f>1-AO163/AP163</f>
        <v>0</v>
      </c>
      <c r="AR163">
        <v>0</v>
      </c>
      <c r="AS163" t="s">
        <v>422</v>
      </c>
      <c r="AT163" t="s">
        <v>422</v>
      </c>
      <c r="AU163">
        <v>0</v>
      </c>
      <c r="AV163">
        <v>0</v>
      </c>
      <c r="AW163">
        <f>1-AU163/AV163</f>
        <v>0</v>
      </c>
      <c r="AX163">
        <v>0.5</v>
      </c>
      <c r="AY163">
        <f>CX163</f>
        <v>0</v>
      </c>
      <c r="AZ163">
        <f>M163</f>
        <v>0</v>
      </c>
      <c r="BA163">
        <f>AW163*AX163*AY163</f>
        <v>0</v>
      </c>
      <c r="BB163">
        <f>(AZ163-AR163)/AY163</f>
        <v>0</v>
      </c>
      <c r="BC163">
        <f>(AP163-AV163)/AV163</f>
        <v>0</v>
      </c>
      <c r="BD163">
        <f>AO163/(AQ163+AO163/AV163)</f>
        <v>0</v>
      </c>
      <c r="BE163" t="s">
        <v>422</v>
      </c>
      <c r="BF163">
        <v>0</v>
      </c>
      <c r="BG163">
        <f>IF(BF163&lt;&gt;0, BF163, BD163)</f>
        <v>0</v>
      </c>
      <c r="BH163">
        <f>1-BG163/AV163</f>
        <v>0</v>
      </c>
      <c r="BI163">
        <f>(AV163-AU163)/(AV163-BG163)</f>
        <v>0</v>
      </c>
      <c r="BJ163">
        <f>(AP163-AV163)/(AP163-BG163)</f>
        <v>0</v>
      </c>
      <c r="BK163">
        <f>(AV163-AU163)/(AV163-AO163)</f>
        <v>0</v>
      </c>
      <c r="BL163">
        <f>(AP163-AV163)/(AP163-AO163)</f>
        <v>0</v>
      </c>
      <c r="BM163">
        <f>(BI163*BG163/AU163)</f>
        <v>0</v>
      </c>
      <c r="BN163">
        <f>(1-BM163)</f>
        <v>0</v>
      </c>
      <c r="CW163">
        <f>$B$11*DU163+$C$11*DV163+$F$11*EG163*(1-EJ163)</f>
        <v>0</v>
      </c>
      <c r="CX163">
        <f>CW163*CY163</f>
        <v>0</v>
      </c>
      <c r="CY163">
        <f>($B$11*$D$9+$C$11*$D$9+$F$11*((ET163+EL163)/MAX(ET163+EL163+EU163, 0.1)*$I$9+EU163/MAX(ET163+EL163+EU163, 0.1)*$J$9))/($B$11+$C$11+$F$11)</f>
        <v>0</v>
      </c>
      <c r="CZ163">
        <f>($B$11*$K$9+$C$11*$K$9+$F$11*((ET163+EL163)/MAX(ET163+EL163+EU163, 0.1)*$P$9+EU163/MAX(ET163+EL163+EU163, 0.1)*$Q$9))/($B$11+$C$11+$F$11)</f>
        <v>0</v>
      </c>
      <c r="DA163">
        <v>3.46</v>
      </c>
      <c r="DB163">
        <v>0.5</v>
      </c>
      <c r="DC163" t="s">
        <v>423</v>
      </c>
      <c r="DD163">
        <v>2</v>
      </c>
      <c r="DE163">
        <v>1758504928.1</v>
      </c>
      <c r="DF163">
        <v>420.3462222222222</v>
      </c>
      <c r="DG163">
        <v>419.9917777777778</v>
      </c>
      <c r="DH163">
        <v>24.94523333333333</v>
      </c>
      <c r="DI163">
        <v>24.81285555555555</v>
      </c>
      <c r="DJ163">
        <v>419.1086666666667</v>
      </c>
      <c r="DK163">
        <v>24.74212222222222</v>
      </c>
      <c r="DL163">
        <v>500.0146666666666</v>
      </c>
      <c r="DM163">
        <v>89.9737888888889</v>
      </c>
      <c r="DN163">
        <v>0.05717716666666667</v>
      </c>
      <c r="DO163">
        <v>30.89823333333333</v>
      </c>
      <c r="DP163">
        <v>30.70125555555555</v>
      </c>
      <c r="DQ163">
        <v>999.9000000000001</v>
      </c>
      <c r="DR163">
        <v>0</v>
      </c>
      <c r="DS163">
        <v>0</v>
      </c>
      <c r="DT163">
        <v>10003.34444444444</v>
      </c>
      <c r="DU163">
        <v>0</v>
      </c>
      <c r="DV163">
        <v>0.899321</v>
      </c>
      <c r="DW163">
        <v>0.354482</v>
      </c>
      <c r="DX163">
        <v>431.1003333333334</v>
      </c>
      <c r="DY163">
        <v>430.6782222222221</v>
      </c>
      <c r="DZ163">
        <v>0.1323983333333333</v>
      </c>
      <c r="EA163">
        <v>419.9917777777778</v>
      </c>
      <c r="EB163">
        <v>24.81285555555555</v>
      </c>
      <c r="EC163">
        <v>2.244416666666667</v>
      </c>
      <c r="ED163">
        <v>2.232505555555556</v>
      </c>
      <c r="EE163">
        <v>19.28294444444445</v>
      </c>
      <c r="EF163">
        <v>19.1975</v>
      </c>
      <c r="EG163">
        <v>0.00500097</v>
      </c>
      <c r="EH163">
        <v>0</v>
      </c>
      <c r="EI163">
        <v>0</v>
      </c>
      <c r="EJ163">
        <v>0</v>
      </c>
      <c r="EK163">
        <v>408.8</v>
      </c>
      <c r="EL163">
        <v>0.00500097</v>
      </c>
      <c r="EM163">
        <v>-3.777777777777777</v>
      </c>
      <c r="EN163">
        <v>-2.177777777777778</v>
      </c>
      <c r="EO163">
        <v>35.465</v>
      </c>
      <c r="EP163">
        <v>38.687</v>
      </c>
      <c r="EQ163">
        <v>37.111</v>
      </c>
      <c r="ER163">
        <v>38.63877777777778</v>
      </c>
      <c r="ES163">
        <v>37.375</v>
      </c>
      <c r="ET163">
        <v>0</v>
      </c>
      <c r="EU163">
        <v>0</v>
      </c>
      <c r="EV163">
        <v>0</v>
      </c>
      <c r="EW163">
        <v>1758504931.9</v>
      </c>
      <c r="EX163">
        <v>0</v>
      </c>
      <c r="EY163">
        <v>407.1538461538461</v>
      </c>
      <c r="EZ163">
        <v>3.548717453633623</v>
      </c>
      <c r="FA163">
        <v>18.89230729528824</v>
      </c>
      <c r="FB163">
        <v>-5.969230769230768</v>
      </c>
      <c r="FC163">
        <v>15</v>
      </c>
      <c r="FD163">
        <v>0</v>
      </c>
      <c r="FE163" t="s">
        <v>424</v>
      </c>
      <c r="FF163">
        <v>1747247426.5</v>
      </c>
      <c r="FG163">
        <v>1747247420.5</v>
      </c>
      <c r="FH163">
        <v>0</v>
      </c>
      <c r="FI163">
        <v>1.027</v>
      </c>
      <c r="FJ163">
        <v>0.031</v>
      </c>
      <c r="FK163">
        <v>0.02</v>
      </c>
      <c r="FL163">
        <v>0.05</v>
      </c>
      <c r="FM163">
        <v>420</v>
      </c>
      <c r="FN163">
        <v>16</v>
      </c>
      <c r="FO163">
        <v>0.01</v>
      </c>
      <c r="FP163">
        <v>0.1</v>
      </c>
      <c r="FQ163">
        <v>0.3442903414634146</v>
      </c>
      <c r="FR163">
        <v>-0.07105879442508757</v>
      </c>
      <c r="FS163">
        <v>0.04709554398040469</v>
      </c>
      <c r="FT163">
        <v>1</v>
      </c>
      <c r="FU163">
        <v>406.7882352941177</v>
      </c>
      <c r="FV163">
        <v>18.97937345797251</v>
      </c>
      <c r="FW163">
        <v>6.31276786063639</v>
      </c>
      <c r="FX163">
        <v>-1</v>
      </c>
      <c r="FY163">
        <v>0.1318113170731707</v>
      </c>
      <c r="FZ163">
        <v>0.004317365853658584</v>
      </c>
      <c r="GA163">
        <v>0.0007468602063018802</v>
      </c>
      <c r="GB163">
        <v>1</v>
      </c>
      <c r="GC163">
        <v>2</v>
      </c>
      <c r="GD163">
        <v>2</v>
      </c>
      <c r="GE163" t="s">
        <v>448</v>
      </c>
      <c r="GF163">
        <v>3.13671</v>
      </c>
      <c r="GG163">
        <v>2.71731</v>
      </c>
      <c r="GH163">
        <v>0.0931396</v>
      </c>
      <c r="GI163">
        <v>0.09240669999999999</v>
      </c>
      <c r="GJ163">
        <v>0.108258</v>
      </c>
      <c r="GK163">
        <v>0.106629</v>
      </c>
      <c r="GL163">
        <v>28775.3</v>
      </c>
      <c r="GM163">
        <v>28856.7</v>
      </c>
      <c r="GN163">
        <v>29502.9</v>
      </c>
      <c r="GO163">
        <v>29386.6</v>
      </c>
      <c r="GP163">
        <v>34761</v>
      </c>
      <c r="GQ163">
        <v>34766.9</v>
      </c>
      <c r="GR163">
        <v>41517.5</v>
      </c>
      <c r="GS163">
        <v>41747.3</v>
      </c>
      <c r="GT163">
        <v>1.91232</v>
      </c>
      <c r="GU163">
        <v>1.86285</v>
      </c>
      <c r="GV163">
        <v>0.08479879999999999</v>
      </c>
      <c r="GW163">
        <v>0</v>
      </c>
      <c r="GX163">
        <v>29.3177</v>
      </c>
      <c r="GY163">
        <v>999.9</v>
      </c>
      <c r="GZ163">
        <v>58.2</v>
      </c>
      <c r="HA163">
        <v>31.1</v>
      </c>
      <c r="HB163">
        <v>29.3477</v>
      </c>
      <c r="HC163">
        <v>62.2525</v>
      </c>
      <c r="HD163">
        <v>25.3005</v>
      </c>
      <c r="HE163">
        <v>1</v>
      </c>
      <c r="HF163">
        <v>0.158194</v>
      </c>
      <c r="HG163">
        <v>-1.42692</v>
      </c>
      <c r="HH163">
        <v>20.3507</v>
      </c>
      <c r="HI163">
        <v>5.22418</v>
      </c>
      <c r="HJ163">
        <v>12.0159</v>
      </c>
      <c r="HK163">
        <v>4.99145</v>
      </c>
      <c r="HL163">
        <v>3.2895</v>
      </c>
      <c r="HM163">
        <v>9999</v>
      </c>
      <c r="HN163">
        <v>9999</v>
      </c>
      <c r="HO163">
        <v>9999</v>
      </c>
      <c r="HP163">
        <v>999.9</v>
      </c>
      <c r="HQ163">
        <v>1.86756</v>
      </c>
      <c r="HR163">
        <v>1.86672</v>
      </c>
      <c r="HS163">
        <v>1.86602</v>
      </c>
      <c r="HT163">
        <v>1.866</v>
      </c>
      <c r="HU163">
        <v>1.86784</v>
      </c>
      <c r="HV163">
        <v>1.87028</v>
      </c>
      <c r="HW163">
        <v>1.8689</v>
      </c>
      <c r="HX163">
        <v>1.87042</v>
      </c>
      <c r="HY163">
        <v>0</v>
      </c>
      <c r="HZ163">
        <v>0</v>
      </c>
      <c r="IA163">
        <v>0</v>
      </c>
      <c r="IB163">
        <v>0</v>
      </c>
      <c r="IC163" t="s">
        <v>426</v>
      </c>
      <c r="ID163" t="s">
        <v>427</v>
      </c>
      <c r="IE163" t="s">
        <v>428</v>
      </c>
      <c r="IF163" t="s">
        <v>428</v>
      </c>
      <c r="IG163" t="s">
        <v>428</v>
      </c>
      <c r="IH163" t="s">
        <v>428</v>
      </c>
      <c r="II163">
        <v>0</v>
      </c>
      <c r="IJ163">
        <v>100</v>
      </c>
      <c r="IK163">
        <v>100</v>
      </c>
      <c r="IL163">
        <v>1.238</v>
      </c>
      <c r="IM163">
        <v>0.2031</v>
      </c>
      <c r="IN163">
        <v>0.6902030508192664</v>
      </c>
      <c r="IO163">
        <v>0.001474763808417899</v>
      </c>
      <c r="IP163">
        <v>-3.85604142745729E-07</v>
      </c>
      <c r="IQ163">
        <v>-4.042155114862324E-11</v>
      </c>
      <c r="IR163">
        <v>-0.0599630414126953</v>
      </c>
      <c r="IS163">
        <v>-0.0008759303265835833</v>
      </c>
      <c r="IT163">
        <v>0.0007542316531097033</v>
      </c>
      <c r="IU163">
        <v>-1.168394518909615E-05</v>
      </c>
      <c r="IV163">
        <v>4</v>
      </c>
      <c r="IW163">
        <v>2283</v>
      </c>
      <c r="IX163">
        <v>1</v>
      </c>
      <c r="IY163">
        <v>28</v>
      </c>
      <c r="IZ163">
        <v>187625.1</v>
      </c>
      <c r="JA163">
        <v>187625.2</v>
      </c>
      <c r="JB163">
        <v>1.03149</v>
      </c>
      <c r="JC163">
        <v>2.28394</v>
      </c>
      <c r="JD163">
        <v>1.39771</v>
      </c>
      <c r="JE163">
        <v>2.35962</v>
      </c>
      <c r="JF163">
        <v>1.49536</v>
      </c>
      <c r="JG163">
        <v>2.69165</v>
      </c>
      <c r="JH163">
        <v>36.6469</v>
      </c>
      <c r="JI163">
        <v>24.1225</v>
      </c>
      <c r="JJ163">
        <v>18</v>
      </c>
      <c r="JK163">
        <v>489.894</v>
      </c>
      <c r="JL163">
        <v>448.427</v>
      </c>
      <c r="JM163">
        <v>31.4955</v>
      </c>
      <c r="JN163">
        <v>29.6285</v>
      </c>
      <c r="JO163">
        <v>30.0001</v>
      </c>
      <c r="JP163">
        <v>29.468</v>
      </c>
      <c r="JQ163">
        <v>29.3943</v>
      </c>
      <c r="JR163">
        <v>20.6686</v>
      </c>
      <c r="JS163">
        <v>23.045</v>
      </c>
      <c r="JT163">
        <v>100</v>
      </c>
      <c r="JU163">
        <v>31.4932</v>
      </c>
      <c r="JV163">
        <v>420</v>
      </c>
      <c r="JW163">
        <v>24.8671</v>
      </c>
      <c r="JX163">
        <v>100.834</v>
      </c>
      <c r="JY163">
        <v>100.391</v>
      </c>
    </row>
    <row r="164" spans="1:285">
      <c r="A164">
        <v>148</v>
      </c>
      <c r="B164">
        <v>1758504933.1</v>
      </c>
      <c r="C164">
        <v>2044.599999904633</v>
      </c>
      <c r="D164" t="s">
        <v>727</v>
      </c>
      <c r="E164" t="s">
        <v>728</v>
      </c>
      <c r="F164">
        <v>5</v>
      </c>
      <c r="G164" t="s">
        <v>674</v>
      </c>
      <c r="H164" t="s">
        <v>420</v>
      </c>
      <c r="I164" t="s">
        <v>421</v>
      </c>
      <c r="J164">
        <v>1758504930.1</v>
      </c>
      <c r="K164">
        <f>(L164)/1000</f>
        <v>0</v>
      </c>
      <c r="L164">
        <f>1000*DL164*AJ164*(DH164-DI164)/(100*DA164*(1000-AJ164*DH164))</f>
        <v>0</v>
      </c>
      <c r="M164">
        <f>DL164*AJ164*(DG164-DF164*(1000-AJ164*DI164)/(1000-AJ164*DH164))/(100*DA164)</f>
        <v>0</v>
      </c>
      <c r="N164">
        <f>DF164 - IF(AJ164&gt;1, M164*DA164*100.0/(AL164), 0)</f>
        <v>0</v>
      </c>
      <c r="O164">
        <f>((U164-K164/2)*N164-M164)/(U164+K164/2)</f>
        <v>0</v>
      </c>
      <c r="P164">
        <f>O164*(DM164+DN164)/1000.0</f>
        <v>0</v>
      </c>
      <c r="Q164">
        <f>(DF164 - IF(AJ164&gt;1, M164*DA164*100.0/(AL164), 0))*(DM164+DN164)/1000.0</f>
        <v>0</v>
      </c>
      <c r="R164">
        <f>2.0/((1/T164-1/S164)+SIGN(T164)*SQRT((1/T164-1/S164)*(1/T164-1/S164) + 4*DB164/((DB164+1)*(DB164+1))*(2*1/T164*1/S164-1/S164*1/S164)))</f>
        <v>0</v>
      </c>
      <c r="S164">
        <f>IF(LEFT(DC164,1)&lt;&gt;"0",IF(LEFT(DC164,1)="1",3.0,DD164),$D$5+$E$5*(DT164*DM164/($K$5*1000))+$F$5*(DT164*DM164/($K$5*1000))*MAX(MIN(DA164,$J$5),$I$5)*MAX(MIN(DA164,$J$5),$I$5)+$G$5*MAX(MIN(DA164,$J$5),$I$5)*(DT164*DM164/($K$5*1000))+$H$5*(DT164*DM164/($K$5*1000))*(DT164*DM164/($K$5*1000)))</f>
        <v>0</v>
      </c>
      <c r="T164">
        <f>K164*(1000-(1000*0.61365*exp(17.502*X164/(240.97+X164))/(DM164+DN164)+DH164)/2)/(1000*0.61365*exp(17.502*X164/(240.97+X164))/(DM164+DN164)-DH164)</f>
        <v>0</v>
      </c>
      <c r="U164">
        <f>1/((DB164+1)/(R164/1.6)+1/(S164/1.37)) + DB164/((DB164+1)/(R164/1.6) + DB164/(S164/1.37))</f>
        <v>0</v>
      </c>
      <c r="V164">
        <f>(CW164*CZ164)</f>
        <v>0</v>
      </c>
      <c r="W164">
        <f>(DO164+(V164+2*0.95*5.67E-8*(((DO164+$B$7)+273)^4-(DO164+273)^4)-44100*K164)/(1.84*29.3*S164+8*0.95*5.67E-8*(DO164+273)^3))</f>
        <v>0</v>
      </c>
      <c r="X164">
        <f>($C$7*DP164+$D$7*DQ164+$E$7*W164)</f>
        <v>0</v>
      </c>
      <c r="Y164">
        <f>0.61365*exp(17.502*X164/(240.97+X164))</f>
        <v>0</v>
      </c>
      <c r="Z164">
        <f>(AA164/AB164*100)</f>
        <v>0</v>
      </c>
      <c r="AA164">
        <f>DH164*(DM164+DN164)/1000</f>
        <v>0</v>
      </c>
      <c r="AB164">
        <f>0.61365*exp(17.502*DO164/(240.97+DO164))</f>
        <v>0</v>
      </c>
      <c r="AC164">
        <f>(Y164-DH164*(DM164+DN164)/1000)</f>
        <v>0</v>
      </c>
      <c r="AD164">
        <f>(-K164*44100)</f>
        <v>0</v>
      </c>
      <c r="AE164">
        <f>2*29.3*S164*0.92*(DO164-X164)</f>
        <v>0</v>
      </c>
      <c r="AF164">
        <f>2*0.95*5.67E-8*(((DO164+$B$7)+273)^4-(X164+273)^4)</f>
        <v>0</v>
      </c>
      <c r="AG164">
        <f>V164+AF164+AD164+AE164</f>
        <v>0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MAX(0,($B$13+$C$13*DT164)/(1+$D$13*DT164)*DM164/(DO164+273)*$E$13)</f>
        <v>0</v>
      </c>
      <c r="AM164" t="s">
        <v>422</v>
      </c>
      <c r="AN164" t="s">
        <v>422</v>
      </c>
      <c r="AO164">
        <v>0</v>
      </c>
      <c r="AP164">
        <v>0</v>
      </c>
      <c r="AQ164">
        <f>1-AO164/AP164</f>
        <v>0</v>
      </c>
      <c r="AR164">
        <v>0</v>
      </c>
      <c r="AS164" t="s">
        <v>422</v>
      </c>
      <c r="AT164" t="s">
        <v>422</v>
      </c>
      <c r="AU164">
        <v>0</v>
      </c>
      <c r="AV164">
        <v>0</v>
      </c>
      <c r="AW164">
        <f>1-AU164/AV164</f>
        <v>0</v>
      </c>
      <c r="AX164">
        <v>0.5</v>
      </c>
      <c r="AY164">
        <f>CX164</f>
        <v>0</v>
      </c>
      <c r="AZ164">
        <f>M164</f>
        <v>0</v>
      </c>
      <c r="BA164">
        <f>AW164*AX164*AY164</f>
        <v>0</v>
      </c>
      <c r="BB164">
        <f>(AZ164-AR164)/AY164</f>
        <v>0</v>
      </c>
      <c r="BC164">
        <f>(AP164-AV164)/AV164</f>
        <v>0</v>
      </c>
      <c r="BD164">
        <f>AO164/(AQ164+AO164/AV164)</f>
        <v>0</v>
      </c>
      <c r="BE164" t="s">
        <v>422</v>
      </c>
      <c r="BF164">
        <v>0</v>
      </c>
      <c r="BG164">
        <f>IF(BF164&lt;&gt;0, BF164, BD164)</f>
        <v>0</v>
      </c>
      <c r="BH164">
        <f>1-BG164/AV164</f>
        <v>0</v>
      </c>
      <c r="BI164">
        <f>(AV164-AU164)/(AV164-BG164)</f>
        <v>0</v>
      </c>
      <c r="BJ164">
        <f>(AP164-AV164)/(AP164-BG164)</f>
        <v>0</v>
      </c>
      <c r="BK164">
        <f>(AV164-AU164)/(AV164-AO164)</f>
        <v>0</v>
      </c>
      <c r="BL164">
        <f>(AP164-AV164)/(AP164-AO164)</f>
        <v>0</v>
      </c>
      <c r="BM164">
        <f>(BI164*BG164/AU164)</f>
        <v>0</v>
      </c>
      <c r="BN164">
        <f>(1-BM164)</f>
        <v>0</v>
      </c>
      <c r="CW164">
        <f>$B$11*DU164+$C$11*DV164+$F$11*EG164*(1-EJ164)</f>
        <v>0</v>
      </c>
      <c r="CX164">
        <f>CW164*CY164</f>
        <v>0</v>
      </c>
      <c r="CY164">
        <f>($B$11*$D$9+$C$11*$D$9+$F$11*((ET164+EL164)/MAX(ET164+EL164+EU164, 0.1)*$I$9+EU164/MAX(ET164+EL164+EU164, 0.1)*$J$9))/($B$11+$C$11+$F$11)</f>
        <v>0</v>
      </c>
      <c r="CZ164">
        <f>($B$11*$K$9+$C$11*$K$9+$F$11*((ET164+EL164)/MAX(ET164+EL164+EU164, 0.1)*$P$9+EU164/MAX(ET164+EL164+EU164, 0.1)*$Q$9))/($B$11+$C$11+$F$11)</f>
        <v>0</v>
      </c>
      <c r="DA164">
        <v>3.46</v>
      </c>
      <c r="DB164">
        <v>0.5</v>
      </c>
      <c r="DC164" t="s">
        <v>423</v>
      </c>
      <c r="DD164">
        <v>2</v>
      </c>
      <c r="DE164">
        <v>1758504930.1</v>
      </c>
      <c r="DF164">
        <v>420.3593333333333</v>
      </c>
      <c r="DG164">
        <v>419.9865555555555</v>
      </c>
      <c r="DH164">
        <v>24.94475555555556</v>
      </c>
      <c r="DI164">
        <v>24.81271111111111</v>
      </c>
      <c r="DJ164">
        <v>419.1215555555556</v>
      </c>
      <c r="DK164">
        <v>24.74164444444445</v>
      </c>
      <c r="DL164">
        <v>500.0274444444445</v>
      </c>
      <c r="DM164">
        <v>89.97336666666668</v>
      </c>
      <c r="DN164">
        <v>0.05706075555555555</v>
      </c>
      <c r="DO164">
        <v>30.89845555555555</v>
      </c>
      <c r="DP164">
        <v>30.6997</v>
      </c>
      <c r="DQ164">
        <v>999.9000000000001</v>
      </c>
      <c r="DR164">
        <v>0</v>
      </c>
      <c r="DS164">
        <v>0</v>
      </c>
      <c r="DT164">
        <v>10005.56666666667</v>
      </c>
      <c r="DU164">
        <v>0</v>
      </c>
      <c r="DV164">
        <v>0.899321</v>
      </c>
      <c r="DW164">
        <v>0.3728128888888889</v>
      </c>
      <c r="DX164">
        <v>431.1133333333334</v>
      </c>
      <c r="DY164">
        <v>430.6726666666667</v>
      </c>
      <c r="DZ164">
        <v>0.1320523333333333</v>
      </c>
      <c r="EA164">
        <v>419.9865555555555</v>
      </c>
      <c r="EB164">
        <v>24.81271111111111</v>
      </c>
      <c r="EC164">
        <v>2.244362222222222</v>
      </c>
      <c r="ED164">
        <v>2.232482222222222</v>
      </c>
      <c r="EE164">
        <v>19.28256666666666</v>
      </c>
      <c r="EF164">
        <v>19.19732222222222</v>
      </c>
      <c r="EG164">
        <v>0.00500097</v>
      </c>
      <c r="EH164">
        <v>0</v>
      </c>
      <c r="EI164">
        <v>0</v>
      </c>
      <c r="EJ164">
        <v>0</v>
      </c>
      <c r="EK164">
        <v>406.7111111111111</v>
      </c>
      <c r="EL164">
        <v>0.00500097</v>
      </c>
      <c r="EM164">
        <v>-6.366666666666667</v>
      </c>
      <c r="EN164">
        <v>-2.722222222222222</v>
      </c>
      <c r="EO164">
        <v>35.465</v>
      </c>
      <c r="EP164">
        <v>38.687</v>
      </c>
      <c r="EQ164">
        <v>37.09</v>
      </c>
      <c r="ER164">
        <v>38.625</v>
      </c>
      <c r="ES164">
        <v>37.35400000000001</v>
      </c>
      <c r="ET164">
        <v>0</v>
      </c>
      <c r="EU164">
        <v>0</v>
      </c>
      <c r="EV164">
        <v>0</v>
      </c>
      <c r="EW164">
        <v>1758504933.7</v>
      </c>
      <c r="EX164">
        <v>0</v>
      </c>
      <c r="EY164">
        <v>407.448</v>
      </c>
      <c r="EZ164">
        <v>-32.70769248253178</v>
      </c>
      <c r="FA164">
        <v>-3.938462006740077</v>
      </c>
      <c r="FB164">
        <v>-5.812</v>
      </c>
      <c r="FC164">
        <v>15</v>
      </c>
      <c r="FD164">
        <v>0</v>
      </c>
      <c r="FE164" t="s">
        <v>424</v>
      </c>
      <c r="FF164">
        <v>1747247426.5</v>
      </c>
      <c r="FG164">
        <v>1747247420.5</v>
      </c>
      <c r="FH164">
        <v>0</v>
      </c>
      <c r="FI164">
        <v>1.027</v>
      </c>
      <c r="FJ164">
        <v>0.031</v>
      </c>
      <c r="FK164">
        <v>0.02</v>
      </c>
      <c r="FL164">
        <v>0.05</v>
      </c>
      <c r="FM164">
        <v>420</v>
      </c>
      <c r="FN164">
        <v>16</v>
      </c>
      <c r="FO164">
        <v>0.01</v>
      </c>
      <c r="FP164">
        <v>0.1</v>
      </c>
      <c r="FQ164">
        <v>0.3555677073170732</v>
      </c>
      <c r="FR164">
        <v>-0.07712928919860551</v>
      </c>
      <c r="FS164">
        <v>0.04673199634722729</v>
      </c>
      <c r="FT164">
        <v>1</v>
      </c>
      <c r="FU164">
        <v>406.0029411764706</v>
      </c>
      <c r="FV164">
        <v>6.360580454592262</v>
      </c>
      <c r="FW164">
        <v>7.283118485847444</v>
      </c>
      <c r="FX164">
        <v>-1</v>
      </c>
      <c r="FY164">
        <v>0.1319978048780488</v>
      </c>
      <c r="FZ164">
        <v>0.002449463414634121</v>
      </c>
      <c r="GA164">
        <v>0.0006992453848749297</v>
      </c>
      <c r="GB164">
        <v>1</v>
      </c>
      <c r="GC164">
        <v>2</v>
      </c>
      <c r="GD164">
        <v>2</v>
      </c>
      <c r="GE164" t="s">
        <v>448</v>
      </c>
      <c r="GF164">
        <v>3.13673</v>
      </c>
      <c r="GG164">
        <v>2.71731</v>
      </c>
      <c r="GH164">
        <v>0.09314260000000001</v>
      </c>
      <c r="GI164">
        <v>0.09240909999999999</v>
      </c>
      <c r="GJ164">
        <v>0.108252</v>
      </c>
      <c r="GK164">
        <v>0.106632</v>
      </c>
      <c r="GL164">
        <v>28775.4</v>
      </c>
      <c r="GM164">
        <v>28856.6</v>
      </c>
      <c r="GN164">
        <v>29503.1</v>
      </c>
      <c r="GO164">
        <v>29386.6</v>
      </c>
      <c r="GP164">
        <v>34761.5</v>
      </c>
      <c r="GQ164">
        <v>34766.7</v>
      </c>
      <c r="GR164">
        <v>41517.8</v>
      </c>
      <c r="GS164">
        <v>41747.2</v>
      </c>
      <c r="GT164">
        <v>1.91243</v>
      </c>
      <c r="GU164">
        <v>1.86273</v>
      </c>
      <c r="GV164">
        <v>0.08481370000000001</v>
      </c>
      <c r="GW164">
        <v>0</v>
      </c>
      <c r="GX164">
        <v>29.3177</v>
      </c>
      <c r="GY164">
        <v>999.9</v>
      </c>
      <c r="GZ164">
        <v>58.2</v>
      </c>
      <c r="HA164">
        <v>31.1</v>
      </c>
      <c r="HB164">
        <v>29.3484</v>
      </c>
      <c r="HC164">
        <v>62.5925</v>
      </c>
      <c r="HD164">
        <v>25.2484</v>
      </c>
      <c r="HE164">
        <v>1</v>
      </c>
      <c r="HF164">
        <v>0.158216</v>
      </c>
      <c r="HG164">
        <v>-1.42888</v>
      </c>
      <c r="HH164">
        <v>20.3506</v>
      </c>
      <c r="HI164">
        <v>5.22373</v>
      </c>
      <c r="HJ164">
        <v>12.0158</v>
      </c>
      <c r="HK164">
        <v>4.99145</v>
      </c>
      <c r="HL164">
        <v>3.28948</v>
      </c>
      <c r="HM164">
        <v>9999</v>
      </c>
      <c r="HN164">
        <v>9999</v>
      </c>
      <c r="HO164">
        <v>9999</v>
      </c>
      <c r="HP164">
        <v>999.9</v>
      </c>
      <c r="HQ164">
        <v>1.86755</v>
      </c>
      <c r="HR164">
        <v>1.86673</v>
      </c>
      <c r="HS164">
        <v>1.86601</v>
      </c>
      <c r="HT164">
        <v>1.866</v>
      </c>
      <c r="HU164">
        <v>1.86784</v>
      </c>
      <c r="HV164">
        <v>1.87028</v>
      </c>
      <c r="HW164">
        <v>1.8689</v>
      </c>
      <c r="HX164">
        <v>1.87041</v>
      </c>
      <c r="HY164">
        <v>0</v>
      </c>
      <c r="HZ164">
        <v>0</v>
      </c>
      <c r="IA164">
        <v>0</v>
      </c>
      <c r="IB164">
        <v>0</v>
      </c>
      <c r="IC164" t="s">
        <v>426</v>
      </c>
      <c r="ID164" t="s">
        <v>427</v>
      </c>
      <c r="IE164" t="s">
        <v>428</v>
      </c>
      <c r="IF164" t="s">
        <v>428</v>
      </c>
      <c r="IG164" t="s">
        <v>428</v>
      </c>
      <c r="IH164" t="s">
        <v>428</v>
      </c>
      <c r="II164">
        <v>0</v>
      </c>
      <c r="IJ164">
        <v>100</v>
      </c>
      <c r="IK164">
        <v>100</v>
      </c>
      <c r="IL164">
        <v>1.238</v>
      </c>
      <c r="IM164">
        <v>0.2031</v>
      </c>
      <c r="IN164">
        <v>0.6902030508192664</v>
      </c>
      <c r="IO164">
        <v>0.001474763808417899</v>
      </c>
      <c r="IP164">
        <v>-3.85604142745729E-07</v>
      </c>
      <c r="IQ164">
        <v>-4.042155114862324E-11</v>
      </c>
      <c r="IR164">
        <v>-0.0599630414126953</v>
      </c>
      <c r="IS164">
        <v>-0.0008759303265835833</v>
      </c>
      <c r="IT164">
        <v>0.0007542316531097033</v>
      </c>
      <c r="IU164">
        <v>-1.168394518909615E-05</v>
      </c>
      <c r="IV164">
        <v>4</v>
      </c>
      <c r="IW164">
        <v>2283</v>
      </c>
      <c r="IX164">
        <v>1</v>
      </c>
      <c r="IY164">
        <v>28</v>
      </c>
      <c r="IZ164">
        <v>187625.1</v>
      </c>
      <c r="JA164">
        <v>187625.2</v>
      </c>
      <c r="JB164">
        <v>1.03149</v>
      </c>
      <c r="JC164">
        <v>2.29004</v>
      </c>
      <c r="JD164">
        <v>1.39771</v>
      </c>
      <c r="JE164">
        <v>2.3584</v>
      </c>
      <c r="JF164">
        <v>1.49536</v>
      </c>
      <c r="JG164">
        <v>2.64282</v>
      </c>
      <c r="JH164">
        <v>36.6469</v>
      </c>
      <c r="JI164">
        <v>24.1138</v>
      </c>
      <c r="JJ164">
        <v>18</v>
      </c>
      <c r="JK164">
        <v>489.958</v>
      </c>
      <c r="JL164">
        <v>448.349</v>
      </c>
      <c r="JM164">
        <v>31.4943</v>
      </c>
      <c r="JN164">
        <v>29.6285</v>
      </c>
      <c r="JO164">
        <v>30.0001</v>
      </c>
      <c r="JP164">
        <v>29.468</v>
      </c>
      <c r="JQ164">
        <v>29.3943</v>
      </c>
      <c r="JR164">
        <v>20.6691</v>
      </c>
      <c r="JS164">
        <v>23.045</v>
      </c>
      <c r="JT164">
        <v>100</v>
      </c>
      <c r="JU164">
        <v>31.4929</v>
      </c>
      <c r="JV164">
        <v>420</v>
      </c>
      <c r="JW164">
        <v>24.8671</v>
      </c>
      <c r="JX164">
        <v>100.835</v>
      </c>
      <c r="JY164">
        <v>100.391</v>
      </c>
    </row>
    <row r="165" spans="1:285">
      <c r="A165">
        <v>149</v>
      </c>
      <c r="B165">
        <v>1758504935.1</v>
      </c>
      <c r="C165">
        <v>2046.599999904633</v>
      </c>
      <c r="D165" t="s">
        <v>729</v>
      </c>
      <c r="E165" t="s">
        <v>730</v>
      </c>
      <c r="F165">
        <v>5</v>
      </c>
      <c r="G165" t="s">
        <v>674</v>
      </c>
      <c r="H165" t="s">
        <v>420</v>
      </c>
      <c r="I165" t="s">
        <v>421</v>
      </c>
      <c r="J165">
        <v>1758504932.1</v>
      </c>
      <c r="K165">
        <f>(L165)/1000</f>
        <v>0</v>
      </c>
      <c r="L165">
        <f>1000*DL165*AJ165*(DH165-DI165)/(100*DA165*(1000-AJ165*DH165))</f>
        <v>0</v>
      </c>
      <c r="M165">
        <f>DL165*AJ165*(DG165-DF165*(1000-AJ165*DI165)/(1000-AJ165*DH165))/(100*DA165)</f>
        <v>0</v>
      </c>
      <c r="N165">
        <f>DF165 - IF(AJ165&gt;1, M165*DA165*100.0/(AL165), 0)</f>
        <v>0</v>
      </c>
      <c r="O165">
        <f>((U165-K165/2)*N165-M165)/(U165+K165/2)</f>
        <v>0</v>
      </c>
      <c r="P165">
        <f>O165*(DM165+DN165)/1000.0</f>
        <v>0</v>
      </c>
      <c r="Q165">
        <f>(DF165 - IF(AJ165&gt;1, M165*DA165*100.0/(AL165), 0))*(DM165+DN165)/1000.0</f>
        <v>0</v>
      </c>
      <c r="R165">
        <f>2.0/((1/T165-1/S165)+SIGN(T165)*SQRT((1/T165-1/S165)*(1/T165-1/S165) + 4*DB165/((DB165+1)*(DB165+1))*(2*1/T165*1/S165-1/S165*1/S165)))</f>
        <v>0</v>
      </c>
      <c r="S165">
        <f>IF(LEFT(DC165,1)&lt;&gt;"0",IF(LEFT(DC165,1)="1",3.0,DD165),$D$5+$E$5*(DT165*DM165/($K$5*1000))+$F$5*(DT165*DM165/($K$5*1000))*MAX(MIN(DA165,$J$5),$I$5)*MAX(MIN(DA165,$J$5),$I$5)+$G$5*MAX(MIN(DA165,$J$5),$I$5)*(DT165*DM165/($K$5*1000))+$H$5*(DT165*DM165/($K$5*1000))*(DT165*DM165/($K$5*1000)))</f>
        <v>0</v>
      </c>
      <c r="T165">
        <f>K165*(1000-(1000*0.61365*exp(17.502*X165/(240.97+X165))/(DM165+DN165)+DH165)/2)/(1000*0.61365*exp(17.502*X165/(240.97+X165))/(DM165+DN165)-DH165)</f>
        <v>0</v>
      </c>
      <c r="U165">
        <f>1/((DB165+1)/(R165/1.6)+1/(S165/1.37)) + DB165/((DB165+1)/(R165/1.6) + DB165/(S165/1.37))</f>
        <v>0</v>
      </c>
      <c r="V165">
        <f>(CW165*CZ165)</f>
        <v>0</v>
      </c>
      <c r="W165">
        <f>(DO165+(V165+2*0.95*5.67E-8*(((DO165+$B$7)+273)^4-(DO165+273)^4)-44100*K165)/(1.84*29.3*S165+8*0.95*5.67E-8*(DO165+273)^3))</f>
        <v>0</v>
      </c>
      <c r="X165">
        <f>($C$7*DP165+$D$7*DQ165+$E$7*W165)</f>
        <v>0</v>
      </c>
      <c r="Y165">
        <f>0.61365*exp(17.502*X165/(240.97+X165))</f>
        <v>0</v>
      </c>
      <c r="Z165">
        <f>(AA165/AB165*100)</f>
        <v>0</v>
      </c>
      <c r="AA165">
        <f>DH165*(DM165+DN165)/1000</f>
        <v>0</v>
      </c>
      <c r="AB165">
        <f>0.61365*exp(17.502*DO165/(240.97+DO165))</f>
        <v>0</v>
      </c>
      <c r="AC165">
        <f>(Y165-DH165*(DM165+DN165)/1000)</f>
        <v>0</v>
      </c>
      <c r="AD165">
        <f>(-K165*44100)</f>
        <v>0</v>
      </c>
      <c r="AE165">
        <f>2*29.3*S165*0.92*(DO165-X165)</f>
        <v>0</v>
      </c>
      <c r="AF165">
        <f>2*0.95*5.67E-8*(((DO165+$B$7)+273)^4-(X165+273)^4)</f>
        <v>0</v>
      </c>
      <c r="AG165">
        <f>V165+AF165+AD165+AE165</f>
        <v>0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MAX(0,($B$13+$C$13*DT165)/(1+$D$13*DT165)*DM165/(DO165+273)*$E$13)</f>
        <v>0</v>
      </c>
      <c r="AM165" t="s">
        <v>422</v>
      </c>
      <c r="AN165" t="s">
        <v>422</v>
      </c>
      <c r="AO165">
        <v>0</v>
      </c>
      <c r="AP165">
        <v>0</v>
      </c>
      <c r="AQ165">
        <f>1-AO165/AP165</f>
        <v>0</v>
      </c>
      <c r="AR165">
        <v>0</v>
      </c>
      <c r="AS165" t="s">
        <v>422</v>
      </c>
      <c r="AT165" t="s">
        <v>422</v>
      </c>
      <c r="AU165">
        <v>0</v>
      </c>
      <c r="AV165">
        <v>0</v>
      </c>
      <c r="AW165">
        <f>1-AU165/AV165</f>
        <v>0</v>
      </c>
      <c r="AX165">
        <v>0.5</v>
      </c>
      <c r="AY165">
        <f>CX165</f>
        <v>0</v>
      </c>
      <c r="AZ165">
        <f>M165</f>
        <v>0</v>
      </c>
      <c r="BA165">
        <f>AW165*AX165*AY165</f>
        <v>0</v>
      </c>
      <c r="BB165">
        <f>(AZ165-AR165)/AY165</f>
        <v>0</v>
      </c>
      <c r="BC165">
        <f>(AP165-AV165)/AV165</f>
        <v>0</v>
      </c>
      <c r="BD165">
        <f>AO165/(AQ165+AO165/AV165)</f>
        <v>0</v>
      </c>
      <c r="BE165" t="s">
        <v>422</v>
      </c>
      <c r="BF165">
        <v>0</v>
      </c>
      <c r="BG165">
        <f>IF(BF165&lt;&gt;0, BF165, BD165)</f>
        <v>0</v>
      </c>
      <c r="BH165">
        <f>1-BG165/AV165</f>
        <v>0</v>
      </c>
      <c r="BI165">
        <f>(AV165-AU165)/(AV165-BG165)</f>
        <v>0</v>
      </c>
      <c r="BJ165">
        <f>(AP165-AV165)/(AP165-BG165)</f>
        <v>0</v>
      </c>
      <c r="BK165">
        <f>(AV165-AU165)/(AV165-AO165)</f>
        <v>0</v>
      </c>
      <c r="BL165">
        <f>(AP165-AV165)/(AP165-AO165)</f>
        <v>0</v>
      </c>
      <c r="BM165">
        <f>(BI165*BG165/AU165)</f>
        <v>0</v>
      </c>
      <c r="BN165">
        <f>(1-BM165)</f>
        <v>0</v>
      </c>
      <c r="CW165">
        <f>$B$11*DU165+$C$11*DV165+$F$11*EG165*(1-EJ165)</f>
        <v>0</v>
      </c>
      <c r="CX165">
        <f>CW165*CY165</f>
        <v>0</v>
      </c>
      <c r="CY165">
        <f>($B$11*$D$9+$C$11*$D$9+$F$11*((ET165+EL165)/MAX(ET165+EL165+EU165, 0.1)*$I$9+EU165/MAX(ET165+EL165+EU165, 0.1)*$J$9))/($B$11+$C$11+$F$11)</f>
        <v>0</v>
      </c>
      <c r="CZ165">
        <f>($B$11*$K$9+$C$11*$K$9+$F$11*((ET165+EL165)/MAX(ET165+EL165+EU165, 0.1)*$P$9+EU165/MAX(ET165+EL165+EU165, 0.1)*$Q$9))/($B$11+$C$11+$F$11)</f>
        <v>0</v>
      </c>
      <c r="DA165">
        <v>3.46</v>
      </c>
      <c r="DB165">
        <v>0.5</v>
      </c>
      <c r="DC165" t="s">
        <v>423</v>
      </c>
      <c r="DD165">
        <v>2</v>
      </c>
      <c r="DE165">
        <v>1758504932.1</v>
      </c>
      <c r="DF165">
        <v>420.3521111111111</v>
      </c>
      <c r="DG165">
        <v>419.9777777777778</v>
      </c>
      <c r="DH165">
        <v>24.94371111111111</v>
      </c>
      <c r="DI165">
        <v>24.81231111111111</v>
      </c>
      <c r="DJ165">
        <v>419.1142222222222</v>
      </c>
      <c r="DK165">
        <v>24.74062222222223</v>
      </c>
      <c r="DL165">
        <v>500.03</v>
      </c>
      <c r="DM165">
        <v>89.97343333333333</v>
      </c>
      <c r="DN165">
        <v>0.05701321111111111</v>
      </c>
      <c r="DO165">
        <v>30.89892222222223</v>
      </c>
      <c r="DP165">
        <v>30.69884444444445</v>
      </c>
      <c r="DQ165">
        <v>999.9000000000001</v>
      </c>
      <c r="DR165">
        <v>0</v>
      </c>
      <c r="DS165">
        <v>0</v>
      </c>
      <c r="DT165">
        <v>10002.58</v>
      </c>
      <c r="DU165">
        <v>0</v>
      </c>
      <c r="DV165">
        <v>0.899321</v>
      </c>
      <c r="DW165">
        <v>0.3742472222222222</v>
      </c>
      <c r="DX165">
        <v>431.1053333333333</v>
      </c>
      <c r="DY165">
        <v>430.6635555555555</v>
      </c>
      <c r="DZ165">
        <v>0.1314102222222222</v>
      </c>
      <c r="EA165">
        <v>419.9777777777778</v>
      </c>
      <c r="EB165">
        <v>24.81231111111111</v>
      </c>
      <c r="EC165">
        <v>2.244272222222222</v>
      </c>
      <c r="ED165">
        <v>2.232447777777777</v>
      </c>
      <c r="EE165">
        <v>19.2819</v>
      </c>
      <c r="EF165">
        <v>19.19708888888889</v>
      </c>
      <c r="EG165">
        <v>0.00500097</v>
      </c>
      <c r="EH165">
        <v>0</v>
      </c>
      <c r="EI165">
        <v>0</v>
      </c>
      <c r="EJ165">
        <v>0</v>
      </c>
      <c r="EK165">
        <v>406.3555555555556</v>
      </c>
      <c r="EL165">
        <v>0.00500097</v>
      </c>
      <c r="EM165">
        <v>-8.944444444444445</v>
      </c>
      <c r="EN165">
        <v>-3.277777777777778</v>
      </c>
      <c r="EO165">
        <v>35.45099999999999</v>
      </c>
      <c r="EP165">
        <v>38.687</v>
      </c>
      <c r="EQ165">
        <v>37.069</v>
      </c>
      <c r="ER165">
        <v>38.625</v>
      </c>
      <c r="ES165">
        <v>37.34</v>
      </c>
      <c r="ET165">
        <v>0</v>
      </c>
      <c r="EU165">
        <v>0</v>
      </c>
      <c r="EV165">
        <v>0</v>
      </c>
      <c r="EW165">
        <v>1758504936.1</v>
      </c>
      <c r="EX165">
        <v>0</v>
      </c>
      <c r="EY165">
        <v>407.8599999999999</v>
      </c>
      <c r="EZ165">
        <v>-13.84615409632743</v>
      </c>
      <c r="FA165">
        <v>-16.07692356194264</v>
      </c>
      <c r="FB165">
        <v>-6.356</v>
      </c>
      <c r="FC165">
        <v>15</v>
      </c>
      <c r="FD165">
        <v>0</v>
      </c>
      <c r="FE165" t="s">
        <v>424</v>
      </c>
      <c r="FF165">
        <v>1747247426.5</v>
      </c>
      <c r="FG165">
        <v>1747247420.5</v>
      </c>
      <c r="FH165">
        <v>0</v>
      </c>
      <c r="FI165">
        <v>1.027</v>
      </c>
      <c r="FJ165">
        <v>0.031</v>
      </c>
      <c r="FK165">
        <v>0.02</v>
      </c>
      <c r="FL165">
        <v>0.05</v>
      </c>
      <c r="FM165">
        <v>420</v>
      </c>
      <c r="FN165">
        <v>16</v>
      </c>
      <c r="FO165">
        <v>0.01</v>
      </c>
      <c r="FP165">
        <v>0.1</v>
      </c>
      <c r="FQ165">
        <v>0.350905575</v>
      </c>
      <c r="FR165">
        <v>0.04383274671669788</v>
      </c>
      <c r="FS165">
        <v>0.04258684172187902</v>
      </c>
      <c r="FT165">
        <v>1</v>
      </c>
      <c r="FU165">
        <v>406.2588235294118</v>
      </c>
      <c r="FV165">
        <v>10.45683715719306</v>
      </c>
      <c r="FW165">
        <v>7.127416727268884</v>
      </c>
      <c r="FX165">
        <v>-1</v>
      </c>
      <c r="FY165">
        <v>0.131849</v>
      </c>
      <c r="FZ165">
        <v>0.0006242026266413567</v>
      </c>
      <c r="GA165">
        <v>0.0008384765351516995</v>
      </c>
      <c r="GB165">
        <v>1</v>
      </c>
      <c r="GC165">
        <v>2</v>
      </c>
      <c r="GD165">
        <v>2</v>
      </c>
      <c r="GE165" t="s">
        <v>448</v>
      </c>
      <c r="GF165">
        <v>3.13666</v>
      </c>
      <c r="GG165">
        <v>2.71721</v>
      </c>
      <c r="GH165">
        <v>0.09313159999999999</v>
      </c>
      <c r="GI165">
        <v>0.09241099999999999</v>
      </c>
      <c r="GJ165">
        <v>0.108248</v>
      </c>
      <c r="GK165">
        <v>0.106629</v>
      </c>
      <c r="GL165">
        <v>28775.8</v>
      </c>
      <c r="GM165">
        <v>28856.5</v>
      </c>
      <c r="GN165">
        <v>29503.2</v>
      </c>
      <c r="GO165">
        <v>29386.5</v>
      </c>
      <c r="GP165">
        <v>34761.8</v>
      </c>
      <c r="GQ165">
        <v>34766.8</v>
      </c>
      <c r="GR165">
        <v>41518.1</v>
      </c>
      <c r="GS165">
        <v>41747.2</v>
      </c>
      <c r="GT165">
        <v>1.91258</v>
      </c>
      <c r="GU165">
        <v>1.86303</v>
      </c>
      <c r="GV165">
        <v>0.0848882</v>
      </c>
      <c r="GW165">
        <v>0</v>
      </c>
      <c r="GX165">
        <v>29.3177</v>
      </c>
      <c r="GY165">
        <v>999.9</v>
      </c>
      <c r="GZ165">
        <v>58.2</v>
      </c>
      <c r="HA165">
        <v>31.1</v>
      </c>
      <c r="HB165">
        <v>29.349</v>
      </c>
      <c r="HC165">
        <v>62.5425</v>
      </c>
      <c r="HD165">
        <v>25.4087</v>
      </c>
      <c r="HE165">
        <v>1</v>
      </c>
      <c r="HF165">
        <v>0.158128</v>
      </c>
      <c r="HG165">
        <v>-1.4303</v>
      </c>
      <c r="HH165">
        <v>20.3508</v>
      </c>
      <c r="HI165">
        <v>5.22373</v>
      </c>
      <c r="HJ165">
        <v>12.0155</v>
      </c>
      <c r="HK165">
        <v>4.99145</v>
      </c>
      <c r="HL165">
        <v>3.2896</v>
      </c>
      <c r="HM165">
        <v>9999</v>
      </c>
      <c r="HN165">
        <v>9999</v>
      </c>
      <c r="HO165">
        <v>9999</v>
      </c>
      <c r="HP165">
        <v>999.9</v>
      </c>
      <c r="HQ165">
        <v>1.86755</v>
      </c>
      <c r="HR165">
        <v>1.86673</v>
      </c>
      <c r="HS165">
        <v>1.86601</v>
      </c>
      <c r="HT165">
        <v>1.866</v>
      </c>
      <c r="HU165">
        <v>1.86784</v>
      </c>
      <c r="HV165">
        <v>1.87027</v>
      </c>
      <c r="HW165">
        <v>1.86891</v>
      </c>
      <c r="HX165">
        <v>1.87042</v>
      </c>
      <c r="HY165">
        <v>0</v>
      </c>
      <c r="HZ165">
        <v>0</v>
      </c>
      <c r="IA165">
        <v>0</v>
      </c>
      <c r="IB165">
        <v>0</v>
      </c>
      <c r="IC165" t="s">
        <v>426</v>
      </c>
      <c r="ID165" t="s">
        <v>427</v>
      </c>
      <c r="IE165" t="s">
        <v>428</v>
      </c>
      <c r="IF165" t="s">
        <v>428</v>
      </c>
      <c r="IG165" t="s">
        <v>428</v>
      </c>
      <c r="IH165" t="s">
        <v>428</v>
      </c>
      <c r="II165">
        <v>0</v>
      </c>
      <c r="IJ165">
        <v>100</v>
      </c>
      <c r="IK165">
        <v>100</v>
      </c>
      <c r="IL165">
        <v>1.238</v>
      </c>
      <c r="IM165">
        <v>0.2031</v>
      </c>
      <c r="IN165">
        <v>0.6902030508192664</v>
      </c>
      <c r="IO165">
        <v>0.001474763808417899</v>
      </c>
      <c r="IP165">
        <v>-3.85604142745729E-07</v>
      </c>
      <c r="IQ165">
        <v>-4.042155114862324E-11</v>
      </c>
      <c r="IR165">
        <v>-0.0599630414126953</v>
      </c>
      <c r="IS165">
        <v>-0.0008759303265835833</v>
      </c>
      <c r="IT165">
        <v>0.0007542316531097033</v>
      </c>
      <c r="IU165">
        <v>-1.168394518909615E-05</v>
      </c>
      <c r="IV165">
        <v>4</v>
      </c>
      <c r="IW165">
        <v>2283</v>
      </c>
      <c r="IX165">
        <v>1</v>
      </c>
      <c r="IY165">
        <v>28</v>
      </c>
      <c r="IZ165">
        <v>187625.1</v>
      </c>
      <c r="JA165">
        <v>187625.2</v>
      </c>
      <c r="JB165">
        <v>1.03149</v>
      </c>
      <c r="JC165">
        <v>2.28149</v>
      </c>
      <c r="JD165">
        <v>1.39648</v>
      </c>
      <c r="JE165">
        <v>2.34985</v>
      </c>
      <c r="JF165">
        <v>1.49536</v>
      </c>
      <c r="JG165">
        <v>2.74658</v>
      </c>
      <c r="JH165">
        <v>36.6469</v>
      </c>
      <c r="JI165">
        <v>24.1225</v>
      </c>
      <c r="JJ165">
        <v>18</v>
      </c>
      <c r="JK165">
        <v>490.053</v>
      </c>
      <c r="JL165">
        <v>448.537</v>
      </c>
      <c r="JM165">
        <v>31.4935</v>
      </c>
      <c r="JN165">
        <v>29.6285</v>
      </c>
      <c r="JO165">
        <v>30</v>
      </c>
      <c r="JP165">
        <v>29.468</v>
      </c>
      <c r="JQ165">
        <v>29.3943</v>
      </c>
      <c r="JR165">
        <v>20.6695</v>
      </c>
      <c r="JS165">
        <v>23.045</v>
      </c>
      <c r="JT165">
        <v>100</v>
      </c>
      <c r="JU165">
        <v>31.4929</v>
      </c>
      <c r="JV165">
        <v>420</v>
      </c>
      <c r="JW165">
        <v>24.8671</v>
      </c>
      <c r="JX165">
        <v>100.835</v>
      </c>
      <c r="JY165">
        <v>100.39</v>
      </c>
    </row>
    <row r="166" spans="1:285">
      <c r="A166">
        <v>150</v>
      </c>
      <c r="B166">
        <v>1758504937.1</v>
      </c>
      <c r="C166">
        <v>2048.599999904633</v>
      </c>
      <c r="D166" t="s">
        <v>731</v>
      </c>
      <c r="E166" t="s">
        <v>732</v>
      </c>
      <c r="F166">
        <v>5</v>
      </c>
      <c r="G166" t="s">
        <v>674</v>
      </c>
      <c r="H166" t="s">
        <v>420</v>
      </c>
      <c r="I166" t="s">
        <v>421</v>
      </c>
      <c r="J166">
        <v>1758504934.1</v>
      </c>
      <c r="K166">
        <f>(L166)/1000</f>
        <v>0</v>
      </c>
      <c r="L166">
        <f>1000*DL166*AJ166*(DH166-DI166)/(100*DA166*(1000-AJ166*DH166))</f>
        <v>0</v>
      </c>
      <c r="M166">
        <f>DL166*AJ166*(DG166-DF166*(1000-AJ166*DI166)/(1000-AJ166*DH166))/(100*DA166)</f>
        <v>0</v>
      </c>
      <c r="N166">
        <f>DF166 - IF(AJ166&gt;1, M166*DA166*100.0/(AL166), 0)</f>
        <v>0</v>
      </c>
      <c r="O166">
        <f>((U166-K166/2)*N166-M166)/(U166+K166/2)</f>
        <v>0</v>
      </c>
      <c r="P166">
        <f>O166*(DM166+DN166)/1000.0</f>
        <v>0</v>
      </c>
      <c r="Q166">
        <f>(DF166 - IF(AJ166&gt;1, M166*DA166*100.0/(AL166), 0))*(DM166+DN166)/1000.0</f>
        <v>0</v>
      </c>
      <c r="R166">
        <f>2.0/((1/T166-1/S166)+SIGN(T166)*SQRT((1/T166-1/S166)*(1/T166-1/S166) + 4*DB166/((DB166+1)*(DB166+1))*(2*1/T166*1/S166-1/S166*1/S166)))</f>
        <v>0</v>
      </c>
      <c r="S166">
        <f>IF(LEFT(DC166,1)&lt;&gt;"0",IF(LEFT(DC166,1)="1",3.0,DD166),$D$5+$E$5*(DT166*DM166/($K$5*1000))+$F$5*(DT166*DM166/($K$5*1000))*MAX(MIN(DA166,$J$5),$I$5)*MAX(MIN(DA166,$J$5),$I$5)+$G$5*MAX(MIN(DA166,$J$5),$I$5)*(DT166*DM166/($K$5*1000))+$H$5*(DT166*DM166/($K$5*1000))*(DT166*DM166/($K$5*1000)))</f>
        <v>0</v>
      </c>
      <c r="T166">
        <f>K166*(1000-(1000*0.61365*exp(17.502*X166/(240.97+X166))/(DM166+DN166)+DH166)/2)/(1000*0.61365*exp(17.502*X166/(240.97+X166))/(DM166+DN166)-DH166)</f>
        <v>0</v>
      </c>
      <c r="U166">
        <f>1/((DB166+1)/(R166/1.6)+1/(S166/1.37)) + DB166/((DB166+1)/(R166/1.6) + DB166/(S166/1.37))</f>
        <v>0</v>
      </c>
      <c r="V166">
        <f>(CW166*CZ166)</f>
        <v>0</v>
      </c>
      <c r="W166">
        <f>(DO166+(V166+2*0.95*5.67E-8*(((DO166+$B$7)+273)^4-(DO166+273)^4)-44100*K166)/(1.84*29.3*S166+8*0.95*5.67E-8*(DO166+273)^3))</f>
        <v>0</v>
      </c>
      <c r="X166">
        <f>($C$7*DP166+$D$7*DQ166+$E$7*W166)</f>
        <v>0</v>
      </c>
      <c r="Y166">
        <f>0.61365*exp(17.502*X166/(240.97+X166))</f>
        <v>0</v>
      </c>
      <c r="Z166">
        <f>(AA166/AB166*100)</f>
        <v>0</v>
      </c>
      <c r="AA166">
        <f>DH166*(DM166+DN166)/1000</f>
        <v>0</v>
      </c>
      <c r="AB166">
        <f>0.61365*exp(17.502*DO166/(240.97+DO166))</f>
        <v>0</v>
      </c>
      <c r="AC166">
        <f>(Y166-DH166*(DM166+DN166)/1000)</f>
        <v>0</v>
      </c>
      <c r="AD166">
        <f>(-K166*44100)</f>
        <v>0</v>
      </c>
      <c r="AE166">
        <f>2*29.3*S166*0.92*(DO166-X166)</f>
        <v>0</v>
      </c>
      <c r="AF166">
        <f>2*0.95*5.67E-8*(((DO166+$B$7)+273)^4-(X166+273)^4)</f>
        <v>0</v>
      </c>
      <c r="AG166">
        <f>V166+AF166+AD166+AE166</f>
        <v>0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MAX(0,($B$13+$C$13*DT166)/(1+$D$13*DT166)*DM166/(DO166+273)*$E$13)</f>
        <v>0</v>
      </c>
      <c r="AM166" t="s">
        <v>422</v>
      </c>
      <c r="AN166" t="s">
        <v>422</v>
      </c>
      <c r="AO166">
        <v>0</v>
      </c>
      <c r="AP166">
        <v>0</v>
      </c>
      <c r="AQ166">
        <f>1-AO166/AP166</f>
        <v>0</v>
      </c>
      <c r="AR166">
        <v>0</v>
      </c>
      <c r="AS166" t="s">
        <v>422</v>
      </c>
      <c r="AT166" t="s">
        <v>422</v>
      </c>
      <c r="AU166">
        <v>0</v>
      </c>
      <c r="AV166">
        <v>0</v>
      </c>
      <c r="AW166">
        <f>1-AU166/AV166</f>
        <v>0</v>
      </c>
      <c r="AX166">
        <v>0.5</v>
      </c>
      <c r="AY166">
        <f>CX166</f>
        <v>0</v>
      </c>
      <c r="AZ166">
        <f>M166</f>
        <v>0</v>
      </c>
      <c r="BA166">
        <f>AW166*AX166*AY166</f>
        <v>0</v>
      </c>
      <c r="BB166">
        <f>(AZ166-AR166)/AY166</f>
        <v>0</v>
      </c>
      <c r="BC166">
        <f>(AP166-AV166)/AV166</f>
        <v>0</v>
      </c>
      <c r="BD166">
        <f>AO166/(AQ166+AO166/AV166)</f>
        <v>0</v>
      </c>
      <c r="BE166" t="s">
        <v>422</v>
      </c>
      <c r="BF166">
        <v>0</v>
      </c>
      <c r="BG166">
        <f>IF(BF166&lt;&gt;0, BF166, BD166)</f>
        <v>0</v>
      </c>
      <c r="BH166">
        <f>1-BG166/AV166</f>
        <v>0</v>
      </c>
      <c r="BI166">
        <f>(AV166-AU166)/(AV166-BG166)</f>
        <v>0</v>
      </c>
      <c r="BJ166">
        <f>(AP166-AV166)/(AP166-BG166)</f>
        <v>0</v>
      </c>
      <c r="BK166">
        <f>(AV166-AU166)/(AV166-AO166)</f>
        <v>0</v>
      </c>
      <c r="BL166">
        <f>(AP166-AV166)/(AP166-AO166)</f>
        <v>0</v>
      </c>
      <c r="BM166">
        <f>(BI166*BG166/AU166)</f>
        <v>0</v>
      </c>
      <c r="BN166">
        <f>(1-BM166)</f>
        <v>0</v>
      </c>
      <c r="CW166">
        <f>$B$11*DU166+$C$11*DV166+$F$11*EG166*(1-EJ166)</f>
        <v>0</v>
      </c>
      <c r="CX166">
        <f>CW166*CY166</f>
        <v>0</v>
      </c>
      <c r="CY166">
        <f>($B$11*$D$9+$C$11*$D$9+$F$11*((ET166+EL166)/MAX(ET166+EL166+EU166, 0.1)*$I$9+EU166/MAX(ET166+EL166+EU166, 0.1)*$J$9))/($B$11+$C$11+$F$11)</f>
        <v>0</v>
      </c>
      <c r="CZ166">
        <f>($B$11*$K$9+$C$11*$K$9+$F$11*((ET166+EL166)/MAX(ET166+EL166+EU166, 0.1)*$P$9+EU166/MAX(ET166+EL166+EU166, 0.1)*$Q$9))/($B$11+$C$11+$F$11)</f>
        <v>0</v>
      </c>
      <c r="DA166">
        <v>3.46</v>
      </c>
      <c r="DB166">
        <v>0.5</v>
      </c>
      <c r="DC166" t="s">
        <v>423</v>
      </c>
      <c r="DD166">
        <v>2</v>
      </c>
      <c r="DE166">
        <v>1758504934.1</v>
      </c>
      <c r="DF166">
        <v>420.3294444444444</v>
      </c>
      <c r="DG166">
        <v>419.9652222222222</v>
      </c>
      <c r="DH166">
        <v>24.94287777777778</v>
      </c>
      <c r="DI166">
        <v>24.81164444444444</v>
      </c>
      <c r="DJ166">
        <v>419.0915555555555</v>
      </c>
      <c r="DK166">
        <v>24.7398</v>
      </c>
      <c r="DL166">
        <v>500.0223333333333</v>
      </c>
      <c r="DM166">
        <v>89.97396666666666</v>
      </c>
      <c r="DN166">
        <v>0.05697168888888889</v>
      </c>
      <c r="DO166">
        <v>30.89892222222223</v>
      </c>
      <c r="DP166">
        <v>30.70035555555556</v>
      </c>
      <c r="DQ166">
        <v>999.9000000000001</v>
      </c>
      <c r="DR166">
        <v>0</v>
      </c>
      <c r="DS166">
        <v>0</v>
      </c>
      <c r="DT166">
        <v>10001.18777777778</v>
      </c>
      <c r="DU166">
        <v>0</v>
      </c>
      <c r="DV166">
        <v>0.899321</v>
      </c>
      <c r="DW166">
        <v>0.364051</v>
      </c>
      <c r="DX166">
        <v>431.0816666666666</v>
      </c>
      <c r="DY166">
        <v>430.6503333333333</v>
      </c>
      <c r="DZ166">
        <v>0.1312226666666667</v>
      </c>
      <c r="EA166">
        <v>419.9652222222222</v>
      </c>
      <c r="EB166">
        <v>24.81164444444444</v>
      </c>
      <c r="EC166">
        <v>2.24421</v>
      </c>
      <c r="ED166">
        <v>2.232403333333333</v>
      </c>
      <c r="EE166">
        <v>19.28144444444445</v>
      </c>
      <c r="EF166">
        <v>19.19674444444444</v>
      </c>
      <c r="EG166">
        <v>0.00500097</v>
      </c>
      <c r="EH166">
        <v>0</v>
      </c>
      <c r="EI166">
        <v>0</v>
      </c>
      <c r="EJ166">
        <v>0</v>
      </c>
      <c r="EK166">
        <v>407.4111111111111</v>
      </c>
      <c r="EL166">
        <v>0.00500097</v>
      </c>
      <c r="EM166">
        <v>-9.588888888888889</v>
      </c>
      <c r="EN166">
        <v>-2.722222222222222</v>
      </c>
      <c r="EO166">
        <v>35.444</v>
      </c>
      <c r="EP166">
        <v>38.67322222222222</v>
      </c>
      <c r="EQ166">
        <v>37.062</v>
      </c>
      <c r="ER166">
        <v>38.625</v>
      </c>
      <c r="ES166">
        <v>37.319</v>
      </c>
      <c r="ET166">
        <v>0</v>
      </c>
      <c r="EU166">
        <v>0</v>
      </c>
      <c r="EV166">
        <v>0</v>
      </c>
      <c r="EW166">
        <v>1758504937.9</v>
      </c>
      <c r="EX166">
        <v>0</v>
      </c>
      <c r="EY166">
        <v>408.4461538461538</v>
      </c>
      <c r="EZ166">
        <v>0.9025641237991702</v>
      </c>
      <c r="FA166">
        <v>-3.603419103461513</v>
      </c>
      <c r="FB166">
        <v>-7.192307692307693</v>
      </c>
      <c r="FC166">
        <v>15</v>
      </c>
      <c r="FD166">
        <v>0</v>
      </c>
      <c r="FE166" t="s">
        <v>424</v>
      </c>
      <c r="FF166">
        <v>1747247426.5</v>
      </c>
      <c r="FG166">
        <v>1747247420.5</v>
      </c>
      <c r="FH166">
        <v>0</v>
      </c>
      <c r="FI166">
        <v>1.027</v>
      </c>
      <c r="FJ166">
        <v>0.031</v>
      </c>
      <c r="FK166">
        <v>0.02</v>
      </c>
      <c r="FL166">
        <v>0.05</v>
      </c>
      <c r="FM166">
        <v>420</v>
      </c>
      <c r="FN166">
        <v>16</v>
      </c>
      <c r="FO166">
        <v>0.01</v>
      </c>
      <c r="FP166">
        <v>0.1</v>
      </c>
      <c r="FQ166">
        <v>0.3413390731707317</v>
      </c>
      <c r="FR166">
        <v>0.1691131567944257</v>
      </c>
      <c r="FS166">
        <v>0.03271706551811451</v>
      </c>
      <c r="FT166">
        <v>0</v>
      </c>
      <c r="FU166">
        <v>407.8088235294118</v>
      </c>
      <c r="FV166">
        <v>-2.19556925618559</v>
      </c>
      <c r="FW166">
        <v>6.079588204275355</v>
      </c>
      <c r="FX166">
        <v>-1</v>
      </c>
      <c r="FY166">
        <v>0.1318008780487805</v>
      </c>
      <c r="FZ166">
        <v>-0.0008987247386758815</v>
      </c>
      <c r="GA166">
        <v>0.000833540383241121</v>
      </c>
      <c r="GB166">
        <v>1</v>
      </c>
      <c r="GC166">
        <v>1</v>
      </c>
      <c r="GD166">
        <v>2</v>
      </c>
      <c r="GE166" t="s">
        <v>425</v>
      </c>
      <c r="GF166">
        <v>3.13663</v>
      </c>
      <c r="GG166">
        <v>2.71714</v>
      </c>
      <c r="GH166">
        <v>0.0931284</v>
      </c>
      <c r="GI166">
        <v>0.0924055</v>
      </c>
      <c r="GJ166">
        <v>0.108251</v>
      </c>
      <c r="GK166">
        <v>0.106625</v>
      </c>
      <c r="GL166">
        <v>28775.9</v>
      </c>
      <c r="GM166">
        <v>28856.7</v>
      </c>
      <c r="GN166">
        <v>29503.2</v>
      </c>
      <c r="GO166">
        <v>29386.5</v>
      </c>
      <c r="GP166">
        <v>34761.8</v>
      </c>
      <c r="GQ166">
        <v>34767.1</v>
      </c>
      <c r="GR166">
        <v>41518.2</v>
      </c>
      <c r="GS166">
        <v>41747.4</v>
      </c>
      <c r="GT166">
        <v>1.91267</v>
      </c>
      <c r="GU166">
        <v>1.86297</v>
      </c>
      <c r="GV166">
        <v>0.08499619999999999</v>
      </c>
      <c r="GW166">
        <v>0</v>
      </c>
      <c r="GX166">
        <v>29.3177</v>
      </c>
      <c r="GY166">
        <v>999.9</v>
      </c>
      <c r="GZ166">
        <v>58.2</v>
      </c>
      <c r="HA166">
        <v>31.1</v>
      </c>
      <c r="HB166">
        <v>29.3505</v>
      </c>
      <c r="HC166">
        <v>62.4925</v>
      </c>
      <c r="HD166">
        <v>25.4527</v>
      </c>
      <c r="HE166">
        <v>1</v>
      </c>
      <c r="HF166">
        <v>0.158112</v>
      </c>
      <c r="HG166">
        <v>-1.43118</v>
      </c>
      <c r="HH166">
        <v>20.3508</v>
      </c>
      <c r="HI166">
        <v>5.22388</v>
      </c>
      <c r="HJ166">
        <v>12.0156</v>
      </c>
      <c r="HK166">
        <v>4.99165</v>
      </c>
      <c r="HL166">
        <v>3.28963</v>
      </c>
      <c r="HM166">
        <v>9999</v>
      </c>
      <c r="HN166">
        <v>9999</v>
      </c>
      <c r="HO166">
        <v>9999</v>
      </c>
      <c r="HP166">
        <v>999.9</v>
      </c>
      <c r="HQ166">
        <v>1.86756</v>
      </c>
      <c r="HR166">
        <v>1.86673</v>
      </c>
      <c r="HS166">
        <v>1.86602</v>
      </c>
      <c r="HT166">
        <v>1.866</v>
      </c>
      <c r="HU166">
        <v>1.86784</v>
      </c>
      <c r="HV166">
        <v>1.87027</v>
      </c>
      <c r="HW166">
        <v>1.86891</v>
      </c>
      <c r="HX166">
        <v>1.87042</v>
      </c>
      <c r="HY166">
        <v>0</v>
      </c>
      <c r="HZ166">
        <v>0</v>
      </c>
      <c r="IA166">
        <v>0</v>
      </c>
      <c r="IB166">
        <v>0</v>
      </c>
      <c r="IC166" t="s">
        <v>426</v>
      </c>
      <c r="ID166" t="s">
        <v>427</v>
      </c>
      <c r="IE166" t="s">
        <v>428</v>
      </c>
      <c r="IF166" t="s">
        <v>428</v>
      </c>
      <c r="IG166" t="s">
        <v>428</v>
      </c>
      <c r="IH166" t="s">
        <v>428</v>
      </c>
      <c r="II166">
        <v>0</v>
      </c>
      <c r="IJ166">
        <v>100</v>
      </c>
      <c r="IK166">
        <v>100</v>
      </c>
      <c r="IL166">
        <v>1.237</v>
      </c>
      <c r="IM166">
        <v>0.2031</v>
      </c>
      <c r="IN166">
        <v>0.6902030508192664</v>
      </c>
      <c r="IO166">
        <v>0.001474763808417899</v>
      </c>
      <c r="IP166">
        <v>-3.85604142745729E-07</v>
      </c>
      <c r="IQ166">
        <v>-4.042155114862324E-11</v>
      </c>
      <c r="IR166">
        <v>-0.0599630414126953</v>
      </c>
      <c r="IS166">
        <v>-0.0008759303265835833</v>
      </c>
      <c r="IT166">
        <v>0.0007542316531097033</v>
      </c>
      <c r="IU166">
        <v>-1.168394518909615E-05</v>
      </c>
      <c r="IV166">
        <v>4</v>
      </c>
      <c r="IW166">
        <v>2283</v>
      </c>
      <c r="IX166">
        <v>1</v>
      </c>
      <c r="IY166">
        <v>28</v>
      </c>
      <c r="IZ166">
        <v>187625.2</v>
      </c>
      <c r="JA166">
        <v>187625.3</v>
      </c>
      <c r="JB166">
        <v>1.03271</v>
      </c>
      <c r="JC166">
        <v>2.28271</v>
      </c>
      <c r="JD166">
        <v>1.39648</v>
      </c>
      <c r="JE166">
        <v>2.35962</v>
      </c>
      <c r="JF166">
        <v>1.49536</v>
      </c>
      <c r="JG166">
        <v>2.75024</v>
      </c>
      <c r="JH166">
        <v>36.6469</v>
      </c>
      <c r="JI166">
        <v>24.1138</v>
      </c>
      <c r="JJ166">
        <v>18</v>
      </c>
      <c r="JK166">
        <v>490.116</v>
      </c>
      <c r="JL166">
        <v>448.505</v>
      </c>
      <c r="JM166">
        <v>31.4932</v>
      </c>
      <c r="JN166">
        <v>29.6285</v>
      </c>
      <c r="JO166">
        <v>30.0001</v>
      </c>
      <c r="JP166">
        <v>29.468</v>
      </c>
      <c r="JQ166">
        <v>29.3943</v>
      </c>
      <c r="JR166">
        <v>20.6701</v>
      </c>
      <c r="JS166">
        <v>23.045</v>
      </c>
      <c r="JT166">
        <v>100</v>
      </c>
      <c r="JU166">
        <v>31.4926</v>
      </c>
      <c r="JV166">
        <v>420</v>
      </c>
      <c r="JW166">
        <v>24.8671</v>
      </c>
      <c r="JX166">
        <v>100.835</v>
      </c>
      <c r="JY166">
        <v>100.391</v>
      </c>
    </row>
    <row r="167" spans="1:285">
      <c r="A167">
        <v>151</v>
      </c>
      <c r="B167">
        <v>1758505386.5</v>
      </c>
      <c r="C167">
        <v>2498</v>
      </c>
      <c r="D167" t="s">
        <v>733</v>
      </c>
      <c r="E167" t="s">
        <v>734</v>
      </c>
      <c r="F167">
        <v>5</v>
      </c>
      <c r="G167" t="s">
        <v>735</v>
      </c>
      <c r="H167" t="s">
        <v>420</v>
      </c>
      <c r="I167" t="s">
        <v>421</v>
      </c>
      <c r="J167">
        <v>1758505383.75</v>
      </c>
      <c r="K167">
        <f>(L167)/1000</f>
        <v>0</v>
      </c>
      <c r="L167">
        <f>1000*DL167*AJ167*(DH167-DI167)/(100*DA167*(1000-AJ167*DH167))</f>
        <v>0</v>
      </c>
      <c r="M167">
        <f>DL167*AJ167*(DG167-DF167*(1000-AJ167*DI167)/(1000-AJ167*DH167))/(100*DA167)</f>
        <v>0</v>
      </c>
      <c r="N167">
        <f>DF167 - IF(AJ167&gt;1, M167*DA167*100.0/(AL167), 0)</f>
        <v>0</v>
      </c>
      <c r="O167">
        <f>((U167-K167/2)*N167-M167)/(U167+K167/2)</f>
        <v>0</v>
      </c>
      <c r="P167">
        <f>O167*(DM167+DN167)/1000.0</f>
        <v>0</v>
      </c>
      <c r="Q167">
        <f>(DF167 - IF(AJ167&gt;1, M167*DA167*100.0/(AL167), 0))*(DM167+DN167)/1000.0</f>
        <v>0</v>
      </c>
      <c r="R167">
        <f>2.0/((1/T167-1/S167)+SIGN(T167)*SQRT((1/T167-1/S167)*(1/T167-1/S167) + 4*DB167/((DB167+1)*(DB167+1))*(2*1/T167*1/S167-1/S167*1/S167)))</f>
        <v>0</v>
      </c>
      <c r="S167">
        <f>IF(LEFT(DC167,1)&lt;&gt;"0",IF(LEFT(DC167,1)="1",3.0,DD167),$D$5+$E$5*(DT167*DM167/($K$5*1000))+$F$5*(DT167*DM167/($K$5*1000))*MAX(MIN(DA167,$J$5),$I$5)*MAX(MIN(DA167,$J$5),$I$5)+$G$5*MAX(MIN(DA167,$J$5),$I$5)*(DT167*DM167/($K$5*1000))+$H$5*(DT167*DM167/($K$5*1000))*(DT167*DM167/($K$5*1000)))</f>
        <v>0</v>
      </c>
      <c r="T167">
        <f>K167*(1000-(1000*0.61365*exp(17.502*X167/(240.97+X167))/(DM167+DN167)+DH167)/2)/(1000*0.61365*exp(17.502*X167/(240.97+X167))/(DM167+DN167)-DH167)</f>
        <v>0</v>
      </c>
      <c r="U167">
        <f>1/((DB167+1)/(R167/1.6)+1/(S167/1.37)) + DB167/((DB167+1)/(R167/1.6) + DB167/(S167/1.37))</f>
        <v>0</v>
      </c>
      <c r="V167">
        <f>(CW167*CZ167)</f>
        <v>0</v>
      </c>
      <c r="W167">
        <f>(DO167+(V167+2*0.95*5.67E-8*(((DO167+$B$7)+273)^4-(DO167+273)^4)-44100*K167)/(1.84*29.3*S167+8*0.95*5.67E-8*(DO167+273)^3))</f>
        <v>0</v>
      </c>
      <c r="X167">
        <f>($C$7*DP167+$D$7*DQ167+$E$7*W167)</f>
        <v>0</v>
      </c>
      <c r="Y167">
        <f>0.61365*exp(17.502*X167/(240.97+X167))</f>
        <v>0</v>
      </c>
      <c r="Z167">
        <f>(AA167/AB167*100)</f>
        <v>0</v>
      </c>
      <c r="AA167">
        <f>DH167*(DM167+DN167)/1000</f>
        <v>0</v>
      </c>
      <c r="AB167">
        <f>0.61365*exp(17.502*DO167/(240.97+DO167))</f>
        <v>0</v>
      </c>
      <c r="AC167">
        <f>(Y167-DH167*(DM167+DN167)/1000)</f>
        <v>0</v>
      </c>
      <c r="AD167">
        <f>(-K167*44100)</f>
        <v>0</v>
      </c>
      <c r="AE167">
        <f>2*29.3*S167*0.92*(DO167-X167)</f>
        <v>0</v>
      </c>
      <c r="AF167">
        <f>2*0.95*5.67E-8*(((DO167+$B$7)+273)^4-(X167+273)^4)</f>
        <v>0</v>
      </c>
      <c r="AG167">
        <f>V167+AF167+AD167+AE167</f>
        <v>0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MAX(0,($B$13+$C$13*DT167)/(1+$D$13*DT167)*DM167/(DO167+273)*$E$13)</f>
        <v>0</v>
      </c>
      <c r="AM167" t="s">
        <v>422</v>
      </c>
      <c r="AN167" t="s">
        <v>422</v>
      </c>
      <c r="AO167">
        <v>0</v>
      </c>
      <c r="AP167">
        <v>0</v>
      </c>
      <c r="AQ167">
        <f>1-AO167/AP167</f>
        <v>0</v>
      </c>
      <c r="AR167">
        <v>0</v>
      </c>
      <c r="AS167" t="s">
        <v>422</v>
      </c>
      <c r="AT167" t="s">
        <v>422</v>
      </c>
      <c r="AU167">
        <v>0</v>
      </c>
      <c r="AV167">
        <v>0</v>
      </c>
      <c r="AW167">
        <f>1-AU167/AV167</f>
        <v>0</v>
      </c>
      <c r="AX167">
        <v>0.5</v>
      </c>
      <c r="AY167">
        <f>CX167</f>
        <v>0</v>
      </c>
      <c r="AZ167">
        <f>M167</f>
        <v>0</v>
      </c>
      <c r="BA167">
        <f>AW167*AX167*AY167</f>
        <v>0</v>
      </c>
      <c r="BB167">
        <f>(AZ167-AR167)/AY167</f>
        <v>0</v>
      </c>
      <c r="BC167">
        <f>(AP167-AV167)/AV167</f>
        <v>0</v>
      </c>
      <c r="BD167">
        <f>AO167/(AQ167+AO167/AV167)</f>
        <v>0</v>
      </c>
      <c r="BE167" t="s">
        <v>422</v>
      </c>
      <c r="BF167">
        <v>0</v>
      </c>
      <c r="BG167">
        <f>IF(BF167&lt;&gt;0, BF167, BD167)</f>
        <v>0</v>
      </c>
      <c r="BH167">
        <f>1-BG167/AV167</f>
        <v>0</v>
      </c>
      <c r="BI167">
        <f>(AV167-AU167)/(AV167-BG167)</f>
        <v>0</v>
      </c>
      <c r="BJ167">
        <f>(AP167-AV167)/(AP167-BG167)</f>
        <v>0</v>
      </c>
      <c r="BK167">
        <f>(AV167-AU167)/(AV167-AO167)</f>
        <v>0</v>
      </c>
      <c r="BL167">
        <f>(AP167-AV167)/(AP167-AO167)</f>
        <v>0</v>
      </c>
      <c r="BM167">
        <f>(BI167*BG167/AU167)</f>
        <v>0</v>
      </c>
      <c r="BN167">
        <f>(1-BM167)</f>
        <v>0</v>
      </c>
      <c r="CW167">
        <f>$B$11*DU167+$C$11*DV167+$F$11*EG167*(1-EJ167)</f>
        <v>0</v>
      </c>
      <c r="CX167">
        <f>CW167*CY167</f>
        <v>0</v>
      </c>
      <c r="CY167">
        <f>($B$11*$D$9+$C$11*$D$9+$F$11*((ET167+EL167)/MAX(ET167+EL167+EU167, 0.1)*$I$9+EU167/MAX(ET167+EL167+EU167, 0.1)*$J$9))/($B$11+$C$11+$F$11)</f>
        <v>0</v>
      </c>
      <c r="CZ167">
        <f>($B$11*$K$9+$C$11*$K$9+$F$11*((ET167+EL167)/MAX(ET167+EL167+EU167, 0.1)*$P$9+EU167/MAX(ET167+EL167+EU167, 0.1)*$Q$9))/($B$11+$C$11+$F$11)</f>
        <v>0</v>
      </c>
      <c r="DA167">
        <v>2.7</v>
      </c>
      <c r="DB167">
        <v>0.5</v>
      </c>
      <c r="DC167" t="s">
        <v>423</v>
      </c>
      <c r="DD167">
        <v>2</v>
      </c>
      <c r="DE167">
        <v>1758505383.75</v>
      </c>
      <c r="DF167">
        <v>420.4304</v>
      </c>
      <c r="DG167">
        <v>419.9458</v>
      </c>
      <c r="DH167">
        <v>25.22113</v>
      </c>
      <c r="DI167">
        <v>24.95849</v>
      </c>
      <c r="DJ167">
        <v>419.1928</v>
      </c>
      <c r="DK167">
        <v>25.01397</v>
      </c>
      <c r="DL167">
        <v>499.9948000000001</v>
      </c>
      <c r="DM167">
        <v>89.97531999999998</v>
      </c>
      <c r="DN167">
        <v>0.05701646</v>
      </c>
      <c r="DO167">
        <v>31.18119</v>
      </c>
      <c r="DP167">
        <v>30.72009</v>
      </c>
      <c r="DQ167">
        <v>999.9</v>
      </c>
      <c r="DR167">
        <v>0</v>
      </c>
      <c r="DS167">
        <v>0</v>
      </c>
      <c r="DT167">
        <v>10001.556</v>
      </c>
      <c r="DU167">
        <v>0</v>
      </c>
      <c r="DV167">
        <v>0.8993210000000001</v>
      </c>
      <c r="DW167">
        <v>0.4848449</v>
      </c>
      <c r="DX167">
        <v>431.3087</v>
      </c>
      <c r="DY167">
        <v>430.6952</v>
      </c>
      <c r="DZ167">
        <v>0.2626584</v>
      </c>
      <c r="EA167">
        <v>419.9458</v>
      </c>
      <c r="EB167">
        <v>24.95849</v>
      </c>
      <c r="EC167">
        <v>2.269281</v>
      </c>
      <c r="ED167">
        <v>2.245648</v>
      </c>
      <c r="EE167">
        <v>19.45998</v>
      </c>
      <c r="EF167">
        <v>19.29172</v>
      </c>
      <c r="EG167">
        <v>0.00500097</v>
      </c>
      <c r="EH167">
        <v>0</v>
      </c>
      <c r="EI167">
        <v>0</v>
      </c>
      <c r="EJ167">
        <v>0</v>
      </c>
      <c r="EK167">
        <v>184.6</v>
      </c>
      <c r="EL167">
        <v>0.00500097</v>
      </c>
      <c r="EM167">
        <v>-9.94</v>
      </c>
      <c r="EN167">
        <v>-2.38</v>
      </c>
      <c r="EO167">
        <v>35.79340000000001</v>
      </c>
      <c r="EP167">
        <v>41.0558</v>
      </c>
      <c r="EQ167">
        <v>38</v>
      </c>
      <c r="ER167">
        <v>41.7499</v>
      </c>
      <c r="ES167">
        <v>38.562</v>
      </c>
      <c r="ET167">
        <v>0</v>
      </c>
      <c r="EU167">
        <v>0</v>
      </c>
      <c r="EV167">
        <v>0</v>
      </c>
      <c r="EW167">
        <v>1758505387.3</v>
      </c>
      <c r="EX167">
        <v>0</v>
      </c>
      <c r="EY167">
        <v>181.228</v>
      </c>
      <c r="EZ167">
        <v>-6.430768814547924</v>
      </c>
      <c r="FA167">
        <v>6.261538117547974</v>
      </c>
      <c r="FB167">
        <v>-8.788</v>
      </c>
      <c r="FC167">
        <v>15</v>
      </c>
      <c r="FD167">
        <v>0</v>
      </c>
      <c r="FE167" t="s">
        <v>424</v>
      </c>
      <c r="FF167">
        <v>1747247426.5</v>
      </c>
      <c r="FG167">
        <v>1747247420.5</v>
      </c>
      <c r="FH167">
        <v>0</v>
      </c>
      <c r="FI167">
        <v>1.027</v>
      </c>
      <c r="FJ167">
        <v>0.031</v>
      </c>
      <c r="FK167">
        <v>0.02</v>
      </c>
      <c r="FL167">
        <v>0.05</v>
      </c>
      <c r="FM167">
        <v>420</v>
      </c>
      <c r="FN167">
        <v>16</v>
      </c>
      <c r="FO167">
        <v>0.01</v>
      </c>
      <c r="FP167">
        <v>0.1</v>
      </c>
      <c r="FQ167">
        <v>0.4503851707317073</v>
      </c>
      <c r="FR167">
        <v>0.01979462717770085</v>
      </c>
      <c r="FS167">
        <v>0.0446934944635245</v>
      </c>
      <c r="FT167">
        <v>1</v>
      </c>
      <c r="FU167">
        <v>181.4294117647059</v>
      </c>
      <c r="FV167">
        <v>6.429335596170257</v>
      </c>
      <c r="FW167">
        <v>6.978982287671053</v>
      </c>
      <c r="FX167">
        <v>-1</v>
      </c>
      <c r="FY167">
        <v>0.2627143414634147</v>
      </c>
      <c r="FZ167">
        <v>0.001596794425087666</v>
      </c>
      <c r="GA167">
        <v>0.001062679875385375</v>
      </c>
      <c r="GB167">
        <v>1</v>
      </c>
      <c r="GC167">
        <v>2</v>
      </c>
      <c r="GD167">
        <v>2</v>
      </c>
      <c r="GE167" t="s">
        <v>448</v>
      </c>
      <c r="GF167">
        <v>3.13675</v>
      </c>
      <c r="GG167">
        <v>2.71722</v>
      </c>
      <c r="GH167">
        <v>0.0931623</v>
      </c>
      <c r="GI167">
        <v>0.09240950000000001</v>
      </c>
      <c r="GJ167">
        <v>0.109097</v>
      </c>
      <c r="GK167">
        <v>0.107083</v>
      </c>
      <c r="GL167">
        <v>28780.1</v>
      </c>
      <c r="GM167">
        <v>28860.6</v>
      </c>
      <c r="GN167">
        <v>29508.1</v>
      </c>
      <c r="GO167">
        <v>29390.3</v>
      </c>
      <c r="GP167">
        <v>34734.3</v>
      </c>
      <c r="GQ167">
        <v>34754.2</v>
      </c>
      <c r="GR167">
        <v>41525.5</v>
      </c>
      <c r="GS167">
        <v>41753.8</v>
      </c>
      <c r="GT167">
        <v>1.91337</v>
      </c>
      <c r="GU167">
        <v>1.86375</v>
      </c>
      <c r="GV167">
        <v>0.0789613</v>
      </c>
      <c r="GW167">
        <v>0</v>
      </c>
      <c r="GX167">
        <v>29.4468</v>
      </c>
      <c r="GY167">
        <v>999.9</v>
      </c>
      <c r="GZ167">
        <v>57.8</v>
      </c>
      <c r="HA167">
        <v>31.2</v>
      </c>
      <c r="HB167">
        <v>29.3117</v>
      </c>
      <c r="HC167">
        <v>62.5326</v>
      </c>
      <c r="HD167">
        <v>25.4808</v>
      </c>
      <c r="HE167">
        <v>1</v>
      </c>
      <c r="HF167">
        <v>0.1514</v>
      </c>
      <c r="HG167">
        <v>-1.51738</v>
      </c>
      <c r="HH167">
        <v>20.3521</v>
      </c>
      <c r="HI167">
        <v>5.22852</v>
      </c>
      <c r="HJ167">
        <v>12.0159</v>
      </c>
      <c r="HK167">
        <v>4.99155</v>
      </c>
      <c r="HL167">
        <v>3.28965</v>
      </c>
      <c r="HM167">
        <v>9999</v>
      </c>
      <c r="HN167">
        <v>9999</v>
      </c>
      <c r="HO167">
        <v>9999</v>
      </c>
      <c r="HP167">
        <v>999.9</v>
      </c>
      <c r="HQ167">
        <v>1.86756</v>
      </c>
      <c r="HR167">
        <v>1.86671</v>
      </c>
      <c r="HS167">
        <v>1.86601</v>
      </c>
      <c r="HT167">
        <v>1.866</v>
      </c>
      <c r="HU167">
        <v>1.86784</v>
      </c>
      <c r="HV167">
        <v>1.87028</v>
      </c>
      <c r="HW167">
        <v>1.86893</v>
      </c>
      <c r="HX167">
        <v>1.87041</v>
      </c>
      <c r="HY167">
        <v>0</v>
      </c>
      <c r="HZ167">
        <v>0</v>
      </c>
      <c r="IA167">
        <v>0</v>
      </c>
      <c r="IB167">
        <v>0</v>
      </c>
      <c r="IC167" t="s">
        <v>426</v>
      </c>
      <c r="ID167" t="s">
        <v>427</v>
      </c>
      <c r="IE167" t="s">
        <v>428</v>
      </c>
      <c r="IF167" t="s">
        <v>428</v>
      </c>
      <c r="IG167" t="s">
        <v>428</v>
      </c>
      <c r="IH167" t="s">
        <v>428</v>
      </c>
      <c r="II167">
        <v>0</v>
      </c>
      <c r="IJ167">
        <v>100</v>
      </c>
      <c r="IK167">
        <v>100</v>
      </c>
      <c r="IL167">
        <v>1.238</v>
      </c>
      <c r="IM167">
        <v>0.2071</v>
      </c>
      <c r="IN167">
        <v>0.6902030508192664</v>
      </c>
      <c r="IO167">
        <v>0.001474763808417899</v>
      </c>
      <c r="IP167">
        <v>-3.85604142745729E-07</v>
      </c>
      <c r="IQ167">
        <v>-4.042155114862324E-11</v>
      </c>
      <c r="IR167">
        <v>-0.0599630414126953</v>
      </c>
      <c r="IS167">
        <v>-0.0008759303265835833</v>
      </c>
      <c r="IT167">
        <v>0.0007542316531097033</v>
      </c>
      <c r="IU167">
        <v>-1.168394518909615E-05</v>
      </c>
      <c r="IV167">
        <v>4</v>
      </c>
      <c r="IW167">
        <v>2283</v>
      </c>
      <c r="IX167">
        <v>1</v>
      </c>
      <c r="IY167">
        <v>28</v>
      </c>
      <c r="IZ167">
        <v>187632.7</v>
      </c>
      <c r="JA167">
        <v>187632.8</v>
      </c>
      <c r="JB167">
        <v>1.03271</v>
      </c>
      <c r="JC167">
        <v>2.28394</v>
      </c>
      <c r="JD167">
        <v>1.39648</v>
      </c>
      <c r="JE167">
        <v>2.36084</v>
      </c>
      <c r="JF167">
        <v>1.49536</v>
      </c>
      <c r="JG167">
        <v>2.74292</v>
      </c>
      <c r="JH167">
        <v>36.718</v>
      </c>
      <c r="JI167">
        <v>24.1138</v>
      </c>
      <c r="JJ167">
        <v>18</v>
      </c>
      <c r="JK167">
        <v>490.1</v>
      </c>
      <c r="JL167">
        <v>448.556</v>
      </c>
      <c r="JM167">
        <v>31.9664</v>
      </c>
      <c r="JN167">
        <v>29.5574</v>
      </c>
      <c r="JO167">
        <v>29.9998</v>
      </c>
      <c r="JP167">
        <v>29.41</v>
      </c>
      <c r="JQ167">
        <v>29.3368</v>
      </c>
      <c r="JR167">
        <v>20.6801</v>
      </c>
      <c r="JS167">
        <v>22.1508</v>
      </c>
      <c r="JT167">
        <v>100</v>
      </c>
      <c r="JU167">
        <v>31.9498</v>
      </c>
      <c r="JV167">
        <v>420</v>
      </c>
      <c r="JW167">
        <v>24.992</v>
      </c>
      <c r="JX167">
        <v>100.853</v>
      </c>
      <c r="JY167">
        <v>100.405</v>
      </c>
    </row>
    <row r="168" spans="1:285">
      <c r="A168">
        <v>152</v>
      </c>
      <c r="B168">
        <v>1758505388.5</v>
      </c>
      <c r="C168">
        <v>2500</v>
      </c>
      <c r="D168" t="s">
        <v>736</v>
      </c>
      <c r="E168" t="s">
        <v>737</v>
      </c>
      <c r="F168">
        <v>5</v>
      </c>
      <c r="G168" t="s">
        <v>735</v>
      </c>
      <c r="H168" t="s">
        <v>420</v>
      </c>
      <c r="I168" t="s">
        <v>421</v>
      </c>
      <c r="J168">
        <v>1758505385.666667</v>
      </c>
      <c r="K168">
        <f>(L168)/1000</f>
        <v>0</v>
      </c>
      <c r="L168">
        <f>1000*DL168*AJ168*(DH168-DI168)/(100*DA168*(1000-AJ168*DH168))</f>
        <v>0</v>
      </c>
      <c r="M168">
        <f>DL168*AJ168*(DG168-DF168*(1000-AJ168*DI168)/(1000-AJ168*DH168))/(100*DA168)</f>
        <v>0</v>
      </c>
      <c r="N168">
        <f>DF168 - IF(AJ168&gt;1, M168*DA168*100.0/(AL168), 0)</f>
        <v>0</v>
      </c>
      <c r="O168">
        <f>((U168-K168/2)*N168-M168)/(U168+K168/2)</f>
        <v>0</v>
      </c>
      <c r="P168">
        <f>O168*(DM168+DN168)/1000.0</f>
        <v>0</v>
      </c>
      <c r="Q168">
        <f>(DF168 - IF(AJ168&gt;1, M168*DA168*100.0/(AL168), 0))*(DM168+DN168)/1000.0</f>
        <v>0</v>
      </c>
      <c r="R168">
        <f>2.0/((1/T168-1/S168)+SIGN(T168)*SQRT((1/T168-1/S168)*(1/T168-1/S168) + 4*DB168/((DB168+1)*(DB168+1))*(2*1/T168*1/S168-1/S168*1/S168)))</f>
        <v>0</v>
      </c>
      <c r="S168">
        <f>IF(LEFT(DC168,1)&lt;&gt;"0",IF(LEFT(DC168,1)="1",3.0,DD168),$D$5+$E$5*(DT168*DM168/($K$5*1000))+$F$5*(DT168*DM168/($K$5*1000))*MAX(MIN(DA168,$J$5),$I$5)*MAX(MIN(DA168,$J$5),$I$5)+$G$5*MAX(MIN(DA168,$J$5),$I$5)*(DT168*DM168/($K$5*1000))+$H$5*(DT168*DM168/($K$5*1000))*(DT168*DM168/($K$5*1000)))</f>
        <v>0</v>
      </c>
      <c r="T168">
        <f>K168*(1000-(1000*0.61365*exp(17.502*X168/(240.97+X168))/(DM168+DN168)+DH168)/2)/(1000*0.61365*exp(17.502*X168/(240.97+X168))/(DM168+DN168)-DH168)</f>
        <v>0</v>
      </c>
      <c r="U168">
        <f>1/((DB168+1)/(R168/1.6)+1/(S168/1.37)) + DB168/((DB168+1)/(R168/1.6) + DB168/(S168/1.37))</f>
        <v>0</v>
      </c>
      <c r="V168">
        <f>(CW168*CZ168)</f>
        <v>0</v>
      </c>
      <c r="W168">
        <f>(DO168+(V168+2*0.95*5.67E-8*(((DO168+$B$7)+273)^4-(DO168+273)^4)-44100*K168)/(1.84*29.3*S168+8*0.95*5.67E-8*(DO168+273)^3))</f>
        <v>0</v>
      </c>
      <c r="X168">
        <f>($C$7*DP168+$D$7*DQ168+$E$7*W168)</f>
        <v>0</v>
      </c>
      <c r="Y168">
        <f>0.61365*exp(17.502*X168/(240.97+X168))</f>
        <v>0</v>
      </c>
      <c r="Z168">
        <f>(AA168/AB168*100)</f>
        <v>0</v>
      </c>
      <c r="AA168">
        <f>DH168*(DM168+DN168)/1000</f>
        <v>0</v>
      </c>
      <c r="AB168">
        <f>0.61365*exp(17.502*DO168/(240.97+DO168))</f>
        <v>0</v>
      </c>
      <c r="AC168">
        <f>(Y168-DH168*(DM168+DN168)/1000)</f>
        <v>0</v>
      </c>
      <c r="AD168">
        <f>(-K168*44100)</f>
        <v>0</v>
      </c>
      <c r="AE168">
        <f>2*29.3*S168*0.92*(DO168-X168)</f>
        <v>0</v>
      </c>
      <c r="AF168">
        <f>2*0.95*5.67E-8*(((DO168+$B$7)+273)^4-(X168+273)^4)</f>
        <v>0</v>
      </c>
      <c r="AG168">
        <f>V168+AF168+AD168+AE168</f>
        <v>0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MAX(0,($B$13+$C$13*DT168)/(1+$D$13*DT168)*DM168/(DO168+273)*$E$13)</f>
        <v>0</v>
      </c>
      <c r="AM168" t="s">
        <v>422</v>
      </c>
      <c r="AN168" t="s">
        <v>422</v>
      </c>
      <c r="AO168">
        <v>0</v>
      </c>
      <c r="AP168">
        <v>0</v>
      </c>
      <c r="AQ168">
        <f>1-AO168/AP168</f>
        <v>0</v>
      </c>
      <c r="AR168">
        <v>0</v>
      </c>
      <c r="AS168" t="s">
        <v>422</v>
      </c>
      <c r="AT168" t="s">
        <v>422</v>
      </c>
      <c r="AU168">
        <v>0</v>
      </c>
      <c r="AV168">
        <v>0</v>
      </c>
      <c r="AW168">
        <f>1-AU168/AV168</f>
        <v>0</v>
      </c>
      <c r="AX168">
        <v>0.5</v>
      </c>
      <c r="AY168">
        <f>CX168</f>
        <v>0</v>
      </c>
      <c r="AZ168">
        <f>M168</f>
        <v>0</v>
      </c>
      <c r="BA168">
        <f>AW168*AX168*AY168</f>
        <v>0</v>
      </c>
      <c r="BB168">
        <f>(AZ168-AR168)/AY168</f>
        <v>0</v>
      </c>
      <c r="BC168">
        <f>(AP168-AV168)/AV168</f>
        <v>0</v>
      </c>
      <c r="BD168">
        <f>AO168/(AQ168+AO168/AV168)</f>
        <v>0</v>
      </c>
      <c r="BE168" t="s">
        <v>422</v>
      </c>
      <c r="BF168">
        <v>0</v>
      </c>
      <c r="BG168">
        <f>IF(BF168&lt;&gt;0, BF168, BD168)</f>
        <v>0</v>
      </c>
      <c r="BH168">
        <f>1-BG168/AV168</f>
        <v>0</v>
      </c>
      <c r="BI168">
        <f>(AV168-AU168)/(AV168-BG168)</f>
        <v>0</v>
      </c>
      <c r="BJ168">
        <f>(AP168-AV168)/(AP168-BG168)</f>
        <v>0</v>
      </c>
      <c r="BK168">
        <f>(AV168-AU168)/(AV168-AO168)</f>
        <v>0</v>
      </c>
      <c r="BL168">
        <f>(AP168-AV168)/(AP168-AO168)</f>
        <v>0</v>
      </c>
      <c r="BM168">
        <f>(BI168*BG168/AU168)</f>
        <v>0</v>
      </c>
      <c r="BN168">
        <f>(1-BM168)</f>
        <v>0</v>
      </c>
      <c r="CW168">
        <f>$B$11*DU168+$C$11*DV168+$F$11*EG168*(1-EJ168)</f>
        <v>0</v>
      </c>
      <c r="CX168">
        <f>CW168*CY168</f>
        <v>0</v>
      </c>
      <c r="CY168">
        <f>($B$11*$D$9+$C$11*$D$9+$F$11*((ET168+EL168)/MAX(ET168+EL168+EU168, 0.1)*$I$9+EU168/MAX(ET168+EL168+EU168, 0.1)*$J$9))/($B$11+$C$11+$F$11)</f>
        <v>0</v>
      </c>
      <c r="CZ168">
        <f>($B$11*$K$9+$C$11*$K$9+$F$11*((ET168+EL168)/MAX(ET168+EL168+EU168, 0.1)*$P$9+EU168/MAX(ET168+EL168+EU168, 0.1)*$Q$9))/($B$11+$C$11+$F$11)</f>
        <v>0</v>
      </c>
      <c r="DA168">
        <v>2.7</v>
      </c>
      <c r="DB168">
        <v>0.5</v>
      </c>
      <c r="DC168" t="s">
        <v>423</v>
      </c>
      <c r="DD168">
        <v>2</v>
      </c>
      <c r="DE168">
        <v>1758505385.666667</v>
      </c>
      <c r="DF168">
        <v>420.3995555555555</v>
      </c>
      <c r="DG168">
        <v>419.9165555555555</v>
      </c>
      <c r="DH168">
        <v>25.22002222222223</v>
      </c>
      <c r="DI168">
        <v>24.9588</v>
      </c>
      <c r="DJ168">
        <v>419.1621111111111</v>
      </c>
      <c r="DK168">
        <v>25.01287777777778</v>
      </c>
      <c r="DL168">
        <v>500.0038888888889</v>
      </c>
      <c r="DM168">
        <v>89.97572222222223</v>
      </c>
      <c r="DN168">
        <v>0.05693341111111112</v>
      </c>
      <c r="DO168">
        <v>31.18094444444445</v>
      </c>
      <c r="DP168">
        <v>30.72564444444444</v>
      </c>
      <c r="DQ168">
        <v>999.9000000000001</v>
      </c>
      <c r="DR168">
        <v>0</v>
      </c>
      <c r="DS168">
        <v>0</v>
      </c>
      <c r="DT168">
        <v>10001.10666666667</v>
      </c>
      <c r="DU168">
        <v>0</v>
      </c>
      <c r="DV168">
        <v>0.899321</v>
      </c>
      <c r="DW168">
        <v>0.4832695555555556</v>
      </c>
      <c r="DX168">
        <v>431.2765555555555</v>
      </c>
      <c r="DY168">
        <v>430.6652222222222</v>
      </c>
      <c r="DZ168">
        <v>0.2612545555555555</v>
      </c>
      <c r="EA168">
        <v>419.9165555555555</v>
      </c>
      <c r="EB168">
        <v>24.9588</v>
      </c>
      <c r="EC168">
        <v>2.269191111111111</v>
      </c>
      <c r="ED168">
        <v>2.245685555555556</v>
      </c>
      <c r="EE168">
        <v>19.45933333333334</v>
      </c>
      <c r="EF168">
        <v>19.29198888888889</v>
      </c>
      <c r="EG168">
        <v>0.00500097</v>
      </c>
      <c r="EH168">
        <v>0</v>
      </c>
      <c r="EI168">
        <v>0</v>
      </c>
      <c r="EJ168">
        <v>0</v>
      </c>
      <c r="EK168">
        <v>184.3555555555556</v>
      </c>
      <c r="EL168">
        <v>0.00500097</v>
      </c>
      <c r="EM168">
        <v>-8.666666666666666</v>
      </c>
      <c r="EN168">
        <v>-2.4</v>
      </c>
      <c r="EO168">
        <v>35.812</v>
      </c>
      <c r="EP168">
        <v>41.083</v>
      </c>
      <c r="EQ168">
        <v>38.00688888888889</v>
      </c>
      <c r="ER168">
        <v>41.77755555555555</v>
      </c>
      <c r="ES168">
        <v>38.583</v>
      </c>
      <c r="ET168">
        <v>0</v>
      </c>
      <c r="EU168">
        <v>0</v>
      </c>
      <c r="EV168">
        <v>0</v>
      </c>
      <c r="EW168">
        <v>1758505389.7</v>
      </c>
      <c r="EX168">
        <v>0</v>
      </c>
      <c r="EY168">
        <v>181.328</v>
      </c>
      <c r="EZ168">
        <v>-21.08461490044191</v>
      </c>
      <c r="FA168">
        <v>26.79999978114401</v>
      </c>
      <c r="FB168">
        <v>-6.76</v>
      </c>
      <c r="FC168">
        <v>15</v>
      </c>
      <c r="FD168">
        <v>0</v>
      </c>
      <c r="FE168" t="s">
        <v>424</v>
      </c>
      <c r="FF168">
        <v>1747247426.5</v>
      </c>
      <c r="FG168">
        <v>1747247420.5</v>
      </c>
      <c r="FH168">
        <v>0</v>
      </c>
      <c r="FI168">
        <v>1.027</v>
      </c>
      <c r="FJ168">
        <v>0.031</v>
      </c>
      <c r="FK168">
        <v>0.02</v>
      </c>
      <c r="FL168">
        <v>0.05</v>
      </c>
      <c r="FM168">
        <v>420</v>
      </c>
      <c r="FN168">
        <v>16</v>
      </c>
      <c r="FO168">
        <v>0.01</v>
      </c>
      <c r="FP168">
        <v>0.1</v>
      </c>
      <c r="FQ168">
        <v>0.4498215250000001</v>
      </c>
      <c r="FR168">
        <v>0.096432731707317</v>
      </c>
      <c r="FS168">
        <v>0.04739523373609814</v>
      </c>
      <c r="FT168">
        <v>1</v>
      </c>
      <c r="FU168">
        <v>180.8382352941177</v>
      </c>
      <c r="FV168">
        <v>7.805958950328674</v>
      </c>
      <c r="FW168">
        <v>7.257410602309823</v>
      </c>
      <c r="FX168">
        <v>-1</v>
      </c>
      <c r="FY168">
        <v>0.262558125</v>
      </c>
      <c r="FZ168">
        <v>-0.006963275797373775</v>
      </c>
      <c r="GA168">
        <v>0.001276604621398105</v>
      </c>
      <c r="GB168">
        <v>1</v>
      </c>
      <c r="GC168">
        <v>2</v>
      </c>
      <c r="GD168">
        <v>2</v>
      </c>
      <c r="GE168" t="s">
        <v>448</v>
      </c>
      <c r="GF168">
        <v>3.13673</v>
      </c>
      <c r="GG168">
        <v>2.71709</v>
      </c>
      <c r="GH168">
        <v>0.0931578</v>
      </c>
      <c r="GI168">
        <v>0.092428</v>
      </c>
      <c r="GJ168">
        <v>0.109093</v>
      </c>
      <c r="GK168">
        <v>0.107077</v>
      </c>
      <c r="GL168">
        <v>28780.2</v>
      </c>
      <c r="GM168">
        <v>28860.1</v>
      </c>
      <c r="GN168">
        <v>29508.1</v>
      </c>
      <c r="GO168">
        <v>29390.4</v>
      </c>
      <c r="GP168">
        <v>34734.5</v>
      </c>
      <c r="GQ168">
        <v>34754.4</v>
      </c>
      <c r="GR168">
        <v>41525.5</v>
      </c>
      <c r="GS168">
        <v>41753.8</v>
      </c>
      <c r="GT168">
        <v>1.9133</v>
      </c>
      <c r="GU168">
        <v>1.86373</v>
      </c>
      <c r="GV168">
        <v>0.0783503</v>
      </c>
      <c r="GW168">
        <v>0</v>
      </c>
      <c r="GX168">
        <v>29.4468</v>
      </c>
      <c r="GY168">
        <v>999.9</v>
      </c>
      <c r="GZ168">
        <v>57.8</v>
      </c>
      <c r="HA168">
        <v>31.2</v>
      </c>
      <c r="HB168">
        <v>29.3118</v>
      </c>
      <c r="HC168">
        <v>62.4826</v>
      </c>
      <c r="HD168">
        <v>25.4127</v>
      </c>
      <c r="HE168">
        <v>1</v>
      </c>
      <c r="HF168">
        <v>0.151161</v>
      </c>
      <c r="HG168">
        <v>-1.5137</v>
      </c>
      <c r="HH168">
        <v>20.3519</v>
      </c>
      <c r="HI168">
        <v>5.22852</v>
      </c>
      <c r="HJ168">
        <v>12.0159</v>
      </c>
      <c r="HK168">
        <v>4.99145</v>
      </c>
      <c r="HL168">
        <v>3.28955</v>
      </c>
      <c r="HM168">
        <v>9999</v>
      </c>
      <c r="HN168">
        <v>9999</v>
      </c>
      <c r="HO168">
        <v>9999</v>
      </c>
      <c r="HP168">
        <v>999.9</v>
      </c>
      <c r="HQ168">
        <v>1.86758</v>
      </c>
      <c r="HR168">
        <v>1.86674</v>
      </c>
      <c r="HS168">
        <v>1.86601</v>
      </c>
      <c r="HT168">
        <v>1.866</v>
      </c>
      <c r="HU168">
        <v>1.86784</v>
      </c>
      <c r="HV168">
        <v>1.87028</v>
      </c>
      <c r="HW168">
        <v>1.86894</v>
      </c>
      <c r="HX168">
        <v>1.87042</v>
      </c>
      <c r="HY168">
        <v>0</v>
      </c>
      <c r="HZ168">
        <v>0</v>
      </c>
      <c r="IA168">
        <v>0</v>
      </c>
      <c r="IB168">
        <v>0</v>
      </c>
      <c r="IC168" t="s">
        <v>426</v>
      </c>
      <c r="ID168" t="s">
        <v>427</v>
      </c>
      <c r="IE168" t="s">
        <v>428</v>
      </c>
      <c r="IF168" t="s">
        <v>428</v>
      </c>
      <c r="IG168" t="s">
        <v>428</v>
      </c>
      <c r="IH168" t="s">
        <v>428</v>
      </c>
      <c r="II168">
        <v>0</v>
      </c>
      <c r="IJ168">
        <v>100</v>
      </c>
      <c r="IK168">
        <v>100</v>
      </c>
      <c r="IL168">
        <v>1.237</v>
      </c>
      <c r="IM168">
        <v>0.2072</v>
      </c>
      <c r="IN168">
        <v>0.6902030508192664</v>
      </c>
      <c r="IO168">
        <v>0.001474763808417899</v>
      </c>
      <c r="IP168">
        <v>-3.85604142745729E-07</v>
      </c>
      <c r="IQ168">
        <v>-4.042155114862324E-11</v>
      </c>
      <c r="IR168">
        <v>-0.0599630414126953</v>
      </c>
      <c r="IS168">
        <v>-0.0008759303265835833</v>
      </c>
      <c r="IT168">
        <v>0.0007542316531097033</v>
      </c>
      <c r="IU168">
        <v>-1.168394518909615E-05</v>
      </c>
      <c r="IV168">
        <v>4</v>
      </c>
      <c r="IW168">
        <v>2283</v>
      </c>
      <c r="IX168">
        <v>1</v>
      </c>
      <c r="IY168">
        <v>28</v>
      </c>
      <c r="IZ168">
        <v>187632.7</v>
      </c>
      <c r="JA168">
        <v>187632.8</v>
      </c>
      <c r="JB168">
        <v>1.03271</v>
      </c>
      <c r="JC168">
        <v>2.28149</v>
      </c>
      <c r="JD168">
        <v>1.39771</v>
      </c>
      <c r="JE168">
        <v>2.3584</v>
      </c>
      <c r="JF168">
        <v>1.49536</v>
      </c>
      <c r="JG168">
        <v>2.72217</v>
      </c>
      <c r="JH168">
        <v>36.718</v>
      </c>
      <c r="JI168">
        <v>24.1138</v>
      </c>
      <c r="JJ168">
        <v>18</v>
      </c>
      <c r="JK168">
        <v>490.045</v>
      </c>
      <c r="JL168">
        <v>448.541</v>
      </c>
      <c r="JM168">
        <v>31.9566</v>
      </c>
      <c r="JN168">
        <v>29.5572</v>
      </c>
      <c r="JO168">
        <v>29.9998</v>
      </c>
      <c r="JP168">
        <v>29.409</v>
      </c>
      <c r="JQ168">
        <v>29.3368</v>
      </c>
      <c r="JR168">
        <v>20.6788</v>
      </c>
      <c r="JS168">
        <v>22.1508</v>
      </c>
      <c r="JT168">
        <v>100</v>
      </c>
      <c r="JU168">
        <v>31.9498</v>
      </c>
      <c r="JV168">
        <v>420</v>
      </c>
      <c r="JW168">
        <v>24.992</v>
      </c>
      <c r="JX168">
        <v>100.853</v>
      </c>
      <c r="JY168">
        <v>100.405</v>
      </c>
    </row>
    <row r="169" spans="1:285">
      <c r="A169">
        <v>153</v>
      </c>
      <c r="B169">
        <v>1758505390.5</v>
      </c>
      <c r="C169">
        <v>2502</v>
      </c>
      <c r="D169" t="s">
        <v>738</v>
      </c>
      <c r="E169" t="s">
        <v>739</v>
      </c>
      <c r="F169">
        <v>5</v>
      </c>
      <c r="G169" t="s">
        <v>735</v>
      </c>
      <c r="H169" t="s">
        <v>420</v>
      </c>
      <c r="I169" t="s">
        <v>421</v>
      </c>
      <c r="J169">
        <v>1758505387.8125</v>
      </c>
      <c r="K169">
        <f>(L169)/1000</f>
        <v>0</v>
      </c>
      <c r="L169">
        <f>1000*DL169*AJ169*(DH169-DI169)/(100*DA169*(1000-AJ169*DH169))</f>
        <v>0</v>
      </c>
      <c r="M169">
        <f>DL169*AJ169*(DG169-DF169*(1000-AJ169*DI169)/(1000-AJ169*DH169))/(100*DA169)</f>
        <v>0</v>
      </c>
      <c r="N169">
        <f>DF169 - IF(AJ169&gt;1, M169*DA169*100.0/(AL169), 0)</f>
        <v>0</v>
      </c>
      <c r="O169">
        <f>((U169-K169/2)*N169-M169)/(U169+K169/2)</f>
        <v>0</v>
      </c>
      <c r="P169">
        <f>O169*(DM169+DN169)/1000.0</f>
        <v>0</v>
      </c>
      <c r="Q169">
        <f>(DF169 - IF(AJ169&gt;1, M169*DA169*100.0/(AL169), 0))*(DM169+DN169)/1000.0</f>
        <v>0</v>
      </c>
      <c r="R169">
        <f>2.0/((1/T169-1/S169)+SIGN(T169)*SQRT((1/T169-1/S169)*(1/T169-1/S169) + 4*DB169/((DB169+1)*(DB169+1))*(2*1/T169*1/S169-1/S169*1/S169)))</f>
        <v>0</v>
      </c>
      <c r="S169">
        <f>IF(LEFT(DC169,1)&lt;&gt;"0",IF(LEFT(DC169,1)="1",3.0,DD169),$D$5+$E$5*(DT169*DM169/($K$5*1000))+$F$5*(DT169*DM169/($K$5*1000))*MAX(MIN(DA169,$J$5),$I$5)*MAX(MIN(DA169,$J$5),$I$5)+$G$5*MAX(MIN(DA169,$J$5),$I$5)*(DT169*DM169/($K$5*1000))+$H$5*(DT169*DM169/($K$5*1000))*(DT169*DM169/($K$5*1000)))</f>
        <v>0</v>
      </c>
      <c r="T169">
        <f>K169*(1000-(1000*0.61365*exp(17.502*X169/(240.97+X169))/(DM169+DN169)+DH169)/2)/(1000*0.61365*exp(17.502*X169/(240.97+X169))/(DM169+DN169)-DH169)</f>
        <v>0</v>
      </c>
      <c r="U169">
        <f>1/((DB169+1)/(R169/1.6)+1/(S169/1.37)) + DB169/((DB169+1)/(R169/1.6) + DB169/(S169/1.37))</f>
        <v>0</v>
      </c>
      <c r="V169">
        <f>(CW169*CZ169)</f>
        <v>0</v>
      </c>
      <c r="W169">
        <f>(DO169+(V169+2*0.95*5.67E-8*(((DO169+$B$7)+273)^4-(DO169+273)^4)-44100*K169)/(1.84*29.3*S169+8*0.95*5.67E-8*(DO169+273)^3))</f>
        <v>0</v>
      </c>
      <c r="X169">
        <f>($C$7*DP169+$D$7*DQ169+$E$7*W169)</f>
        <v>0</v>
      </c>
      <c r="Y169">
        <f>0.61365*exp(17.502*X169/(240.97+X169))</f>
        <v>0</v>
      </c>
      <c r="Z169">
        <f>(AA169/AB169*100)</f>
        <v>0</v>
      </c>
      <c r="AA169">
        <f>DH169*(DM169+DN169)/1000</f>
        <v>0</v>
      </c>
      <c r="AB169">
        <f>0.61365*exp(17.502*DO169/(240.97+DO169))</f>
        <v>0</v>
      </c>
      <c r="AC169">
        <f>(Y169-DH169*(DM169+DN169)/1000)</f>
        <v>0</v>
      </c>
      <c r="AD169">
        <f>(-K169*44100)</f>
        <v>0</v>
      </c>
      <c r="AE169">
        <f>2*29.3*S169*0.92*(DO169-X169)</f>
        <v>0</v>
      </c>
      <c r="AF169">
        <f>2*0.95*5.67E-8*(((DO169+$B$7)+273)^4-(X169+273)^4)</f>
        <v>0</v>
      </c>
      <c r="AG169">
        <f>V169+AF169+AD169+AE169</f>
        <v>0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MAX(0,($B$13+$C$13*DT169)/(1+$D$13*DT169)*DM169/(DO169+273)*$E$13)</f>
        <v>0</v>
      </c>
      <c r="AM169" t="s">
        <v>422</v>
      </c>
      <c r="AN169" t="s">
        <v>422</v>
      </c>
      <c r="AO169">
        <v>0</v>
      </c>
      <c r="AP169">
        <v>0</v>
      </c>
      <c r="AQ169">
        <f>1-AO169/AP169</f>
        <v>0</v>
      </c>
      <c r="AR169">
        <v>0</v>
      </c>
      <c r="AS169" t="s">
        <v>422</v>
      </c>
      <c r="AT169" t="s">
        <v>422</v>
      </c>
      <c r="AU169">
        <v>0</v>
      </c>
      <c r="AV169">
        <v>0</v>
      </c>
      <c r="AW169">
        <f>1-AU169/AV169</f>
        <v>0</v>
      </c>
      <c r="AX169">
        <v>0.5</v>
      </c>
      <c r="AY169">
        <f>CX169</f>
        <v>0</v>
      </c>
      <c r="AZ169">
        <f>M169</f>
        <v>0</v>
      </c>
      <c r="BA169">
        <f>AW169*AX169*AY169</f>
        <v>0</v>
      </c>
      <c r="BB169">
        <f>(AZ169-AR169)/AY169</f>
        <v>0</v>
      </c>
      <c r="BC169">
        <f>(AP169-AV169)/AV169</f>
        <v>0</v>
      </c>
      <c r="BD169">
        <f>AO169/(AQ169+AO169/AV169)</f>
        <v>0</v>
      </c>
      <c r="BE169" t="s">
        <v>422</v>
      </c>
      <c r="BF169">
        <v>0</v>
      </c>
      <c r="BG169">
        <f>IF(BF169&lt;&gt;0, BF169, BD169)</f>
        <v>0</v>
      </c>
      <c r="BH169">
        <f>1-BG169/AV169</f>
        <v>0</v>
      </c>
      <c r="BI169">
        <f>(AV169-AU169)/(AV169-BG169)</f>
        <v>0</v>
      </c>
      <c r="BJ169">
        <f>(AP169-AV169)/(AP169-BG169)</f>
        <v>0</v>
      </c>
      <c r="BK169">
        <f>(AV169-AU169)/(AV169-AO169)</f>
        <v>0</v>
      </c>
      <c r="BL169">
        <f>(AP169-AV169)/(AP169-AO169)</f>
        <v>0</v>
      </c>
      <c r="BM169">
        <f>(BI169*BG169/AU169)</f>
        <v>0</v>
      </c>
      <c r="BN169">
        <f>(1-BM169)</f>
        <v>0</v>
      </c>
      <c r="CW169">
        <f>$B$11*DU169+$C$11*DV169+$F$11*EG169*(1-EJ169)</f>
        <v>0</v>
      </c>
      <c r="CX169">
        <f>CW169*CY169</f>
        <v>0</v>
      </c>
      <c r="CY169">
        <f>($B$11*$D$9+$C$11*$D$9+$F$11*((ET169+EL169)/MAX(ET169+EL169+EU169, 0.1)*$I$9+EU169/MAX(ET169+EL169+EU169, 0.1)*$J$9))/($B$11+$C$11+$F$11)</f>
        <v>0</v>
      </c>
      <c r="CZ169">
        <f>($B$11*$K$9+$C$11*$K$9+$F$11*((ET169+EL169)/MAX(ET169+EL169+EU169, 0.1)*$P$9+EU169/MAX(ET169+EL169+EU169, 0.1)*$Q$9))/($B$11+$C$11+$F$11)</f>
        <v>0</v>
      </c>
      <c r="DA169">
        <v>2.7</v>
      </c>
      <c r="DB169">
        <v>0.5</v>
      </c>
      <c r="DC169" t="s">
        <v>423</v>
      </c>
      <c r="DD169">
        <v>2</v>
      </c>
      <c r="DE169">
        <v>1758505387.8125</v>
      </c>
      <c r="DF169">
        <v>420.3820000000001</v>
      </c>
      <c r="DG169">
        <v>419.955</v>
      </c>
      <c r="DH169">
        <v>25.218225</v>
      </c>
      <c r="DI169">
        <v>24.9584875</v>
      </c>
      <c r="DJ169">
        <v>419.1445</v>
      </c>
      <c r="DK169">
        <v>25.0110875</v>
      </c>
      <c r="DL169">
        <v>500.00925</v>
      </c>
      <c r="DM169">
        <v>89.97557499999999</v>
      </c>
      <c r="DN169">
        <v>0.056844775</v>
      </c>
      <c r="DO169">
        <v>31.1804</v>
      </c>
      <c r="DP169">
        <v>30.7255</v>
      </c>
      <c r="DQ169">
        <v>999.9</v>
      </c>
      <c r="DR169">
        <v>0</v>
      </c>
      <c r="DS169">
        <v>0</v>
      </c>
      <c r="DT169">
        <v>9998.046249999999</v>
      </c>
      <c r="DU169">
        <v>0</v>
      </c>
      <c r="DV169">
        <v>0.899321</v>
      </c>
      <c r="DW169">
        <v>0.427135625</v>
      </c>
      <c r="DX169">
        <v>431.25775</v>
      </c>
      <c r="DY169">
        <v>430.704625</v>
      </c>
      <c r="DZ169">
        <v>0.2597695</v>
      </c>
      <c r="EA169">
        <v>419.955</v>
      </c>
      <c r="EB169">
        <v>24.9584875</v>
      </c>
      <c r="EC169">
        <v>2.269025</v>
      </c>
      <c r="ED169">
        <v>2.2456525</v>
      </c>
      <c r="EE169">
        <v>19.458175</v>
      </c>
      <c r="EF169">
        <v>19.2917625</v>
      </c>
      <c r="EG169">
        <v>0.00500097</v>
      </c>
      <c r="EH169">
        <v>0</v>
      </c>
      <c r="EI169">
        <v>0</v>
      </c>
      <c r="EJ169">
        <v>0</v>
      </c>
      <c r="EK169">
        <v>183.2625</v>
      </c>
      <c r="EL169">
        <v>0.00500097</v>
      </c>
      <c r="EM169">
        <v>-5.8625</v>
      </c>
      <c r="EN169">
        <v>-2.125</v>
      </c>
      <c r="EO169">
        <v>35.812</v>
      </c>
      <c r="EP169">
        <v>41.10925</v>
      </c>
      <c r="EQ169">
        <v>38.031</v>
      </c>
      <c r="ER169">
        <v>41.827875</v>
      </c>
      <c r="ES169">
        <v>38.60925</v>
      </c>
      <c r="ET169">
        <v>0</v>
      </c>
      <c r="EU169">
        <v>0</v>
      </c>
      <c r="EV169">
        <v>0</v>
      </c>
      <c r="EW169">
        <v>1758505391.5</v>
      </c>
      <c r="EX169">
        <v>0</v>
      </c>
      <c r="EY169">
        <v>180.4423076923077</v>
      </c>
      <c r="EZ169">
        <v>-0.3316236361973337</v>
      </c>
      <c r="FA169">
        <v>-18.13675228038269</v>
      </c>
      <c r="FB169">
        <v>-6.303846153846154</v>
      </c>
      <c r="FC169">
        <v>15</v>
      </c>
      <c r="FD169">
        <v>0</v>
      </c>
      <c r="FE169" t="s">
        <v>424</v>
      </c>
      <c r="FF169">
        <v>1747247426.5</v>
      </c>
      <c r="FG169">
        <v>1747247420.5</v>
      </c>
      <c r="FH169">
        <v>0</v>
      </c>
      <c r="FI169">
        <v>1.027</v>
      </c>
      <c r="FJ169">
        <v>0.031</v>
      </c>
      <c r="FK169">
        <v>0.02</v>
      </c>
      <c r="FL169">
        <v>0.05</v>
      </c>
      <c r="FM169">
        <v>420</v>
      </c>
      <c r="FN169">
        <v>16</v>
      </c>
      <c r="FO169">
        <v>0.01</v>
      </c>
      <c r="FP169">
        <v>0.1</v>
      </c>
      <c r="FQ169">
        <v>0.4437040731707317</v>
      </c>
      <c r="FR169">
        <v>-0.05262284320557557</v>
      </c>
      <c r="FS169">
        <v>0.05351868035915021</v>
      </c>
      <c r="FT169">
        <v>1</v>
      </c>
      <c r="FU169">
        <v>180.7617647058824</v>
      </c>
      <c r="FV169">
        <v>0.5790682007125891</v>
      </c>
      <c r="FW169">
        <v>7.315294803511595</v>
      </c>
      <c r="FX169">
        <v>-1</v>
      </c>
      <c r="FY169">
        <v>0.2623146097560975</v>
      </c>
      <c r="FZ169">
        <v>-0.01103462717769974</v>
      </c>
      <c r="GA169">
        <v>0.001582224736250317</v>
      </c>
      <c r="GB169">
        <v>1</v>
      </c>
      <c r="GC169">
        <v>2</v>
      </c>
      <c r="GD169">
        <v>2</v>
      </c>
      <c r="GE169" t="s">
        <v>448</v>
      </c>
      <c r="GF169">
        <v>3.1367</v>
      </c>
      <c r="GG169">
        <v>2.71693</v>
      </c>
      <c r="GH169">
        <v>0.09317019999999999</v>
      </c>
      <c r="GI169">
        <v>0.0924354</v>
      </c>
      <c r="GJ169">
        <v>0.109087</v>
      </c>
      <c r="GK169">
        <v>0.107075</v>
      </c>
      <c r="GL169">
        <v>28779.7</v>
      </c>
      <c r="GM169">
        <v>28860</v>
      </c>
      <c r="GN169">
        <v>29507.9</v>
      </c>
      <c r="GO169">
        <v>29390.5</v>
      </c>
      <c r="GP169">
        <v>34734.5</v>
      </c>
      <c r="GQ169">
        <v>34754.5</v>
      </c>
      <c r="GR169">
        <v>41525.1</v>
      </c>
      <c r="GS169">
        <v>41753.8</v>
      </c>
      <c r="GT169">
        <v>1.91345</v>
      </c>
      <c r="GU169">
        <v>1.86375</v>
      </c>
      <c r="GV169">
        <v>0.07835780000000001</v>
      </c>
      <c r="GW169">
        <v>0</v>
      </c>
      <c r="GX169">
        <v>29.4468</v>
      </c>
      <c r="GY169">
        <v>999.9</v>
      </c>
      <c r="GZ169">
        <v>57.8</v>
      </c>
      <c r="HA169">
        <v>31.2</v>
      </c>
      <c r="HB169">
        <v>29.3135</v>
      </c>
      <c r="HC169">
        <v>62.4626</v>
      </c>
      <c r="HD169">
        <v>25.5048</v>
      </c>
      <c r="HE169">
        <v>1</v>
      </c>
      <c r="HF169">
        <v>0.151204</v>
      </c>
      <c r="HG169">
        <v>-1.5273</v>
      </c>
      <c r="HH169">
        <v>20.3518</v>
      </c>
      <c r="HI169">
        <v>5.22837</v>
      </c>
      <c r="HJ169">
        <v>12.0159</v>
      </c>
      <c r="HK169">
        <v>4.9915</v>
      </c>
      <c r="HL169">
        <v>3.2895</v>
      </c>
      <c r="HM169">
        <v>9999</v>
      </c>
      <c r="HN169">
        <v>9999</v>
      </c>
      <c r="HO169">
        <v>9999</v>
      </c>
      <c r="HP169">
        <v>999.9</v>
      </c>
      <c r="HQ169">
        <v>1.86756</v>
      </c>
      <c r="HR169">
        <v>1.86675</v>
      </c>
      <c r="HS169">
        <v>1.86601</v>
      </c>
      <c r="HT169">
        <v>1.86599</v>
      </c>
      <c r="HU169">
        <v>1.86783</v>
      </c>
      <c r="HV169">
        <v>1.87027</v>
      </c>
      <c r="HW169">
        <v>1.86893</v>
      </c>
      <c r="HX169">
        <v>1.87042</v>
      </c>
      <c r="HY169">
        <v>0</v>
      </c>
      <c r="HZ169">
        <v>0</v>
      </c>
      <c r="IA169">
        <v>0</v>
      </c>
      <c r="IB169">
        <v>0</v>
      </c>
      <c r="IC169" t="s">
        <v>426</v>
      </c>
      <c r="ID169" t="s">
        <v>427</v>
      </c>
      <c r="IE169" t="s">
        <v>428</v>
      </c>
      <c r="IF169" t="s">
        <v>428</v>
      </c>
      <c r="IG169" t="s">
        <v>428</v>
      </c>
      <c r="IH169" t="s">
        <v>428</v>
      </c>
      <c r="II169">
        <v>0</v>
      </c>
      <c r="IJ169">
        <v>100</v>
      </c>
      <c r="IK169">
        <v>100</v>
      </c>
      <c r="IL169">
        <v>1.237</v>
      </c>
      <c r="IM169">
        <v>0.2071</v>
      </c>
      <c r="IN169">
        <v>0.6902030508192664</v>
      </c>
      <c r="IO169">
        <v>0.001474763808417899</v>
      </c>
      <c r="IP169">
        <v>-3.85604142745729E-07</v>
      </c>
      <c r="IQ169">
        <v>-4.042155114862324E-11</v>
      </c>
      <c r="IR169">
        <v>-0.0599630414126953</v>
      </c>
      <c r="IS169">
        <v>-0.0008759303265835833</v>
      </c>
      <c r="IT169">
        <v>0.0007542316531097033</v>
      </c>
      <c r="IU169">
        <v>-1.168394518909615E-05</v>
      </c>
      <c r="IV169">
        <v>4</v>
      </c>
      <c r="IW169">
        <v>2283</v>
      </c>
      <c r="IX169">
        <v>1</v>
      </c>
      <c r="IY169">
        <v>28</v>
      </c>
      <c r="IZ169">
        <v>187632.7</v>
      </c>
      <c r="JA169">
        <v>187632.8</v>
      </c>
      <c r="JB169">
        <v>1.03271</v>
      </c>
      <c r="JC169">
        <v>2.28638</v>
      </c>
      <c r="JD169">
        <v>1.39648</v>
      </c>
      <c r="JE169">
        <v>2.36084</v>
      </c>
      <c r="JF169">
        <v>1.49536</v>
      </c>
      <c r="JG169">
        <v>2.74536</v>
      </c>
      <c r="JH169">
        <v>36.718</v>
      </c>
      <c r="JI169">
        <v>24.1225</v>
      </c>
      <c r="JJ169">
        <v>18</v>
      </c>
      <c r="JK169">
        <v>490.13</v>
      </c>
      <c r="JL169">
        <v>448.55</v>
      </c>
      <c r="JM169">
        <v>31.9474</v>
      </c>
      <c r="JN169">
        <v>29.5572</v>
      </c>
      <c r="JO169">
        <v>29.9999</v>
      </c>
      <c r="JP169">
        <v>29.4077</v>
      </c>
      <c r="JQ169">
        <v>29.336</v>
      </c>
      <c r="JR169">
        <v>20.6797</v>
      </c>
      <c r="JS169">
        <v>22.1508</v>
      </c>
      <c r="JT169">
        <v>100</v>
      </c>
      <c r="JU169">
        <v>31.9241</v>
      </c>
      <c r="JV169">
        <v>420</v>
      </c>
      <c r="JW169">
        <v>24.992</v>
      </c>
      <c r="JX169">
        <v>100.852</v>
      </c>
      <c r="JY169">
        <v>100.405</v>
      </c>
    </row>
    <row r="170" spans="1:285">
      <c r="A170">
        <v>154</v>
      </c>
      <c r="B170">
        <v>1758505392.5</v>
      </c>
      <c r="C170">
        <v>2504</v>
      </c>
      <c r="D170" t="s">
        <v>740</v>
      </c>
      <c r="E170" t="s">
        <v>741</v>
      </c>
      <c r="F170">
        <v>5</v>
      </c>
      <c r="G170" t="s">
        <v>735</v>
      </c>
      <c r="H170" t="s">
        <v>420</v>
      </c>
      <c r="I170" t="s">
        <v>421</v>
      </c>
      <c r="J170">
        <v>1758505389.5</v>
      </c>
      <c r="K170">
        <f>(L170)/1000</f>
        <v>0</v>
      </c>
      <c r="L170">
        <f>1000*DL170*AJ170*(DH170-DI170)/(100*DA170*(1000-AJ170*DH170))</f>
        <v>0</v>
      </c>
      <c r="M170">
        <f>DL170*AJ170*(DG170-DF170*(1000-AJ170*DI170)/(1000-AJ170*DH170))/(100*DA170)</f>
        <v>0</v>
      </c>
      <c r="N170">
        <f>DF170 - IF(AJ170&gt;1, M170*DA170*100.0/(AL170), 0)</f>
        <v>0</v>
      </c>
      <c r="O170">
        <f>((U170-K170/2)*N170-M170)/(U170+K170/2)</f>
        <v>0</v>
      </c>
      <c r="P170">
        <f>O170*(DM170+DN170)/1000.0</f>
        <v>0</v>
      </c>
      <c r="Q170">
        <f>(DF170 - IF(AJ170&gt;1, M170*DA170*100.0/(AL170), 0))*(DM170+DN170)/1000.0</f>
        <v>0</v>
      </c>
      <c r="R170">
        <f>2.0/((1/T170-1/S170)+SIGN(T170)*SQRT((1/T170-1/S170)*(1/T170-1/S170) + 4*DB170/((DB170+1)*(DB170+1))*(2*1/T170*1/S170-1/S170*1/S170)))</f>
        <v>0</v>
      </c>
      <c r="S170">
        <f>IF(LEFT(DC170,1)&lt;&gt;"0",IF(LEFT(DC170,1)="1",3.0,DD170),$D$5+$E$5*(DT170*DM170/($K$5*1000))+$F$5*(DT170*DM170/($K$5*1000))*MAX(MIN(DA170,$J$5),$I$5)*MAX(MIN(DA170,$J$5),$I$5)+$G$5*MAX(MIN(DA170,$J$5),$I$5)*(DT170*DM170/($K$5*1000))+$H$5*(DT170*DM170/($K$5*1000))*(DT170*DM170/($K$5*1000)))</f>
        <v>0</v>
      </c>
      <c r="T170">
        <f>K170*(1000-(1000*0.61365*exp(17.502*X170/(240.97+X170))/(DM170+DN170)+DH170)/2)/(1000*0.61365*exp(17.502*X170/(240.97+X170))/(DM170+DN170)-DH170)</f>
        <v>0</v>
      </c>
      <c r="U170">
        <f>1/((DB170+1)/(R170/1.6)+1/(S170/1.37)) + DB170/((DB170+1)/(R170/1.6) + DB170/(S170/1.37))</f>
        <v>0</v>
      </c>
      <c r="V170">
        <f>(CW170*CZ170)</f>
        <v>0</v>
      </c>
      <c r="W170">
        <f>(DO170+(V170+2*0.95*5.67E-8*(((DO170+$B$7)+273)^4-(DO170+273)^4)-44100*K170)/(1.84*29.3*S170+8*0.95*5.67E-8*(DO170+273)^3))</f>
        <v>0</v>
      </c>
      <c r="X170">
        <f>($C$7*DP170+$D$7*DQ170+$E$7*W170)</f>
        <v>0</v>
      </c>
      <c r="Y170">
        <f>0.61365*exp(17.502*X170/(240.97+X170))</f>
        <v>0</v>
      </c>
      <c r="Z170">
        <f>(AA170/AB170*100)</f>
        <v>0</v>
      </c>
      <c r="AA170">
        <f>DH170*(DM170+DN170)/1000</f>
        <v>0</v>
      </c>
      <c r="AB170">
        <f>0.61365*exp(17.502*DO170/(240.97+DO170))</f>
        <v>0</v>
      </c>
      <c r="AC170">
        <f>(Y170-DH170*(DM170+DN170)/1000)</f>
        <v>0</v>
      </c>
      <c r="AD170">
        <f>(-K170*44100)</f>
        <v>0</v>
      </c>
      <c r="AE170">
        <f>2*29.3*S170*0.92*(DO170-X170)</f>
        <v>0</v>
      </c>
      <c r="AF170">
        <f>2*0.95*5.67E-8*(((DO170+$B$7)+273)^4-(X170+273)^4)</f>
        <v>0</v>
      </c>
      <c r="AG170">
        <f>V170+AF170+AD170+AE170</f>
        <v>0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MAX(0,($B$13+$C$13*DT170)/(1+$D$13*DT170)*DM170/(DO170+273)*$E$13)</f>
        <v>0</v>
      </c>
      <c r="AM170" t="s">
        <v>422</v>
      </c>
      <c r="AN170" t="s">
        <v>422</v>
      </c>
      <c r="AO170">
        <v>0</v>
      </c>
      <c r="AP170">
        <v>0</v>
      </c>
      <c r="AQ170">
        <f>1-AO170/AP170</f>
        <v>0</v>
      </c>
      <c r="AR170">
        <v>0</v>
      </c>
      <c r="AS170" t="s">
        <v>422</v>
      </c>
      <c r="AT170" t="s">
        <v>422</v>
      </c>
      <c r="AU170">
        <v>0</v>
      </c>
      <c r="AV170">
        <v>0</v>
      </c>
      <c r="AW170">
        <f>1-AU170/AV170</f>
        <v>0</v>
      </c>
      <c r="AX170">
        <v>0.5</v>
      </c>
      <c r="AY170">
        <f>CX170</f>
        <v>0</v>
      </c>
      <c r="AZ170">
        <f>M170</f>
        <v>0</v>
      </c>
      <c r="BA170">
        <f>AW170*AX170*AY170</f>
        <v>0</v>
      </c>
      <c r="BB170">
        <f>(AZ170-AR170)/AY170</f>
        <v>0</v>
      </c>
      <c r="BC170">
        <f>(AP170-AV170)/AV170</f>
        <v>0</v>
      </c>
      <c r="BD170">
        <f>AO170/(AQ170+AO170/AV170)</f>
        <v>0</v>
      </c>
      <c r="BE170" t="s">
        <v>422</v>
      </c>
      <c r="BF170">
        <v>0</v>
      </c>
      <c r="BG170">
        <f>IF(BF170&lt;&gt;0, BF170, BD170)</f>
        <v>0</v>
      </c>
      <c r="BH170">
        <f>1-BG170/AV170</f>
        <v>0</v>
      </c>
      <c r="BI170">
        <f>(AV170-AU170)/(AV170-BG170)</f>
        <v>0</v>
      </c>
      <c r="BJ170">
        <f>(AP170-AV170)/(AP170-BG170)</f>
        <v>0</v>
      </c>
      <c r="BK170">
        <f>(AV170-AU170)/(AV170-AO170)</f>
        <v>0</v>
      </c>
      <c r="BL170">
        <f>(AP170-AV170)/(AP170-AO170)</f>
        <v>0</v>
      </c>
      <c r="BM170">
        <f>(BI170*BG170/AU170)</f>
        <v>0</v>
      </c>
      <c r="BN170">
        <f>(1-BM170)</f>
        <v>0</v>
      </c>
      <c r="CW170">
        <f>$B$11*DU170+$C$11*DV170+$F$11*EG170*(1-EJ170)</f>
        <v>0</v>
      </c>
      <c r="CX170">
        <f>CW170*CY170</f>
        <v>0</v>
      </c>
      <c r="CY170">
        <f>($B$11*$D$9+$C$11*$D$9+$F$11*((ET170+EL170)/MAX(ET170+EL170+EU170, 0.1)*$I$9+EU170/MAX(ET170+EL170+EU170, 0.1)*$J$9))/($B$11+$C$11+$F$11)</f>
        <v>0</v>
      </c>
      <c r="CZ170">
        <f>($B$11*$K$9+$C$11*$K$9+$F$11*((ET170+EL170)/MAX(ET170+EL170+EU170, 0.1)*$P$9+EU170/MAX(ET170+EL170+EU170, 0.1)*$Q$9))/($B$11+$C$11+$F$11)</f>
        <v>0</v>
      </c>
      <c r="DA170">
        <v>2.7</v>
      </c>
      <c r="DB170">
        <v>0.5</v>
      </c>
      <c r="DC170" t="s">
        <v>423</v>
      </c>
      <c r="DD170">
        <v>2</v>
      </c>
      <c r="DE170">
        <v>1758505389.5</v>
      </c>
      <c r="DF170">
        <v>420.3953333333333</v>
      </c>
      <c r="DG170">
        <v>420.0095555555556</v>
      </c>
      <c r="DH170">
        <v>25.2168</v>
      </c>
      <c r="DI170">
        <v>24.95792222222222</v>
      </c>
      <c r="DJ170">
        <v>419.1576666666667</v>
      </c>
      <c r="DK170">
        <v>25.00966666666667</v>
      </c>
      <c r="DL170">
        <v>499.9853333333333</v>
      </c>
      <c r="DM170">
        <v>89.97514444444445</v>
      </c>
      <c r="DN170">
        <v>0.05679268888888889</v>
      </c>
      <c r="DO170">
        <v>31.18027777777777</v>
      </c>
      <c r="DP170">
        <v>30.72372222222223</v>
      </c>
      <c r="DQ170">
        <v>999.9000000000001</v>
      </c>
      <c r="DR170">
        <v>0</v>
      </c>
      <c r="DS170">
        <v>0</v>
      </c>
      <c r="DT170">
        <v>9997.363333333333</v>
      </c>
      <c r="DU170">
        <v>0</v>
      </c>
      <c r="DV170">
        <v>0.899321</v>
      </c>
      <c r="DW170">
        <v>0.3858576666666667</v>
      </c>
      <c r="DX170">
        <v>431.2706666666667</v>
      </c>
      <c r="DY170">
        <v>430.7603333333334</v>
      </c>
      <c r="DZ170">
        <v>0.2589018888888889</v>
      </c>
      <c r="EA170">
        <v>420.0095555555556</v>
      </c>
      <c r="EB170">
        <v>24.95792222222222</v>
      </c>
      <c r="EC170">
        <v>2.268884444444444</v>
      </c>
      <c r="ED170">
        <v>2.245591111111111</v>
      </c>
      <c r="EE170">
        <v>19.45717777777778</v>
      </c>
      <c r="EF170">
        <v>19.29132222222222</v>
      </c>
      <c r="EG170">
        <v>0.00500097</v>
      </c>
      <c r="EH170">
        <v>0</v>
      </c>
      <c r="EI170">
        <v>0</v>
      </c>
      <c r="EJ170">
        <v>0</v>
      </c>
      <c r="EK170">
        <v>180.7222222222222</v>
      </c>
      <c r="EL170">
        <v>0.00500097</v>
      </c>
      <c r="EM170">
        <v>-7.644444444444444</v>
      </c>
      <c r="EN170">
        <v>-1.811111111111111</v>
      </c>
      <c r="EO170">
        <v>35.833</v>
      </c>
      <c r="EP170">
        <v>41.13188888888889</v>
      </c>
      <c r="EQ170">
        <v>38.04822222222222</v>
      </c>
      <c r="ER170">
        <v>41.854</v>
      </c>
      <c r="ES170">
        <v>38.625</v>
      </c>
      <c r="ET170">
        <v>0</v>
      </c>
      <c r="EU170">
        <v>0</v>
      </c>
      <c r="EV170">
        <v>0</v>
      </c>
      <c r="EW170">
        <v>1758505393.3</v>
      </c>
      <c r="EX170">
        <v>0</v>
      </c>
      <c r="EY170">
        <v>180.916</v>
      </c>
      <c r="EZ170">
        <v>3.13846183599088</v>
      </c>
      <c r="FA170">
        <v>-18.46923085808519</v>
      </c>
      <c r="FB170">
        <v>-7.46</v>
      </c>
      <c r="FC170">
        <v>15</v>
      </c>
      <c r="FD170">
        <v>0</v>
      </c>
      <c r="FE170" t="s">
        <v>424</v>
      </c>
      <c r="FF170">
        <v>1747247426.5</v>
      </c>
      <c r="FG170">
        <v>1747247420.5</v>
      </c>
      <c r="FH170">
        <v>0</v>
      </c>
      <c r="FI170">
        <v>1.027</v>
      </c>
      <c r="FJ170">
        <v>0.031</v>
      </c>
      <c r="FK170">
        <v>0.02</v>
      </c>
      <c r="FL170">
        <v>0.05</v>
      </c>
      <c r="FM170">
        <v>420</v>
      </c>
      <c r="FN170">
        <v>16</v>
      </c>
      <c r="FO170">
        <v>0.01</v>
      </c>
      <c r="FP170">
        <v>0.1</v>
      </c>
      <c r="FQ170">
        <v>0.4333138000000001</v>
      </c>
      <c r="FR170">
        <v>-0.1597632045028163</v>
      </c>
      <c r="FS170">
        <v>0.058089828221557</v>
      </c>
      <c r="FT170">
        <v>0</v>
      </c>
      <c r="FU170">
        <v>181.1088235294118</v>
      </c>
      <c r="FV170">
        <v>-3.839572068301827</v>
      </c>
      <c r="FW170">
        <v>7.059802015515017</v>
      </c>
      <c r="FX170">
        <v>-1</v>
      </c>
      <c r="FY170">
        <v>0.261593775</v>
      </c>
      <c r="FZ170">
        <v>-0.01605799249530979</v>
      </c>
      <c r="GA170">
        <v>0.001967132386082595</v>
      </c>
      <c r="GB170">
        <v>1</v>
      </c>
      <c r="GC170">
        <v>1</v>
      </c>
      <c r="GD170">
        <v>2</v>
      </c>
      <c r="GE170" t="s">
        <v>425</v>
      </c>
      <c r="GF170">
        <v>3.13668</v>
      </c>
      <c r="GG170">
        <v>2.71705</v>
      </c>
      <c r="GH170">
        <v>0.0931747</v>
      </c>
      <c r="GI170">
        <v>0.092435</v>
      </c>
      <c r="GJ170">
        <v>0.109082</v>
      </c>
      <c r="GK170">
        <v>0.107076</v>
      </c>
      <c r="GL170">
        <v>28779.5</v>
      </c>
      <c r="GM170">
        <v>28860</v>
      </c>
      <c r="GN170">
        <v>29507.9</v>
      </c>
      <c r="GO170">
        <v>29390.5</v>
      </c>
      <c r="GP170">
        <v>34734.5</v>
      </c>
      <c r="GQ170">
        <v>34754.5</v>
      </c>
      <c r="GR170">
        <v>41525</v>
      </c>
      <c r="GS170">
        <v>41753.8</v>
      </c>
      <c r="GT170">
        <v>1.91352</v>
      </c>
      <c r="GU170">
        <v>1.86362</v>
      </c>
      <c r="GV170">
        <v>0.0784919</v>
      </c>
      <c r="GW170">
        <v>0</v>
      </c>
      <c r="GX170">
        <v>29.4468</v>
      </c>
      <c r="GY170">
        <v>999.9</v>
      </c>
      <c r="GZ170">
        <v>57.8</v>
      </c>
      <c r="HA170">
        <v>31.2</v>
      </c>
      <c r="HB170">
        <v>29.3164</v>
      </c>
      <c r="HC170">
        <v>62.4426</v>
      </c>
      <c r="HD170">
        <v>25.5128</v>
      </c>
      <c r="HE170">
        <v>1</v>
      </c>
      <c r="HF170">
        <v>0.15122</v>
      </c>
      <c r="HG170">
        <v>-1.49946</v>
      </c>
      <c r="HH170">
        <v>20.352</v>
      </c>
      <c r="HI170">
        <v>5.22822</v>
      </c>
      <c r="HJ170">
        <v>12.0159</v>
      </c>
      <c r="HK170">
        <v>4.9915</v>
      </c>
      <c r="HL170">
        <v>3.28965</v>
      </c>
      <c r="HM170">
        <v>9999</v>
      </c>
      <c r="HN170">
        <v>9999</v>
      </c>
      <c r="HO170">
        <v>9999</v>
      </c>
      <c r="HP170">
        <v>999.9</v>
      </c>
      <c r="HQ170">
        <v>1.86757</v>
      </c>
      <c r="HR170">
        <v>1.86673</v>
      </c>
      <c r="HS170">
        <v>1.86601</v>
      </c>
      <c r="HT170">
        <v>1.866</v>
      </c>
      <c r="HU170">
        <v>1.86783</v>
      </c>
      <c r="HV170">
        <v>1.87027</v>
      </c>
      <c r="HW170">
        <v>1.86892</v>
      </c>
      <c r="HX170">
        <v>1.87042</v>
      </c>
      <c r="HY170">
        <v>0</v>
      </c>
      <c r="HZ170">
        <v>0</v>
      </c>
      <c r="IA170">
        <v>0</v>
      </c>
      <c r="IB170">
        <v>0</v>
      </c>
      <c r="IC170" t="s">
        <v>426</v>
      </c>
      <c r="ID170" t="s">
        <v>427</v>
      </c>
      <c r="IE170" t="s">
        <v>428</v>
      </c>
      <c r="IF170" t="s">
        <v>428</v>
      </c>
      <c r="IG170" t="s">
        <v>428</v>
      </c>
      <c r="IH170" t="s">
        <v>428</v>
      </c>
      <c r="II170">
        <v>0</v>
      </c>
      <c r="IJ170">
        <v>100</v>
      </c>
      <c r="IK170">
        <v>100</v>
      </c>
      <c r="IL170">
        <v>1.238</v>
      </c>
      <c r="IM170">
        <v>0.2071</v>
      </c>
      <c r="IN170">
        <v>0.6902030508192664</v>
      </c>
      <c r="IO170">
        <v>0.001474763808417899</v>
      </c>
      <c r="IP170">
        <v>-3.85604142745729E-07</v>
      </c>
      <c r="IQ170">
        <v>-4.042155114862324E-11</v>
      </c>
      <c r="IR170">
        <v>-0.0599630414126953</v>
      </c>
      <c r="IS170">
        <v>-0.0008759303265835833</v>
      </c>
      <c r="IT170">
        <v>0.0007542316531097033</v>
      </c>
      <c r="IU170">
        <v>-1.168394518909615E-05</v>
      </c>
      <c r="IV170">
        <v>4</v>
      </c>
      <c r="IW170">
        <v>2283</v>
      </c>
      <c r="IX170">
        <v>1</v>
      </c>
      <c r="IY170">
        <v>28</v>
      </c>
      <c r="IZ170">
        <v>187632.8</v>
      </c>
      <c r="JA170">
        <v>187632.9</v>
      </c>
      <c r="JB170">
        <v>1.03271</v>
      </c>
      <c r="JC170">
        <v>2.2876</v>
      </c>
      <c r="JD170">
        <v>1.39771</v>
      </c>
      <c r="JE170">
        <v>2.35962</v>
      </c>
      <c r="JF170">
        <v>1.49536</v>
      </c>
      <c r="JG170">
        <v>2.74902</v>
      </c>
      <c r="JH170">
        <v>36.718</v>
      </c>
      <c r="JI170">
        <v>24.1138</v>
      </c>
      <c r="JJ170">
        <v>18</v>
      </c>
      <c r="JK170">
        <v>490.175</v>
      </c>
      <c r="JL170">
        <v>448.463</v>
      </c>
      <c r="JM170">
        <v>31.9394</v>
      </c>
      <c r="JN170">
        <v>29.5568</v>
      </c>
      <c r="JO170">
        <v>29.9999</v>
      </c>
      <c r="JP170">
        <v>29.4075</v>
      </c>
      <c r="JQ170">
        <v>29.3347</v>
      </c>
      <c r="JR170">
        <v>20.6781</v>
      </c>
      <c r="JS170">
        <v>22.1508</v>
      </c>
      <c r="JT170">
        <v>100</v>
      </c>
      <c r="JU170">
        <v>31.9241</v>
      </c>
      <c r="JV170">
        <v>420</v>
      </c>
      <c r="JW170">
        <v>24.992</v>
      </c>
      <c r="JX170">
        <v>100.852</v>
      </c>
      <c r="JY170">
        <v>100.405</v>
      </c>
    </row>
    <row r="171" spans="1:285">
      <c r="A171">
        <v>155</v>
      </c>
      <c r="B171">
        <v>1758505394.5</v>
      </c>
      <c r="C171">
        <v>2506</v>
      </c>
      <c r="D171" t="s">
        <v>742</v>
      </c>
      <c r="E171" t="s">
        <v>743</v>
      </c>
      <c r="F171">
        <v>5</v>
      </c>
      <c r="G171" t="s">
        <v>735</v>
      </c>
      <c r="H171" t="s">
        <v>420</v>
      </c>
      <c r="I171" t="s">
        <v>421</v>
      </c>
      <c r="J171">
        <v>1758505391.5</v>
      </c>
      <c r="K171">
        <f>(L171)/1000</f>
        <v>0</v>
      </c>
      <c r="L171">
        <f>1000*DL171*AJ171*(DH171-DI171)/(100*DA171*(1000-AJ171*DH171))</f>
        <v>0</v>
      </c>
      <c r="M171">
        <f>DL171*AJ171*(DG171-DF171*(1000-AJ171*DI171)/(1000-AJ171*DH171))/(100*DA171)</f>
        <v>0</v>
      </c>
      <c r="N171">
        <f>DF171 - IF(AJ171&gt;1, M171*DA171*100.0/(AL171), 0)</f>
        <v>0</v>
      </c>
      <c r="O171">
        <f>((U171-K171/2)*N171-M171)/(U171+K171/2)</f>
        <v>0</v>
      </c>
      <c r="P171">
        <f>O171*(DM171+DN171)/1000.0</f>
        <v>0</v>
      </c>
      <c r="Q171">
        <f>(DF171 - IF(AJ171&gt;1, M171*DA171*100.0/(AL171), 0))*(DM171+DN171)/1000.0</f>
        <v>0</v>
      </c>
      <c r="R171">
        <f>2.0/((1/T171-1/S171)+SIGN(T171)*SQRT((1/T171-1/S171)*(1/T171-1/S171) + 4*DB171/((DB171+1)*(DB171+1))*(2*1/T171*1/S171-1/S171*1/S171)))</f>
        <v>0</v>
      </c>
      <c r="S171">
        <f>IF(LEFT(DC171,1)&lt;&gt;"0",IF(LEFT(DC171,1)="1",3.0,DD171),$D$5+$E$5*(DT171*DM171/($K$5*1000))+$F$5*(DT171*DM171/($K$5*1000))*MAX(MIN(DA171,$J$5),$I$5)*MAX(MIN(DA171,$J$5),$I$5)+$G$5*MAX(MIN(DA171,$J$5),$I$5)*(DT171*DM171/($K$5*1000))+$H$5*(DT171*DM171/($K$5*1000))*(DT171*DM171/($K$5*1000)))</f>
        <v>0</v>
      </c>
      <c r="T171">
        <f>K171*(1000-(1000*0.61365*exp(17.502*X171/(240.97+X171))/(DM171+DN171)+DH171)/2)/(1000*0.61365*exp(17.502*X171/(240.97+X171))/(DM171+DN171)-DH171)</f>
        <v>0</v>
      </c>
      <c r="U171">
        <f>1/((DB171+1)/(R171/1.6)+1/(S171/1.37)) + DB171/((DB171+1)/(R171/1.6) + DB171/(S171/1.37))</f>
        <v>0</v>
      </c>
      <c r="V171">
        <f>(CW171*CZ171)</f>
        <v>0</v>
      </c>
      <c r="W171">
        <f>(DO171+(V171+2*0.95*5.67E-8*(((DO171+$B$7)+273)^4-(DO171+273)^4)-44100*K171)/(1.84*29.3*S171+8*0.95*5.67E-8*(DO171+273)^3))</f>
        <v>0</v>
      </c>
      <c r="X171">
        <f>($C$7*DP171+$D$7*DQ171+$E$7*W171)</f>
        <v>0</v>
      </c>
      <c r="Y171">
        <f>0.61365*exp(17.502*X171/(240.97+X171))</f>
        <v>0</v>
      </c>
      <c r="Z171">
        <f>(AA171/AB171*100)</f>
        <v>0</v>
      </c>
      <c r="AA171">
        <f>DH171*(DM171+DN171)/1000</f>
        <v>0</v>
      </c>
      <c r="AB171">
        <f>0.61365*exp(17.502*DO171/(240.97+DO171))</f>
        <v>0</v>
      </c>
      <c r="AC171">
        <f>(Y171-DH171*(DM171+DN171)/1000)</f>
        <v>0</v>
      </c>
      <c r="AD171">
        <f>(-K171*44100)</f>
        <v>0</v>
      </c>
      <c r="AE171">
        <f>2*29.3*S171*0.92*(DO171-X171)</f>
        <v>0</v>
      </c>
      <c r="AF171">
        <f>2*0.95*5.67E-8*(((DO171+$B$7)+273)^4-(X171+273)^4)</f>
        <v>0</v>
      </c>
      <c r="AG171">
        <f>V171+AF171+AD171+AE171</f>
        <v>0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MAX(0,($B$13+$C$13*DT171)/(1+$D$13*DT171)*DM171/(DO171+273)*$E$13)</f>
        <v>0</v>
      </c>
      <c r="AM171" t="s">
        <v>422</v>
      </c>
      <c r="AN171" t="s">
        <v>422</v>
      </c>
      <c r="AO171">
        <v>0</v>
      </c>
      <c r="AP171">
        <v>0</v>
      </c>
      <c r="AQ171">
        <f>1-AO171/AP171</f>
        <v>0</v>
      </c>
      <c r="AR171">
        <v>0</v>
      </c>
      <c r="AS171" t="s">
        <v>422</v>
      </c>
      <c r="AT171" t="s">
        <v>422</v>
      </c>
      <c r="AU171">
        <v>0</v>
      </c>
      <c r="AV171">
        <v>0</v>
      </c>
      <c r="AW171">
        <f>1-AU171/AV171</f>
        <v>0</v>
      </c>
      <c r="AX171">
        <v>0.5</v>
      </c>
      <c r="AY171">
        <f>CX171</f>
        <v>0</v>
      </c>
      <c r="AZ171">
        <f>M171</f>
        <v>0</v>
      </c>
      <c r="BA171">
        <f>AW171*AX171*AY171</f>
        <v>0</v>
      </c>
      <c r="BB171">
        <f>(AZ171-AR171)/AY171</f>
        <v>0</v>
      </c>
      <c r="BC171">
        <f>(AP171-AV171)/AV171</f>
        <v>0</v>
      </c>
      <c r="BD171">
        <f>AO171/(AQ171+AO171/AV171)</f>
        <v>0</v>
      </c>
      <c r="BE171" t="s">
        <v>422</v>
      </c>
      <c r="BF171">
        <v>0</v>
      </c>
      <c r="BG171">
        <f>IF(BF171&lt;&gt;0, BF171, BD171)</f>
        <v>0</v>
      </c>
      <c r="BH171">
        <f>1-BG171/AV171</f>
        <v>0</v>
      </c>
      <c r="BI171">
        <f>(AV171-AU171)/(AV171-BG171)</f>
        <v>0</v>
      </c>
      <c r="BJ171">
        <f>(AP171-AV171)/(AP171-BG171)</f>
        <v>0</v>
      </c>
      <c r="BK171">
        <f>(AV171-AU171)/(AV171-AO171)</f>
        <v>0</v>
      </c>
      <c r="BL171">
        <f>(AP171-AV171)/(AP171-AO171)</f>
        <v>0</v>
      </c>
      <c r="BM171">
        <f>(BI171*BG171/AU171)</f>
        <v>0</v>
      </c>
      <c r="BN171">
        <f>(1-BM171)</f>
        <v>0</v>
      </c>
      <c r="CW171">
        <f>$B$11*DU171+$C$11*DV171+$F$11*EG171*(1-EJ171)</f>
        <v>0</v>
      </c>
      <c r="CX171">
        <f>CW171*CY171</f>
        <v>0</v>
      </c>
      <c r="CY171">
        <f>($B$11*$D$9+$C$11*$D$9+$F$11*((ET171+EL171)/MAX(ET171+EL171+EU171, 0.1)*$I$9+EU171/MAX(ET171+EL171+EU171, 0.1)*$J$9))/($B$11+$C$11+$F$11)</f>
        <v>0</v>
      </c>
      <c r="CZ171">
        <f>($B$11*$K$9+$C$11*$K$9+$F$11*((ET171+EL171)/MAX(ET171+EL171+EU171, 0.1)*$P$9+EU171/MAX(ET171+EL171+EU171, 0.1)*$Q$9))/($B$11+$C$11+$F$11)</f>
        <v>0</v>
      </c>
      <c r="DA171">
        <v>2.7</v>
      </c>
      <c r="DB171">
        <v>0.5</v>
      </c>
      <c r="DC171" t="s">
        <v>423</v>
      </c>
      <c r="DD171">
        <v>2</v>
      </c>
      <c r="DE171">
        <v>1758505391.5</v>
      </c>
      <c r="DF171">
        <v>420.4313333333333</v>
      </c>
      <c r="DG171">
        <v>420.0538888888889</v>
      </c>
      <c r="DH171">
        <v>25.21532222222222</v>
      </c>
      <c r="DI171">
        <v>24.95761111111111</v>
      </c>
      <c r="DJ171">
        <v>419.1935555555556</v>
      </c>
      <c r="DK171">
        <v>25.00821111111111</v>
      </c>
      <c r="DL171">
        <v>499.9821111111111</v>
      </c>
      <c r="DM171">
        <v>89.97444444444444</v>
      </c>
      <c r="DN171">
        <v>0.05675865555555556</v>
      </c>
      <c r="DO171">
        <v>31.18051111111111</v>
      </c>
      <c r="DP171">
        <v>30.72087777777777</v>
      </c>
      <c r="DQ171">
        <v>999.9000000000001</v>
      </c>
      <c r="DR171">
        <v>0</v>
      </c>
      <c r="DS171">
        <v>0</v>
      </c>
      <c r="DT171">
        <v>10000.62111111111</v>
      </c>
      <c r="DU171">
        <v>0</v>
      </c>
      <c r="DV171">
        <v>0.899321</v>
      </c>
      <c r="DW171">
        <v>0.3774347777777777</v>
      </c>
      <c r="DX171">
        <v>431.3068888888889</v>
      </c>
      <c r="DY171">
        <v>430.8057777777778</v>
      </c>
      <c r="DZ171">
        <v>0.2577228888888889</v>
      </c>
      <c r="EA171">
        <v>420.0538888888889</v>
      </c>
      <c r="EB171">
        <v>24.95761111111111</v>
      </c>
      <c r="EC171">
        <v>2.268734444444445</v>
      </c>
      <c r="ED171">
        <v>2.245546666666667</v>
      </c>
      <c r="EE171">
        <v>19.45612222222222</v>
      </c>
      <c r="EF171">
        <v>19.291</v>
      </c>
      <c r="EG171">
        <v>0.00500097</v>
      </c>
      <c r="EH171">
        <v>0</v>
      </c>
      <c r="EI171">
        <v>0</v>
      </c>
      <c r="EJ171">
        <v>0</v>
      </c>
      <c r="EK171">
        <v>179.1666666666667</v>
      </c>
      <c r="EL171">
        <v>0.00500097</v>
      </c>
      <c r="EM171">
        <v>-10.04444444444444</v>
      </c>
      <c r="EN171">
        <v>-2.7</v>
      </c>
      <c r="EO171">
        <v>35.854</v>
      </c>
      <c r="EP171">
        <v>41.15255555555555</v>
      </c>
      <c r="EQ171">
        <v>38.062</v>
      </c>
      <c r="ER171">
        <v>41.89566666666667</v>
      </c>
      <c r="ES171">
        <v>38.63188888888889</v>
      </c>
      <c r="ET171">
        <v>0</v>
      </c>
      <c r="EU171">
        <v>0</v>
      </c>
      <c r="EV171">
        <v>0</v>
      </c>
      <c r="EW171">
        <v>1758505395.7</v>
      </c>
      <c r="EX171">
        <v>0</v>
      </c>
      <c r="EY171">
        <v>180.452</v>
      </c>
      <c r="EZ171">
        <v>-7.015384261424532</v>
      </c>
      <c r="FA171">
        <v>5.730769148239746</v>
      </c>
      <c r="FB171">
        <v>-6.744</v>
      </c>
      <c r="FC171">
        <v>15</v>
      </c>
      <c r="FD171">
        <v>0</v>
      </c>
      <c r="FE171" t="s">
        <v>424</v>
      </c>
      <c r="FF171">
        <v>1747247426.5</v>
      </c>
      <c r="FG171">
        <v>1747247420.5</v>
      </c>
      <c r="FH171">
        <v>0</v>
      </c>
      <c r="FI171">
        <v>1.027</v>
      </c>
      <c r="FJ171">
        <v>0.031</v>
      </c>
      <c r="FK171">
        <v>0.02</v>
      </c>
      <c r="FL171">
        <v>0.05</v>
      </c>
      <c r="FM171">
        <v>420</v>
      </c>
      <c r="FN171">
        <v>16</v>
      </c>
      <c r="FO171">
        <v>0.01</v>
      </c>
      <c r="FP171">
        <v>0.1</v>
      </c>
      <c r="FQ171">
        <v>0.4280009024390243</v>
      </c>
      <c r="FR171">
        <v>-0.1062885574912901</v>
      </c>
      <c r="FS171">
        <v>0.05487157095716829</v>
      </c>
      <c r="FT171">
        <v>0</v>
      </c>
      <c r="FU171">
        <v>181.4205882352941</v>
      </c>
      <c r="FV171">
        <v>-13.98166519754909</v>
      </c>
      <c r="FW171">
        <v>6.833127757337548</v>
      </c>
      <c r="FX171">
        <v>-1</v>
      </c>
      <c r="FY171">
        <v>0.2611260243902439</v>
      </c>
      <c r="FZ171">
        <v>-0.01855296167247355</v>
      </c>
      <c r="GA171">
        <v>0.002238170915767068</v>
      </c>
      <c r="GB171">
        <v>1</v>
      </c>
      <c r="GC171">
        <v>1</v>
      </c>
      <c r="GD171">
        <v>2</v>
      </c>
      <c r="GE171" t="s">
        <v>425</v>
      </c>
      <c r="GF171">
        <v>3.13678</v>
      </c>
      <c r="GG171">
        <v>2.71712</v>
      </c>
      <c r="GH171">
        <v>0.0931727</v>
      </c>
      <c r="GI171">
        <v>0.09243800000000001</v>
      </c>
      <c r="GJ171">
        <v>0.109079</v>
      </c>
      <c r="GK171">
        <v>0.107074</v>
      </c>
      <c r="GL171">
        <v>28779.6</v>
      </c>
      <c r="GM171">
        <v>28860.3</v>
      </c>
      <c r="GN171">
        <v>29508</v>
      </c>
      <c r="GO171">
        <v>29390.9</v>
      </c>
      <c r="GP171">
        <v>34734.9</v>
      </c>
      <c r="GQ171">
        <v>34754.9</v>
      </c>
      <c r="GR171">
        <v>41525.3</v>
      </c>
      <c r="GS171">
        <v>41754.2</v>
      </c>
      <c r="GT171">
        <v>1.91357</v>
      </c>
      <c r="GU171">
        <v>1.86357</v>
      </c>
      <c r="GV171">
        <v>0.07783619999999999</v>
      </c>
      <c r="GW171">
        <v>0</v>
      </c>
      <c r="GX171">
        <v>29.4468</v>
      </c>
      <c r="GY171">
        <v>999.9</v>
      </c>
      <c r="GZ171">
        <v>57.8</v>
      </c>
      <c r="HA171">
        <v>31.2</v>
      </c>
      <c r="HB171">
        <v>29.3136</v>
      </c>
      <c r="HC171">
        <v>62.5126</v>
      </c>
      <c r="HD171">
        <v>25.4928</v>
      </c>
      <c r="HE171">
        <v>1</v>
      </c>
      <c r="HF171">
        <v>0.15123</v>
      </c>
      <c r="HG171">
        <v>-1.49545</v>
      </c>
      <c r="HH171">
        <v>20.3519</v>
      </c>
      <c r="HI171">
        <v>5.22837</v>
      </c>
      <c r="HJ171">
        <v>12.0159</v>
      </c>
      <c r="HK171">
        <v>4.99155</v>
      </c>
      <c r="HL171">
        <v>3.28963</v>
      </c>
      <c r="HM171">
        <v>9999</v>
      </c>
      <c r="HN171">
        <v>9999</v>
      </c>
      <c r="HO171">
        <v>9999</v>
      </c>
      <c r="HP171">
        <v>999.9</v>
      </c>
      <c r="HQ171">
        <v>1.86758</v>
      </c>
      <c r="HR171">
        <v>1.86672</v>
      </c>
      <c r="HS171">
        <v>1.86602</v>
      </c>
      <c r="HT171">
        <v>1.866</v>
      </c>
      <c r="HU171">
        <v>1.86783</v>
      </c>
      <c r="HV171">
        <v>1.87027</v>
      </c>
      <c r="HW171">
        <v>1.86893</v>
      </c>
      <c r="HX171">
        <v>1.87042</v>
      </c>
      <c r="HY171">
        <v>0</v>
      </c>
      <c r="HZ171">
        <v>0</v>
      </c>
      <c r="IA171">
        <v>0</v>
      </c>
      <c r="IB171">
        <v>0</v>
      </c>
      <c r="IC171" t="s">
        <v>426</v>
      </c>
      <c r="ID171" t="s">
        <v>427</v>
      </c>
      <c r="IE171" t="s">
        <v>428</v>
      </c>
      <c r="IF171" t="s">
        <v>428</v>
      </c>
      <c r="IG171" t="s">
        <v>428</v>
      </c>
      <c r="IH171" t="s">
        <v>428</v>
      </c>
      <c r="II171">
        <v>0</v>
      </c>
      <c r="IJ171">
        <v>100</v>
      </c>
      <c r="IK171">
        <v>100</v>
      </c>
      <c r="IL171">
        <v>1.238</v>
      </c>
      <c r="IM171">
        <v>0.207</v>
      </c>
      <c r="IN171">
        <v>0.6902030508192664</v>
      </c>
      <c r="IO171">
        <v>0.001474763808417899</v>
      </c>
      <c r="IP171">
        <v>-3.85604142745729E-07</v>
      </c>
      <c r="IQ171">
        <v>-4.042155114862324E-11</v>
      </c>
      <c r="IR171">
        <v>-0.0599630414126953</v>
      </c>
      <c r="IS171">
        <v>-0.0008759303265835833</v>
      </c>
      <c r="IT171">
        <v>0.0007542316531097033</v>
      </c>
      <c r="IU171">
        <v>-1.168394518909615E-05</v>
      </c>
      <c r="IV171">
        <v>4</v>
      </c>
      <c r="IW171">
        <v>2283</v>
      </c>
      <c r="IX171">
        <v>1</v>
      </c>
      <c r="IY171">
        <v>28</v>
      </c>
      <c r="IZ171">
        <v>187632.8</v>
      </c>
      <c r="JA171">
        <v>187632.9</v>
      </c>
      <c r="JB171">
        <v>1.03271</v>
      </c>
      <c r="JC171">
        <v>2.29126</v>
      </c>
      <c r="JD171">
        <v>1.39648</v>
      </c>
      <c r="JE171">
        <v>2.36084</v>
      </c>
      <c r="JF171">
        <v>1.49536</v>
      </c>
      <c r="JG171">
        <v>2.68433</v>
      </c>
      <c r="JH171">
        <v>36.718</v>
      </c>
      <c r="JI171">
        <v>24.1138</v>
      </c>
      <c r="JJ171">
        <v>18</v>
      </c>
      <c r="JK171">
        <v>490.206</v>
      </c>
      <c r="JL171">
        <v>448.429</v>
      </c>
      <c r="JM171">
        <v>31.9281</v>
      </c>
      <c r="JN171">
        <v>29.5555</v>
      </c>
      <c r="JO171">
        <v>29.9999</v>
      </c>
      <c r="JP171">
        <v>29.4075</v>
      </c>
      <c r="JQ171">
        <v>29.3343</v>
      </c>
      <c r="JR171">
        <v>20.6777</v>
      </c>
      <c r="JS171">
        <v>22.1508</v>
      </c>
      <c r="JT171">
        <v>100</v>
      </c>
      <c r="JU171">
        <v>31.9241</v>
      </c>
      <c r="JV171">
        <v>420</v>
      </c>
      <c r="JW171">
        <v>24.992</v>
      </c>
      <c r="JX171">
        <v>100.852</v>
      </c>
      <c r="JY171">
        <v>100.407</v>
      </c>
    </row>
    <row r="172" spans="1:285">
      <c r="A172">
        <v>156</v>
      </c>
      <c r="B172">
        <v>1758505396.5</v>
      </c>
      <c r="C172">
        <v>2508</v>
      </c>
      <c r="D172" t="s">
        <v>744</v>
      </c>
      <c r="E172" t="s">
        <v>745</v>
      </c>
      <c r="F172">
        <v>5</v>
      </c>
      <c r="G172" t="s">
        <v>735</v>
      </c>
      <c r="H172" t="s">
        <v>420</v>
      </c>
      <c r="I172" t="s">
        <v>421</v>
      </c>
      <c r="J172">
        <v>1758505393.5</v>
      </c>
      <c r="K172">
        <f>(L172)/1000</f>
        <v>0</v>
      </c>
      <c r="L172">
        <f>1000*DL172*AJ172*(DH172-DI172)/(100*DA172*(1000-AJ172*DH172))</f>
        <v>0</v>
      </c>
      <c r="M172">
        <f>DL172*AJ172*(DG172-DF172*(1000-AJ172*DI172)/(1000-AJ172*DH172))/(100*DA172)</f>
        <v>0</v>
      </c>
      <c r="N172">
        <f>DF172 - IF(AJ172&gt;1, M172*DA172*100.0/(AL172), 0)</f>
        <v>0</v>
      </c>
      <c r="O172">
        <f>((U172-K172/2)*N172-M172)/(U172+K172/2)</f>
        <v>0</v>
      </c>
      <c r="P172">
        <f>O172*(DM172+DN172)/1000.0</f>
        <v>0</v>
      </c>
      <c r="Q172">
        <f>(DF172 - IF(AJ172&gt;1, M172*DA172*100.0/(AL172), 0))*(DM172+DN172)/1000.0</f>
        <v>0</v>
      </c>
      <c r="R172">
        <f>2.0/((1/T172-1/S172)+SIGN(T172)*SQRT((1/T172-1/S172)*(1/T172-1/S172) + 4*DB172/((DB172+1)*(DB172+1))*(2*1/T172*1/S172-1/S172*1/S172)))</f>
        <v>0</v>
      </c>
      <c r="S172">
        <f>IF(LEFT(DC172,1)&lt;&gt;"0",IF(LEFT(DC172,1)="1",3.0,DD172),$D$5+$E$5*(DT172*DM172/($K$5*1000))+$F$5*(DT172*DM172/($K$5*1000))*MAX(MIN(DA172,$J$5),$I$5)*MAX(MIN(DA172,$J$5),$I$5)+$G$5*MAX(MIN(DA172,$J$5),$I$5)*(DT172*DM172/($K$5*1000))+$H$5*(DT172*DM172/($K$5*1000))*(DT172*DM172/($K$5*1000)))</f>
        <v>0</v>
      </c>
      <c r="T172">
        <f>K172*(1000-(1000*0.61365*exp(17.502*X172/(240.97+X172))/(DM172+DN172)+DH172)/2)/(1000*0.61365*exp(17.502*X172/(240.97+X172))/(DM172+DN172)-DH172)</f>
        <v>0</v>
      </c>
      <c r="U172">
        <f>1/((DB172+1)/(R172/1.6)+1/(S172/1.37)) + DB172/((DB172+1)/(R172/1.6) + DB172/(S172/1.37))</f>
        <v>0</v>
      </c>
      <c r="V172">
        <f>(CW172*CZ172)</f>
        <v>0</v>
      </c>
      <c r="W172">
        <f>(DO172+(V172+2*0.95*5.67E-8*(((DO172+$B$7)+273)^4-(DO172+273)^4)-44100*K172)/(1.84*29.3*S172+8*0.95*5.67E-8*(DO172+273)^3))</f>
        <v>0</v>
      </c>
      <c r="X172">
        <f>($C$7*DP172+$D$7*DQ172+$E$7*W172)</f>
        <v>0</v>
      </c>
      <c r="Y172">
        <f>0.61365*exp(17.502*X172/(240.97+X172))</f>
        <v>0</v>
      </c>
      <c r="Z172">
        <f>(AA172/AB172*100)</f>
        <v>0</v>
      </c>
      <c r="AA172">
        <f>DH172*(DM172+DN172)/1000</f>
        <v>0</v>
      </c>
      <c r="AB172">
        <f>0.61365*exp(17.502*DO172/(240.97+DO172))</f>
        <v>0</v>
      </c>
      <c r="AC172">
        <f>(Y172-DH172*(DM172+DN172)/1000)</f>
        <v>0</v>
      </c>
      <c r="AD172">
        <f>(-K172*44100)</f>
        <v>0</v>
      </c>
      <c r="AE172">
        <f>2*29.3*S172*0.92*(DO172-X172)</f>
        <v>0</v>
      </c>
      <c r="AF172">
        <f>2*0.95*5.67E-8*(((DO172+$B$7)+273)^4-(X172+273)^4)</f>
        <v>0</v>
      </c>
      <c r="AG172">
        <f>V172+AF172+AD172+AE172</f>
        <v>0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MAX(0,($B$13+$C$13*DT172)/(1+$D$13*DT172)*DM172/(DO172+273)*$E$13)</f>
        <v>0</v>
      </c>
      <c r="AM172" t="s">
        <v>422</v>
      </c>
      <c r="AN172" t="s">
        <v>422</v>
      </c>
      <c r="AO172">
        <v>0</v>
      </c>
      <c r="AP172">
        <v>0</v>
      </c>
      <c r="AQ172">
        <f>1-AO172/AP172</f>
        <v>0</v>
      </c>
      <c r="AR172">
        <v>0</v>
      </c>
      <c r="AS172" t="s">
        <v>422</v>
      </c>
      <c r="AT172" t="s">
        <v>422</v>
      </c>
      <c r="AU172">
        <v>0</v>
      </c>
      <c r="AV172">
        <v>0</v>
      </c>
      <c r="AW172">
        <f>1-AU172/AV172</f>
        <v>0</v>
      </c>
      <c r="AX172">
        <v>0.5</v>
      </c>
      <c r="AY172">
        <f>CX172</f>
        <v>0</v>
      </c>
      <c r="AZ172">
        <f>M172</f>
        <v>0</v>
      </c>
      <c r="BA172">
        <f>AW172*AX172*AY172</f>
        <v>0</v>
      </c>
      <c r="BB172">
        <f>(AZ172-AR172)/AY172</f>
        <v>0</v>
      </c>
      <c r="BC172">
        <f>(AP172-AV172)/AV172</f>
        <v>0</v>
      </c>
      <c r="BD172">
        <f>AO172/(AQ172+AO172/AV172)</f>
        <v>0</v>
      </c>
      <c r="BE172" t="s">
        <v>422</v>
      </c>
      <c r="BF172">
        <v>0</v>
      </c>
      <c r="BG172">
        <f>IF(BF172&lt;&gt;0, BF172, BD172)</f>
        <v>0</v>
      </c>
      <c r="BH172">
        <f>1-BG172/AV172</f>
        <v>0</v>
      </c>
      <c r="BI172">
        <f>(AV172-AU172)/(AV172-BG172)</f>
        <v>0</v>
      </c>
      <c r="BJ172">
        <f>(AP172-AV172)/(AP172-BG172)</f>
        <v>0</v>
      </c>
      <c r="BK172">
        <f>(AV172-AU172)/(AV172-AO172)</f>
        <v>0</v>
      </c>
      <c r="BL172">
        <f>(AP172-AV172)/(AP172-AO172)</f>
        <v>0</v>
      </c>
      <c r="BM172">
        <f>(BI172*BG172/AU172)</f>
        <v>0</v>
      </c>
      <c r="BN172">
        <f>(1-BM172)</f>
        <v>0</v>
      </c>
      <c r="CW172">
        <f>$B$11*DU172+$C$11*DV172+$F$11*EG172*(1-EJ172)</f>
        <v>0</v>
      </c>
      <c r="CX172">
        <f>CW172*CY172</f>
        <v>0</v>
      </c>
      <c r="CY172">
        <f>($B$11*$D$9+$C$11*$D$9+$F$11*((ET172+EL172)/MAX(ET172+EL172+EU172, 0.1)*$I$9+EU172/MAX(ET172+EL172+EU172, 0.1)*$J$9))/($B$11+$C$11+$F$11)</f>
        <v>0</v>
      </c>
      <c r="CZ172">
        <f>($B$11*$K$9+$C$11*$K$9+$F$11*((ET172+EL172)/MAX(ET172+EL172+EU172, 0.1)*$P$9+EU172/MAX(ET172+EL172+EU172, 0.1)*$Q$9))/($B$11+$C$11+$F$11)</f>
        <v>0</v>
      </c>
      <c r="DA172">
        <v>2.7</v>
      </c>
      <c r="DB172">
        <v>0.5</v>
      </c>
      <c r="DC172" t="s">
        <v>423</v>
      </c>
      <c r="DD172">
        <v>2</v>
      </c>
      <c r="DE172">
        <v>1758505393.5</v>
      </c>
      <c r="DF172">
        <v>420.4527777777778</v>
      </c>
      <c r="DG172">
        <v>420.0431111111112</v>
      </c>
      <c r="DH172">
        <v>25.21472222222222</v>
      </c>
      <c r="DI172">
        <v>24.95707777777778</v>
      </c>
      <c r="DJ172">
        <v>419.2151111111111</v>
      </c>
      <c r="DK172">
        <v>25.00762222222222</v>
      </c>
      <c r="DL172">
        <v>499.997</v>
      </c>
      <c r="DM172">
        <v>89.97449999999999</v>
      </c>
      <c r="DN172">
        <v>0.05676663333333334</v>
      </c>
      <c r="DO172">
        <v>31.1806</v>
      </c>
      <c r="DP172">
        <v>30.71738888888889</v>
      </c>
      <c r="DQ172">
        <v>999.9000000000001</v>
      </c>
      <c r="DR172">
        <v>0</v>
      </c>
      <c r="DS172">
        <v>0</v>
      </c>
      <c r="DT172">
        <v>10002.97777777778</v>
      </c>
      <c r="DU172">
        <v>0</v>
      </c>
      <c r="DV172">
        <v>0.899321</v>
      </c>
      <c r="DW172">
        <v>0.409719</v>
      </c>
      <c r="DX172">
        <v>431.3286666666666</v>
      </c>
      <c r="DY172">
        <v>430.7945555555556</v>
      </c>
      <c r="DZ172">
        <v>0.2576456666666667</v>
      </c>
      <c r="EA172">
        <v>420.0431111111112</v>
      </c>
      <c r="EB172">
        <v>24.95707777777778</v>
      </c>
      <c r="EC172">
        <v>2.268682222222222</v>
      </c>
      <c r="ED172">
        <v>2.245501111111111</v>
      </c>
      <c r="EE172">
        <v>19.45573333333333</v>
      </c>
      <c r="EF172">
        <v>19.29066666666667</v>
      </c>
      <c r="EG172">
        <v>0.00500097</v>
      </c>
      <c r="EH172">
        <v>0</v>
      </c>
      <c r="EI172">
        <v>0</v>
      </c>
      <c r="EJ172">
        <v>0</v>
      </c>
      <c r="EK172">
        <v>181.2555555555556</v>
      </c>
      <c r="EL172">
        <v>0.00500097</v>
      </c>
      <c r="EM172">
        <v>-7.033333333333333</v>
      </c>
      <c r="EN172">
        <v>-1.722222222222222</v>
      </c>
      <c r="EO172">
        <v>35.875</v>
      </c>
      <c r="EP172">
        <v>41.17322222222222</v>
      </c>
      <c r="EQ172">
        <v>38.069</v>
      </c>
      <c r="ER172">
        <v>41.92333333333333</v>
      </c>
      <c r="ES172">
        <v>38.65255555555555</v>
      </c>
      <c r="ET172">
        <v>0</v>
      </c>
      <c r="EU172">
        <v>0</v>
      </c>
      <c r="EV172">
        <v>0</v>
      </c>
      <c r="EW172">
        <v>1758505397.5</v>
      </c>
      <c r="EX172">
        <v>0</v>
      </c>
      <c r="EY172">
        <v>180.9269230769231</v>
      </c>
      <c r="EZ172">
        <v>10.83418822265698</v>
      </c>
      <c r="FA172">
        <v>23.04957243098949</v>
      </c>
      <c r="FB172">
        <v>-5.953846153846154</v>
      </c>
      <c r="FC172">
        <v>15</v>
      </c>
      <c r="FD172">
        <v>0</v>
      </c>
      <c r="FE172" t="s">
        <v>424</v>
      </c>
      <c r="FF172">
        <v>1747247426.5</v>
      </c>
      <c r="FG172">
        <v>1747247420.5</v>
      </c>
      <c r="FH172">
        <v>0</v>
      </c>
      <c r="FI172">
        <v>1.027</v>
      </c>
      <c r="FJ172">
        <v>0.031</v>
      </c>
      <c r="FK172">
        <v>0.02</v>
      </c>
      <c r="FL172">
        <v>0.05</v>
      </c>
      <c r="FM172">
        <v>420</v>
      </c>
      <c r="FN172">
        <v>16</v>
      </c>
      <c r="FO172">
        <v>0.01</v>
      </c>
      <c r="FP172">
        <v>0.1</v>
      </c>
      <c r="FQ172">
        <v>0.4243569</v>
      </c>
      <c r="FR172">
        <v>-0.03804715947467188</v>
      </c>
      <c r="FS172">
        <v>0.05430368656629125</v>
      </c>
      <c r="FT172">
        <v>1</v>
      </c>
      <c r="FU172">
        <v>180.664705882353</v>
      </c>
      <c r="FV172">
        <v>2.631016165318895</v>
      </c>
      <c r="FW172">
        <v>6.372176761374458</v>
      </c>
      <c r="FX172">
        <v>-1</v>
      </c>
      <c r="FY172">
        <v>0.260487975</v>
      </c>
      <c r="FZ172">
        <v>-0.02204979737335893</v>
      </c>
      <c r="GA172">
        <v>0.002415928677418891</v>
      </c>
      <c r="GB172">
        <v>1</v>
      </c>
      <c r="GC172">
        <v>2</v>
      </c>
      <c r="GD172">
        <v>2</v>
      </c>
      <c r="GE172" t="s">
        <v>448</v>
      </c>
      <c r="GF172">
        <v>3.13678</v>
      </c>
      <c r="GG172">
        <v>2.7171</v>
      </c>
      <c r="GH172">
        <v>0.0931733</v>
      </c>
      <c r="GI172">
        <v>0.0924281</v>
      </c>
      <c r="GJ172">
        <v>0.109084</v>
      </c>
      <c r="GK172">
        <v>0.107073</v>
      </c>
      <c r="GL172">
        <v>28779.7</v>
      </c>
      <c r="GM172">
        <v>28860.7</v>
      </c>
      <c r="GN172">
        <v>29508.1</v>
      </c>
      <c r="GO172">
        <v>29391</v>
      </c>
      <c r="GP172">
        <v>34735</v>
      </c>
      <c r="GQ172">
        <v>34755</v>
      </c>
      <c r="GR172">
        <v>41525.7</v>
      </c>
      <c r="GS172">
        <v>41754.3</v>
      </c>
      <c r="GT172">
        <v>1.91345</v>
      </c>
      <c r="GU172">
        <v>1.86373</v>
      </c>
      <c r="GV172">
        <v>0.07741149999999999</v>
      </c>
      <c r="GW172">
        <v>0</v>
      </c>
      <c r="GX172">
        <v>29.4468</v>
      </c>
      <c r="GY172">
        <v>999.9</v>
      </c>
      <c r="GZ172">
        <v>57.8</v>
      </c>
      <c r="HA172">
        <v>31.2</v>
      </c>
      <c r="HB172">
        <v>29.3142</v>
      </c>
      <c r="HC172">
        <v>62.4026</v>
      </c>
      <c r="HD172">
        <v>25.5088</v>
      </c>
      <c r="HE172">
        <v>1</v>
      </c>
      <c r="HF172">
        <v>0.151212</v>
      </c>
      <c r="HG172">
        <v>-1.50566</v>
      </c>
      <c r="HH172">
        <v>20.352</v>
      </c>
      <c r="HI172">
        <v>5.22852</v>
      </c>
      <c r="HJ172">
        <v>12.0159</v>
      </c>
      <c r="HK172">
        <v>4.9915</v>
      </c>
      <c r="HL172">
        <v>3.28955</v>
      </c>
      <c r="HM172">
        <v>9999</v>
      </c>
      <c r="HN172">
        <v>9999</v>
      </c>
      <c r="HO172">
        <v>9999</v>
      </c>
      <c r="HP172">
        <v>999.9</v>
      </c>
      <c r="HQ172">
        <v>1.86758</v>
      </c>
      <c r="HR172">
        <v>1.86673</v>
      </c>
      <c r="HS172">
        <v>1.86603</v>
      </c>
      <c r="HT172">
        <v>1.866</v>
      </c>
      <c r="HU172">
        <v>1.86783</v>
      </c>
      <c r="HV172">
        <v>1.87028</v>
      </c>
      <c r="HW172">
        <v>1.86893</v>
      </c>
      <c r="HX172">
        <v>1.87041</v>
      </c>
      <c r="HY172">
        <v>0</v>
      </c>
      <c r="HZ172">
        <v>0</v>
      </c>
      <c r="IA172">
        <v>0</v>
      </c>
      <c r="IB172">
        <v>0</v>
      </c>
      <c r="IC172" t="s">
        <v>426</v>
      </c>
      <c r="ID172" t="s">
        <v>427</v>
      </c>
      <c r="IE172" t="s">
        <v>428</v>
      </c>
      <c r="IF172" t="s">
        <v>428</v>
      </c>
      <c r="IG172" t="s">
        <v>428</v>
      </c>
      <c r="IH172" t="s">
        <v>428</v>
      </c>
      <c r="II172">
        <v>0</v>
      </c>
      <c r="IJ172">
        <v>100</v>
      </c>
      <c r="IK172">
        <v>100</v>
      </c>
      <c r="IL172">
        <v>1.238</v>
      </c>
      <c r="IM172">
        <v>0.2071</v>
      </c>
      <c r="IN172">
        <v>0.6902030508192664</v>
      </c>
      <c r="IO172">
        <v>0.001474763808417899</v>
      </c>
      <c r="IP172">
        <v>-3.85604142745729E-07</v>
      </c>
      <c r="IQ172">
        <v>-4.042155114862324E-11</v>
      </c>
      <c r="IR172">
        <v>-0.0599630414126953</v>
      </c>
      <c r="IS172">
        <v>-0.0008759303265835833</v>
      </c>
      <c r="IT172">
        <v>0.0007542316531097033</v>
      </c>
      <c r="IU172">
        <v>-1.168394518909615E-05</v>
      </c>
      <c r="IV172">
        <v>4</v>
      </c>
      <c r="IW172">
        <v>2283</v>
      </c>
      <c r="IX172">
        <v>1</v>
      </c>
      <c r="IY172">
        <v>28</v>
      </c>
      <c r="IZ172">
        <v>187632.8</v>
      </c>
      <c r="JA172">
        <v>187632.9</v>
      </c>
      <c r="JB172">
        <v>1.03271</v>
      </c>
      <c r="JC172">
        <v>2.29492</v>
      </c>
      <c r="JD172">
        <v>1.39648</v>
      </c>
      <c r="JE172">
        <v>2.35962</v>
      </c>
      <c r="JF172">
        <v>1.49536</v>
      </c>
      <c r="JG172">
        <v>2.67212</v>
      </c>
      <c r="JH172">
        <v>36.718</v>
      </c>
      <c r="JI172">
        <v>24.1138</v>
      </c>
      <c r="JJ172">
        <v>18</v>
      </c>
      <c r="JK172">
        <v>490.127</v>
      </c>
      <c r="JL172">
        <v>448.522</v>
      </c>
      <c r="JM172">
        <v>31.918</v>
      </c>
      <c r="JN172">
        <v>29.5546</v>
      </c>
      <c r="JO172">
        <v>29.9999</v>
      </c>
      <c r="JP172">
        <v>29.4075</v>
      </c>
      <c r="JQ172">
        <v>29.3343</v>
      </c>
      <c r="JR172">
        <v>20.6778</v>
      </c>
      <c r="JS172">
        <v>22.1508</v>
      </c>
      <c r="JT172">
        <v>100</v>
      </c>
      <c r="JU172">
        <v>31.9043</v>
      </c>
      <c r="JV172">
        <v>420</v>
      </c>
      <c r="JW172">
        <v>24.992</v>
      </c>
      <c r="JX172">
        <v>100.853</v>
      </c>
      <c r="JY172">
        <v>100.407</v>
      </c>
    </row>
    <row r="173" spans="1:285">
      <c r="A173">
        <v>157</v>
      </c>
      <c r="B173">
        <v>1758505398.5</v>
      </c>
      <c r="C173">
        <v>2510</v>
      </c>
      <c r="D173" t="s">
        <v>746</v>
      </c>
      <c r="E173" t="s">
        <v>747</v>
      </c>
      <c r="F173">
        <v>5</v>
      </c>
      <c r="G173" t="s">
        <v>735</v>
      </c>
      <c r="H173" t="s">
        <v>420</v>
      </c>
      <c r="I173" t="s">
        <v>421</v>
      </c>
      <c r="J173">
        <v>1758505395.5</v>
      </c>
      <c r="K173">
        <f>(L173)/1000</f>
        <v>0</v>
      </c>
      <c r="L173">
        <f>1000*DL173*AJ173*(DH173-DI173)/(100*DA173*(1000-AJ173*DH173))</f>
        <v>0</v>
      </c>
      <c r="M173">
        <f>DL173*AJ173*(DG173-DF173*(1000-AJ173*DI173)/(1000-AJ173*DH173))/(100*DA173)</f>
        <v>0</v>
      </c>
      <c r="N173">
        <f>DF173 - IF(AJ173&gt;1, M173*DA173*100.0/(AL173), 0)</f>
        <v>0</v>
      </c>
      <c r="O173">
        <f>((U173-K173/2)*N173-M173)/(U173+K173/2)</f>
        <v>0</v>
      </c>
      <c r="P173">
        <f>O173*(DM173+DN173)/1000.0</f>
        <v>0</v>
      </c>
      <c r="Q173">
        <f>(DF173 - IF(AJ173&gt;1, M173*DA173*100.0/(AL173), 0))*(DM173+DN173)/1000.0</f>
        <v>0</v>
      </c>
      <c r="R173">
        <f>2.0/((1/T173-1/S173)+SIGN(T173)*SQRT((1/T173-1/S173)*(1/T173-1/S173) + 4*DB173/((DB173+1)*(DB173+1))*(2*1/T173*1/S173-1/S173*1/S173)))</f>
        <v>0</v>
      </c>
      <c r="S173">
        <f>IF(LEFT(DC173,1)&lt;&gt;"0",IF(LEFT(DC173,1)="1",3.0,DD173),$D$5+$E$5*(DT173*DM173/($K$5*1000))+$F$5*(DT173*DM173/($K$5*1000))*MAX(MIN(DA173,$J$5),$I$5)*MAX(MIN(DA173,$J$5),$I$5)+$G$5*MAX(MIN(DA173,$J$5),$I$5)*(DT173*DM173/($K$5*1000))+$H$5*(DT173*DM173/($K$5*1000))*(DT173*DM173/($K$5*1000)))</f>
        <v>0</v>
      </c>
      <c r="T173">
        <f>K173*(1000-(1000*0.61365*exp(17.502*X173/(240.97+X173))/(DM173+DN173)+DH173)/2)/(1000*0.61365*exp(17.502*X173/(240.97+X173))/(DM173+DN173)-DH173)</f>
        <v>0</v>
      </c>
      <c r="U173">
        <f>1/((DB173+1)/(R173/1.6)+1/(S173/1.37)) + DB173/((DB173+1)/(R173/1.6) + DB173/(S173/1.37))</f>
        <v>0</v>
      </c>
      <c r="V173">
        <f>(CW173*CZ173)</f>
        <v>0</v>
      </c>
      <c r="W173">
        <f>(DO173+(V173+2*0.95*5.67E-8*(((DO173+$B$7)+273)^4-(DO173+273)^4)-44100*K173)/(1.84*29.3*S173+8*0.95*5.67E-8*(DO173+273)^3))</f>
        <v>0</v>
      </c>
      <c r="X173">
        <f>($C$7*DP173+$D$7*DQ173+$E$7*W173)</f>
        <v>0</v>
      </c>
      <c r="Y173">
        <f>0.61365*exp(17.502*X173/(240.97+X173))</f>
        <v>0</v>
      </c>
      <c r="Z173">
        <f>(AA173/AB173*100)</f>
        <v>0</v>
      </c>
      <c r="AA173">
        <f>DH173*(DM173+DN173)/1000</f>
        <v>0</v>
      </c>
      <c r="AB173">
        <f>0.61365*exp(17.502*DO173/(240.97+DO173))</f>
        <v>0</v>
      </c>
      <c r="AC173">
        <f>(Y173-DH173*(DM173+DN173)/1000)</f>
        <v>0</v>
      </c>
      <c r="AD173">
        <f>(-K173*44100)</f>
        <v>0</v>
      </c>
      <c r="AE173">
        <f>2*29.3*S173*0.92*(DO173-X173)</f>
        <v>0</v>
      </c>
      <c r="AF173">
        <f>2*0.95*5.67E-8*(((DO173+$B$7)+273)^4-(X173+273)^4)</f>
        <v>0</v>
      </c>
      <c r="AG173">
        <f>V173+AF173+AD173+AE173</f>
        <v>0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MAX(0,($B$13+$C$13*DT173)/(1+$D$13*DT173)*DM173/(DO173+273)*$E$13)</f>
        <v>0</v>
      </c>
      <c r="AM173" t="s">
        <v>422</v>
      </c>
      <c r="AN173" t="s">
        <v>422</v>
      </c>
      <c r="AO173">
        <v>0</v>
      </c>
      <c r="AP173">
        <v>0</v>
      </c>
      <c r="AQ173">
        <f>1-AO173/AP173</f>
        <v>0</v>
      </c>
      <c r="AR173">
        <v>0</v>
      </c>
      <c r="AS173" t="s">
        <v>422</v>
      </c>
      <c r="AT173" t="s">
        <v>422</v>
      </c>
      <c r="AU173">
        <v>0</v>
      </c>
      <c r="AV173">
        <v>0</v>
      </c>
      <c r="AW173">
        <f>1-AU173/AV173</f>
        <v>0</v>
      </c>
      <c r="AX173">
        <v>0.5</v>
      </c>
      <c r="AY173">
        <f>CX173</f>
        <v>0</v>
      </c>
      <c r="AZ173">
        <f>M173</f>
        <v>0</v>
      </c>
      <c r="BA173">
        <f>AW173*AX173*AY173</f>
        <v>0</v>
      </c>
      <c r="BB173">
        <f>(AZ173-AR173)/AY173</f>
        <v>0</v>
      </c>
      <c r="BC173">
        <f>(AP173-AV173)/AV173</f>
        <v>0</v>
      </c>
      <c r="BD173">
        <f>AO173/(AQ173+AO173/AV173)</f>
        <v>0</v>
      </c>
      <c r="BE173" t="s">
        <v>422</v>
      </c>
      <c r="BF173">
        <v>0</v>
      </c>
      <c r="BG173">
        <f>IF(BF173&lt;&gt;0, BF173, BD173)</f>
        <v>0</v>
      </c>
      <c r="BH173">
        <f>1-BG173/AV173</f>
        <v>0</v>
      </c>
      <c r="BI173">
        <f>(AV173-AU173)/(AV173-BG173)</f>
        <v>0</v>
      </c>
      <c r="BJ173">
        <f>(AP173-AV173)/(AP173-BG173)</f>
        <v>0</v>
      </c>
      <c r="BK173">
        <f>(AV173-AU173)/(AV173-AO173)</f>
        <v>0</v>
      </c>
      <c r="BL173">
        <f>(AP173-AV173)/(AP173-AO173)</f>
        <v>0</v>
      </c>
      <c r="BM173">
        <f>(BI173*BG173/AU173)</f>
        <v>0</v>
      </c>
      <c r="BN173">
        <f>(1-BM173)</f>
        <v>0</v>
      </c>
      <c r="CW173">
        <f>$B$11*DU173+$C$11*DV173+$F$11*EG173*(1-EJ173)</f>
        <v>0</v>
      </c>
      <c r="CX173">
        <f>CW173*CY173</f>
        <v>0</v>
      </c>
      <c r="CY173">
        <f>($B$11*$D$9+$C$11*$D$9+$F$11*((ET173+EL173)/MAX(ET173+EL173+EU173, 0.1)*$I$9+EU173/MAX(ET173+EL173+EU173, 0.1)*$J$9))/($B$11+$C$11+$F$11)</f>
        <v>0</v>
      </c>
      <c r="CZ173">
        <f>($B$11*$K$9+$C$11*$K$9+$F$11*((ET173+EL173)/MAX(ET173+EL173+EU173, 0.1)*$P$9+EU173/MAX(ET173+EL173+EU173, 0.1)*$Q$9))/($B$11+$C$11+$F$11)</f>
        <v>0</v>
      </c>
      <c r="DA173">
        <v>2.7</v>
      </c>
      <c r="DB173">
        <v>0.5</v>
      </c>
      <c r="DC173" t="s">
        <v>423</v>
      </c>
      <c r="DD173">
        <v>2</v>
      </c>
      <c r="DE173">
        <v>1758505395.5</v>
      </c>
      <c r="DF173">
        <v>420.4473333333333</v>
      </c>
      <c r="DG173">
        <v>420.0095555555556</v>
      </c>
      <c r="DH173">
        <v>25.21463333333334</v>
      </c>
      <c r="DI173">
        <v>24.95662222222222</v>
      </c>
      <c r="DJ173">
        <v>419.2097777777778</v>
      </c>
      <c r="DK173">
        <v>25.00754444444445</v>
      </c>
      <c r="DL173">
        <v>500.0286666666667</v>
      </c>
      <c r="DM173">
        <v>89.97525555555555</v>
      </c>
      <c r="DN173">
        <v>0.0567877</v>
      </c>
      <c r="DO173">
        <v>31.18001111111111</v>
      </c>
      <c r="DP173">
        <v>30.71148888888889</v>
      </c>
      <c r="DQ173">
        <v>999.9000000000001</v>
      </c>
      <c r="DR173">
        <v>0</v>
      </c>
      <c r="DS173">
        <v>0</v>
      </c>
      <c r="DT173">
        <v>10003.94444444445</v>
      </c>
      <c r="DU173">
        <v>0</v>
      </c>
      <c r="DV173">
        <v>0.899321</v>
      </c>
      <c r="DW173">
        <v>0.4378595555555556</v>
      </c>
      <c r="DX173">
        <v>431.3231111111111</v>
      </c>
      <c r="DY173">
        <v>430.76</v>
      </c>
      <c r="DZ173">
        <v>0.2580078888888889</v>
      </c>
      <c r="EA173">
        <v>420.0095555555556</v>
      </c>
      <c r="EB173">
        <v>24.95662222222222</v>
      </c>
      <c r="EC173">
        <v>2.268693333333333</v>
      </c>
      <c r="ED173">
        <v>2.24548</v>
      </c>
      <c r="EE173">
        <v>19.45582222222222</v>
      </c>
      <c r="EF173">
        <v>19.29051111111112</v>
      </c>
      <c r="EG173">
        <v>0.00500097</v>
      </c>
      <c r="EH173">
        <v>0</v>
      </c>
      <c r="EI173">
        <v>0</v>
      </c>
      <c r="EJ173">
        <v>0</v>
      </c>
      <c r="EK173">
        <v>177.9111111111111</v>
      </c>
      <c r="EL173">
        <v>0.00500097</v>
      </c>
      <c r="EM173">
        <v>-3.688888888888889</v>
      </c>
      <c r="EN173">
        <v>-1.533333333333333</v>
      </c>
      <c r="EO173">
        <v>35.88188888888889</v>
      </c>
      <c r="EP173">
        <v>41.194</v>
      </c>
      <c r="EQ173">
        <v>38.09</v>
      </c>
      <c r="ER173">
        <v>41.965</v>
      </c>
      <c r="ES173">
        <v>38.67322222222222</v>
      </c>
      <c r="ET173">
        <v>0</v>
      </c>
      <c r="EU173">
        <v>0</v>
      </c>
      <c r="EV173">
        <v>0</v>
      </c>
      <c r="EW173">
        <v>1758505399.3</v>
      </c>
      <c r="EX173">
        <v>0</v>
      </c>
      <c r="EY173">
        <v>180.396</v>
      </c>
      <c r="EZ173">
        <v>-3.269230542638915</v>
      </c>
      <c r="FA173">
        <v>29.68461539343262</v>
      </c>
      <c r="FB173">
        <v>-6.268000000000001</v>
      </c>
      <c r="FC173">
        <v>15</v>
      </c>
      <c r="FD173">
        <v>0</v>
      </c>
      <c r="FE173" t="s">
        <v>424</v>
      </c>
      <c r="FF173">
        <v>1747247426.5</v>
      </c>
      <c r="FG173">
        <v>1747247420.5</v>
      </c>
      <c r="FH173">
        <v>0</v>
      </c>
      <c r="FI173">
        <v>1.027</v>
      </c>
      <c r="FJ173">
        <v>0.031</v>
      </c>
      <c r="FK173">
        <v>0.02</v>
      </c>
      <c r="FL173">
        <v>0.05</v>
      </c>
      <c r="FM173">
        <v>420</v>
      </c>
      <c r="FN173">
        <v>16</v>
      </c>
      <c r="FO173">
        <v>0.01</v>
      </c>
      <c r="FP173">
        <v>0.1</v>
      </c>
      <c r="FQ173">
        <v>0.4303224634146341</v>
      </c>
      <c r="FR173">
        <v>-0.06195597909407541</v>
      </c>
      <c r="FS173">
        <v>0.05137323771927225</v>
      </c>
      <c r="FT173">
        <v>1</v>
      </c>
      <c r="FU173">
        <v>180.4411764705882</v>
      </c>
      <c r="FV173">
        <v>-5.674560565883792</v>
      </c>
      <c r="FW173">
        <v>6.748686915727029</v>
      </c>
      <c r="FX173">
        <v>-1</v>
      </c>
      <c r="FY173">
        <v>0.2602669024390244</v>
      </c>
      <c r="FZ173">
        <v>-0.02073685714285641</v>
      </c>
      <c r="GA173">
        <v>0.002382755228362058</v>
      </c>
      <c r="GB173">
        <v>1</v>
      </c>
      <c r="GC173">
        <v>2</v>
      </c>
      <c r="GD173">
        <v>2</v>
      </c>
      <c r="GE173" t="s">
        <v>448</v>
      </c>
      <c r="GF173">
        <v>3.13676</v>
      </c>
      <c r="GG173">
        <v>2.71707</v>
      </c>
      <c r="GH173">
        <v>0.093167</v>
      </c>
      <c r="GI173">
        <v>0.0924219</v>
      </c>
      <c r="GJ173">
        <v>0.109088</v>
      </c>
      <c r="GK173">
        <v>0.107074</v>
      </c>
      <c r="GL173">
        <v>28779.9</v>
      </c>
      <c r="GM173">
        <v>28860.7</v>
      </c>
      <c r="GN173">
        <v>29508.1</v>
      </c>
      <c r="GO173">
        <v>29390.8</v>
      </c>
      <c r="GP173">
        <v>34734.8</v>
      </c>
      <c r="GQ173">
        <v>34754.9</v>
      </c>
      <c r="GR173">
        <v>41525.6</v>
      </c>
      <c r="GS173">
        <v>41754.2</v>
      </c>
      <c r="GT173">
        <v>1.9134</v>
      </c>
      <c r="GU173">
        <v>1.86402</v>
      </c>
      <c r="GV173">
        <v>0.0772774</v>
      </c>
      <c r="GW173">
        <v>0</v>
      </c>
      <c r="GX173">
        <v>29.4468</v>
      </c>
      <c r="GY173">
        <v>999.9</v>
      </c>
      <c r="GZ173">
        <v>57.8</v>
      </c>
      <c r="HA173">
        <v>31.2</v>
      </c>
      <c r="HB173">
        <v>29.3143</v>
      </c>
      <c r="HC173">
        <v>62.3826</v>
      </c>
      <c r="HD173">
        <v>25.4327</v>
      </c>
      <c r="HE173">
        <v>1</v>
      </c>
      <c r="HF173">
        <v>0.151197</v>
      </c>
      <c r="HG173">
        <v>-1.49398</v>
      </c>
      <c r="HH173">
        <v>20.3522</v>
      </c>
      <c r="HI173">
        <v>5.22882</v>
      </c>
      <c r="HJ173">
        <v>12.0159</v>
      </c>
      <c r="HK173">
        <v>4.9916</v>
      </c>
      <c r="HL173">
        <v>3.2896</v>
      </c>
      <c r="HM173">
        <v>9999</v>
      </c>
      <c r="HN173">
        <v>9999</v>
      </c>
      <c r="HO173">
        <v>9999</v>
      </c>
      <c r="HP173">
        <v>999.9</v>
      </c>
      <c r="HQ173">
        <v>1.86757</v>
      </c>
      <c r="HR173">
        <v>1.86674</v>
      </c>
      <c r="HS173">
        <v>1.86603</v>
      </c>
      <c r="HT173">
        <v>1.866</v>
      </c>
      <c r="HU173">
        <v>1.86783</v>
      </c>
      <c r="HV173">
        <v>1.87029</v>
      </c>
      <c r="HW173">
        <v>1.86892</v>
      </c>
      <c r="HX173">
        <v>1.87042</v>
      </c>
      <c r="HY173">
        <v>0</v>
      </c>
      <c r="HZ173">
        <v>0</v>
      </c>
      <c r="IA173">
        <v>0</v>
      </c>
      <c r="IB173">
        <v>0</v>
      </c>
      <c r="IC173" t="s">
        <v>426</v>
      </c>
      <c r="ID173" t="s">
        <v>427</v>
      </c>
      <c r="IE173" t="s">
        <v>428</v>
      </c>
      <c r="IF173" t="s">
        <v>428</v>
      </c>
      <c r="IG173" t="s">
        <v>428</v>
      </c>
      <c r="IH173" t="s">
        <v>428</v>
      </c>
      <c r="II173">
        <v>0</v>
      </c>
      <c r="IJ173">
        <v>100</v>
      </c>
      <c r="IK173">
        <v>100</v>
      </c>
      <c r="IL173">
        <v>1.238</v>
      </c>
      <c r="IM173">
        <v>0.2071</v>
      </c>
      <c r="IN173">
        <v>0.6902030508192664</v>
      </c>
      <c r="IO173">
        <v>0.001474763808417899</v>
      </c>
      <c r="IP173">
        <v>-3.85604142745729E-07</v>
      </c>
      <c r="IQ173">
        <v>-4.042155114862324E-11</v>
      </c>
      <c r="IR173">
        <v>-0.0599630414126953</v>
      </c>
      <c r="IS173">
        <v>-0.0008759303265835833</v>
      </c>
      <c r="IT173">
        <v>0.0007542316531097033</v>
      </c>
      <c r="IU173">
        <v>-1.168394518909615E-05</v>
      </c>
      <c r="IV173">
        <v>4</v>
      </c>
      <c r="IW173">
        <v>2283</v>
      </c>
      <c r="IX173">
        <v>1</v>
      </c>
      <c r="IY173">
        <v>28</v>
      </c>
      <c r="IZ173">
        <v>187632.9</v>
      </c>
      <c r="JA173">
        <v>187633</v>
      </c>
      <c r="JB173">
        <v>1.03271</v>
      </c>
      <c r="JC173">
        <v>2.29736</v>
      </c>
      <c r="JD173">
        <v>1.39648</v>
      </c>
      <c r="JE173">
        <v>2.35962</v>
      </c>
      <c r="JF173">
        <v>1.49536</v>
      </c>
      <c r="JG173">
        <v>2.66479</v>
      </c>
      <c r="JH173">
        <v>36.718</v>
      </c>
      <c r="JI173">
        <v>24.1138</v>
      </c>
      <c r="JJ173">
        <v>18</v>
      </c>
      <c r="JK173">
        <v>490.088</v>
      </c>
      <c r="JL173">
        <v>448.709</v>
      </c>
      <c r="JM173">
        <v>31.9099</v>
      </c>
      <c r="JN173">
        <v>29.5546</v>
      </c>
      <c r="JO173">
        <v>29.9999</v>
      </c>
      <c r="JP173">
        <v>29.4065</v>
      </c>
      <c r="JQ173">
        <v>29.3343</v>
      </c>
      <c r="JR173">
        <v>20.6794</v>
      </c>
      <c r="JS173">
        <v>22.1508</v>
      </c>
      <c r="JT173">
        <v>100</v>
      </c>
      <c r="JU173">
        <v>31.9043</v>
      </c>
      <c r="JV173">
        <v>420</v>
      </c>
      <c r="JW173">
        <v>24.992</v>
      </c>
      <c r="JX173">
        <v>100.853</v>
      </c>
      <c r="JY173">
        <v>100.406</v>
      </c>
    </row>
    <row r="174" spans="1:285">
      <c r="A174">
        <v>158</v>
      </c>
      <c r="B174">
        <v>1758505400.5</v>
      </c>
      <c r="C174">
        <v>2512</v>
      </c>
      <c r="D174" t="s">
        <v>748</v>
      </c>
      <c r="E174" t="s">
        <v>749</v>
      </c>
      <c r="F174">
        <v>5</v>
      </c>
      <c r="G174" t="s">
        <v>735</v>
      </c>
      <c r="H174" t="s">
        <v>420</v>
      </c>
      <c r="I174" t="s">
        <v>421</v>
      </c>
      <c r="J174">
        <v>1758505397.5</v>
      </c>
      <c r="K174">
        <f>(L174)/1000</f>
        <v>0</v>
      </c>
      <c r="L174">
        <f>1000*DL174*AJ174*(DH174-DI174)/(100*DA174*(1000-AJ174*DH174))</f>
        <v>0</v>
      </c>
      <c r="M174">
        <f>DL174*AJ174*(DG174-DF174*(1000-AJ174*DI174)/(1000-AJ174*DH174))/(100*DA174)</f>
        <v>0</v>
      </c>
      <c r="N174">
        <f>DF174 - IF(AJ174&gt;1, M174*DA174*100.0/(AL174), 0)</f>
        <v>0</v>
      </c>
      <c r="O174">
        <f>((U174-K174/2)*N174-M174)/(U174+K174/2)</f>
        <v>0</v>
      </c>
      <c r="P174">
        <f>O174*(DM174+DN174)/1000.0</f>
        <v>0</v>
      </c>
      <c r="Q174">
        <f>(DF174 - IF(AJ174&gt;1, M174*DA174*100.0/(AL174), 0))*(DM174+DN174)/1000.0</f>
        <v>0</v>
      </c>
      <c r="R174">
        <f>2.0/((1/T174-1/S174)+SIGN(T174)*SQRT((1/T174-1/S174)*(1/T174-1/S174) + 4*DB174/((DB174+1)*(DB174+1))*(2*1/T174*1/S174-1/S174*1/S174)))</f>
        <v>0</v>
      </c>
      <c r="S174">
        <f>IF(LEFT(DC174,1)&lt;&gt;"0",IF(LEFT(DC174,1)="1",3.0,DD174),$D$5+$E$5*(DT174*DM174/($K$5*1000))+$F$5*(DT174*DM174/($K$5*1000))*MAX(MIN(DA174,$J$5),$I$5)*MAX(MIN(DA174,$J$5),$I$5)+$G$5*MAX(MIN(DA174,$J$5),$I$5)*(DT174*DM174/($K$5*1000))+$H$5*(DT174*DM174/($K$5*1000))*(DT174*DM174/($K$5*1000)))</f>
        <v>0</v>
      </c>
      <c r="T174">
        <f>K174*(1000-(1000*0.61365*exp(17.502*X174/(240.97+X174))/(DM174+DN174)+DH174)/2)/(1000*0.61365*exp(17.502*X174/(240.97+X174))/(DM174+DN174)-DH174)</f>
        <v>0</v>
      </c>
      <c r="U174">
        <f>1/((DB174+1)/(R174/1.6)+1/(S174/1.37)) + DB174/((DB174+1)/(R174/1.6) + DB174/(S174/1.37))</f>
        <v>0</v>
      </c>
      <c r="V174">
        <f>(CW174*CZ174)</f>
        <v>0</v>
      </c>
      <c r="W174">
        <f>(DO174+(V174+2*0.95*5.67E-8*(((DO174+$B$7)+273)^4-(DO174+273)^4)-44100*K174)/(1.84*29.3*S174+8*0.95*5.67E-8*(DO174+273)^3))</f>
        <v>0</v>
      </c>
      <c r="X174">
        <f>($C$7*DP174+$D$7*DQ174+$E$7*W174)</f>
        <v>0</v>
      </c>
      <c r="Y174">
        <f>0.61365*exp(17.502*X174/(240.97+X174))</f>
        <v>0</v>
      </c>
      <c r="Z174">
        <f>(AA174/AB174*100)</f>
        <v>0</v>
      </c>
      <c r="AA174">
        <f>DH174*(DM174+DN174)/1000</f>
        <v>0</v>
      </c>
      <c r="AB174">
        <f>0.61365*exp(17.502*DO174/(240.97+DO174))</f>
        <v>0</v>
      </c>
      <c r="AC174">
        <f>(Y174-DH174*(DM174+DN174)/1000)</f>
        <v>0</v>
      </c>
      <c r="AD174">
        <f>(-K174*44100)</f>
        <v>0</v>
      </c>
      <c r="AE174">
        <f>2*29.3*S174*0.92*(DO174-X174)</f>
        <v>0</v>
      </c>
      <c r="AF174">
        <f>2*0.95*5.67E-8*(((DO174+$B$7)+273)^4-(X174+273)^4)</f>
        <v>0</v>
      </c>
      <c r="AG174">
        <f>V174+AF174+AD174+AE174</f>
        <v>0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MAX(0,($B$13+$C$13*DT174)/(1+$D$13*DT174)*DM174/(DO174+273)*$E$13)</f>
        <v>0</v>
      </c>
      <c r="AM174" t="s">
        <v>422</v>
      </c>
      <c r="AN174" t="s">
        <v>422</v>
      </c>
      <c r="AO174">
        <v>0</v>
      </c>
      <c r="AP174">
        <v>0</v>
      </c>
      <c r="AQ174">
        <f>1-AO174/AP174</f>
        <v>0</v>
      </c>
      <c r="AR174">
        <v>0</v>
      </c>
      <c r="AS174" t="s">
        <v>422</v>
      </c>
      <c r="AT174" t="s">
        <v>422</v>
      </c>
      <c r="AU174">
        <v>0</v>
      </c>
      <c r="AV174">
        <v>0</v>
      </c>
      <c r="AW174">
        <f>1-AU174/AV174</f>
        <v>0</v>
      </c>
      <c r="AX174">
        <v>0.5</v>
      </c>
      <c r="AY174">
        <f>CX174</f>
        <v>0</v>
      </c>
      <c r="AZ174">
        <f>M174</f>
        <v>0</v>
      </c>
      <c r="BA174">
        <f>AW174*AX174*AY174</f>
        <v>0</v>
      </c>
      <c r="BB174">
        <f>(AZ174-AR174)/AY174</f>
        <v>0</v>
      </c>
      <c r="BC174">
        <f>(AP174-AV174)/AV174</f>
        <v>0</v>
      </c>
      <c r="BD174">
        <f>AO174/(AQ174+AO174/AV174)</f>
        <v>0</v>
      </c>
      <c r="BE174" t="s">
        <v>422</v>
      </c>
      <c r="BF174">
        <v>0</v>
      </c>
      <c r="BG174">
        <f>IF(BF174&lt;&gt;0, BF174, BD174)</f>
        <v>0</v>
      </c>
      <c r="BH174">
        <f>1-BG174/AV174</f>
        <v>0</v>
      </c>
      <c r="BI174">
        <f>(AV174-AU174)/(AV174-BG174)</f>
        <v>0</v>
      </c>
      <c r="BJ174">
        <f>(AP174-AV174)/(AP174-BG174)</f>
        <v>0</v>
      </c>
      <c r="BK174">
        <f>(AV174-AU174)/(AV174-AO174)</f>
        <v>0</v>
      </c>
      <c r="BL174">
        <f>(AP174-AV174)/(AP174-AO174)</f>
        <v>0</v>
      </c>
      <c r="BM174">
        <f>(BI174*BG174/AU174)</f>
        <v>0</v>
      </c>
      <c r="BN174">
        <f>(1-BM174)</f>
        <v>0</v>
      </c>
      <c r="CW174">
        <f>$B$11*DU174+$C$11*DV174+$F$11*EG174*(1-EJ174)</f>
        <v>0</v>
      </c>
      <c r="CX174">
        <f>CW174*CY174</f>
        <v>0</v>
      </c>
      <c r="CY174">
        <f>($B$11*$D$9+$C$11*$D$9+$F$11*((ET174+EL174)/MAX(ET174+EL174+EU174, 0.1)*$I$9+EU174/MAX(ET174+EL174+EU174, 0.1)*$J$9))/($B$11+$C$11+$F$11)</f>
        <v>0</v>
      </c>
      <c r="CZ174">
        <f>($B$11*$K$9+$C$11*$K$9+$F$11*((ET174+EL174)/MAX(ET174+EL174+EU174, 0.1)*$P$9+EU174/MAX(ET174+EL174+EU174, 0.1)*$Q$9))/($B$11+$C$11+$F$11)</f>
        <v>0</v>
      </c>
      <c r="DA174">
        <v>2.7</v>
      </c>
      <c r="DB174">
        <v>0.5</v>
      </c>
      <c r="DC174" t="s">
        <v>423</v>
      </c>
      <c r="DD174">
        <v>2</v>
      </c>
      <c r="DE174">
        <v>1758505397.5</v>
      </c>
      <c r="DF174">
        <v>420.4218888888889</v>
      </c>
      <c r="DG174">
        <v>419.9737777777778</v>
      </c>
      <c r="DH174">
        <v>25.21492222222222</v>
      </c>
      <c r="DI174">
        <v>24.95621111111111</v>
      </c>
      <c r="DJ174">
        <v>419.1844444444444</v>
      </c>
      <c r="DK174">
        <v>25.00783333333333</v>
      </c>
      <c r="DL174">
        <v>500.0447777777778</v>
      </c>
      <c r="DM174">
        <v>89.97629999999998</v>
      </c>
      <c r="DN174">
        <v>0.05679387777777778</v>
      </c>
      <c r="DO174">
        <v>31.17911111111111</v>
      </c>
      <c r="DP174">
        <v>30.70627777777777</v>
      </c>
      <c r="DQ174">
        <v>999.9000000000001</v>
      </c>
      <c r="DR174">
        <v>0</v>
      </c>
      <c r="DS174">
        <v>0</v>
      </c>
      <c r="DT174">
        <v>10004.15555555556</v>
      </c>
      <c r="DU174">
        <v>0</v>
      </c>
      <c r="DV174">
        <v>0.899321</v>
      </c>
      <c r="DW174">
        <v>0.4482354444444445</v>
      </c>
      <c r="DX174">
        <v>431.2972222222222</v>
      </c>
      <c r="DY174">
        <v>430.7231111111111</v>
      </c>
      <c r="DZ174">
        <v>0.2587003333333333</v>
      </c>
      <c r="EA174">
        <v>419.9737777777778</v>
      </c>
      <c r="EB174">
        <v>24.95621111111111</v>
      </c>
      <c r="EC174">
        <v>2.268744444444444</v>
      </c>
      <c r="ED174">
        <v>2.245468888888889</v>
      </c>
      <c r="EE174">
        <v>19.45618888888889</v>
      </c>
      <c r="EF174">
        <v>19.29043333333334</v>
      </c>
      <c r="EG174">
        <v>0.00500097</v>
      </c>
      <c r="EH174">
        <v>0</v>
      </c>
      <c r="EI174">
        <v>0</v>
      </c>
      <c r="EJ174">
        <v>0</v>
      </c>
      <c r="EK174">
        <v>177.1777777777778</v>
      </c>
      <c r="EL174">
        <v>0.00500097</v>
      </c>
      <c r="EM174">
        <v>-3.977777777777777</v>
      </c>
      <c r="EN174">
        <v>-1.2</v>
      </c>
      <c r="EO174">
        <v>35.90255555555555</v>
      </c>
      <c r="EP174">
        <v>41.215</v>
      </c>
      <c r="EQ174">
        <v>38.111</v>
      </c>
      <c r="ER174">
        <v>42.00666666666667</v>
      </c>
      <c r="ES174">
        <v>38.687</v>
      </c>
      <c r="ET174">
        <v>0</v>
      </c>
      <c r="EU174">
        <v>0</v>
      </c>
      <c r="EV174">
        <v>0</v>
      </c>
      <c r="EW174">
        <v>1758505401.7</v>
      </c>
      <c r="EX174">
        <v>0</v>
      </c>
      <c r="EY174">
        <v>179.444</v>
      </c>
      <c r="EZ174">
        <v>0.8461539470232227</v>
      </c>
      <c r="FA174">
        <v>3.407692487423254</v>
      </c>
      <c r="FB174">
        <v>-5.46</v>
      </c>
      <c r="FC174">
        <v>15</v>
      </c>
      <c r="FD174">
        <v>0</v>
      </c>
      <c r="FE174" t="s">
        <v>424</v>
      </c>
      <c r="FF174">
        <v>1747247426.5</v>
      </c>
      <c r="FG174">
        <v>1747247420.5</v>
      </c>
      <c r="FH174">
        <v>0</v>
      </c>
      <c r="FI174">
        <v>1.027</v>
      </c>
      <c r="FJ174">
        <v>0.031</v>
      </c>
      <c r="FK174">
        <v>0.02</v>
      </c>
      <c r="FL174">
        <v>0.05</v>
      </c>
      <c r="FM174">
        <v>420</v>
      </c>
      <c r="FN174">
        <v>16</v>
      </c>
      <c r="FO174">
        <v>0.01</v>
      </c>
      <c r="FP174">
        <v>0.1</v>
      </c>
      <c r="FQ174">
        <v>0.436290025</v>
      </c>
      <c r="FR174">
        <v>-0.1309824652908076</v>
      </c>
      <c r="FS174">
        <v>0.05000972563686363</v>
      </c>
      <c r="FT174">
        <v>0</v>
      </c>
      <c r="FU174">
        <v>180.15</v>
      </c>
      <c r="FV174">
        <v>-8.97631762230329</v>
      </c>
      <c r="FW174">
        <v>7.105352166625149</v>
      </c>
      <c r="FX174">
        <v>-1</v>
      </c>
      <c r="FY174">
        <v>0.2597752</v>
      </c>
      <c r="FZ174">
        <v>-0.01796532833020681</v>
      </c>
      <c r="GA174">
        <v>0.002242333295921902</v>
      </c>
      <c r="GB174">
        <v>1</v>
      </c>
      <c r="GC174">
        <v>1</v>
      </c>
      <c r="GD174">
        <v>2</v>
      </c>
      <c r="GE174" t="s">
        <v>425</v>
      </c>
      <c r="GF174">
        <v>3.13673</v>
      </c>
      <c r="GG174">
        <v>2.71714</v>
      </c>
      <c r="GH174">
        <v>0.0931622</v>
      </c>
      <c r="GI174">
        <v>0.09242740000000001</v>
      </c>
      <c r="GJ174">
        <v>0.109088</v>
      </c>
      <c r="GK174">
        <v>0.107075</v>
      </c>
      <c r="GL174">
        <v>28780</v>
      </c>
      <c r="GM174">
        <v>28860.6</v>
      </c>
      <c r="GN174">
        <v>29508</v>
      </c>
      <c r="GO174">
        <v>29390.8</v>
      </c>
      <c r="GP174">
        <v>34734.6</v>
      </c>
      <c r="GQ174">
        <v>34755</v>
      </c>
      <c r="GR174">
        <v>41525.4</v>
      </c>
      <c r="GS174">
        <v>41754.4</v>
      </c>
      <c r="GT174">
        <v>1.91352</v>
      </c>
      <c r="GU174">
        <v>1.86397</v>
      </c>
      <c r="GV174">
        <v>0.0771955</v>
      </c>
      <c r="GW174">
        <v>0</v>
      </c>
      <c r="GX174">
        <v>29.4468</v>
      </c>
      <c r="GY174">
        <v>999.9</v>
      </c>
      <c r="GZ174">
        <v>57.8</v>
      </c>
      <c r="HA174">
        <v>31.2</v>
      </c>
      <c r="HB174">
        <v>29.3128</v>
      </c>
      <c r="HC174">
        <v>62.4826</v>
      </c>
      <c r="HD174">
        <v>25.4968</v>
      </c>
      <c r="HE174">
        <v>1</v>
      </c>
      <c r="HF174">
        <v>0.151019</v>
      </c>
      <c r="HG174">
        <v>-1.51443</v>
      </c>
      <c r="HH174">
        <v>20.3511</v>
      </c>
      <c r="HI174">
        <v>5.22867</v>
      </c>
      <c r="HJ174">
        <v>12.0159</v>
      </c>
      <c r="HK174">
        <v>4.99165</v>
      </c>
      <c r="HL174">
        <v>3.28955</v>
      </c>
      <c r="HM174">
        <v>9999</v>
      </c>
      <c r="HN174">
        <v>9999</v>
      </c>
      <c r="HO174">
        <v>9999</v>
      </c>
      <c r="HP174">
        <v>999.9</v>
      </c>
      <c r="HQ174">
        <v>1.86758</v>
      </c>
      <c r="HR174">
        <v>1.86674</v>
      </c>
      <c r="HS174">
        <v>1.86601</v>
      </c>
      <c r="HT174">
        <v>1.866</v>
      </c>
      <c r="HU174">
        <v>1.86783</v>
      </c>
      <c r="HV174">
        <v>1.87028</v>
      </c>
      <c r="HW174">
        <v>1.86891</v>
      </c>
      <c r="HX174">
        <v>1.87042</v>
      </c>
      <c r="HY174">
        <v>0</v>
      </c>
      <c r="HZ174">
        <v>0</v>
      </c>
      <c r="IA174">
        <v>0</v>
      </c>
      <c r="IB174">
        <v>0</v>
      </c>
      <c r="IC174" t="s">
        <v>426</v>
      </c>
      <c r="ID174" t="s">
        <v>427</v>
      </c>
      <c r="IE174" t="s">
        <v>428</v>
      </c>
      <c r="IF174" t="s">
        <v>428</v>
      </c>
      <c r="IG174" t="s">
        <v>428</v>
      </c>
      <c r="IH174" t="s">
        <v>428</v>
      </c>
      <c r="II174">
        <v>0</v>
      </c>
      <c r="IJ174">
        <v>100</v>
      </c>
      <c r="IK174">
        <v>100</v>
      </c>
      <c r="IL174">
        <v>1.237</v>
      </c>
      <c r="IM174">
        <v>0.2071</v>
      </c>
      <c r="IN174">
        <v>0.6902030508192664</v>
      </c>
      <c r="IO174">
        <v>0.001474763808417899</v>
      </c>
      <c r="IP174">
        <v>-3.85604142745729E-07</v>
      </c>
      <c r="IQ174">
        <v>-4.042155114862324E-11</v>
      </c>
      <c r="IR174">
        <v>-0.0599630414126953</v>
      </c>
      <c r="IS174">
        <v>-0.0008759303265835833</v>
      </c>
      <c r="IT174">
        <v>0.0007542316531097033</v>
      </c>
      <c r="IU174">
        <v>-1.168394518909615E-05</v>
      </c>
      <c r="IV174">
        <v>4</v>
      </c>
      <c r="IW174">
        <v>2283</v>
      </c>
      <c r="IX174">
        <v>1</v>
      </c>
      <c r="IY174">
        <v>28</v>
      </c>
      <c r="IZ174">
        <v>187632.9</v>
      </c>
      <c r="JA174">
        <v>187633</v>
      </c>
      <c r="JB174">
        <v>1.03271</v>
      </c>
      <c r="JC174">
        <v>2.29126</v>
      </c>
      <c r="JD174">
        <v>1.39648</v>
      </c>
      <c r="JE174">
        <v>2.35718</v>
      </c>
      <c r="JF174">
        <v>1.49536</v>
      </c>
      <c r="JG174">
        <v>2.69043</v>
      </c>
      <c r="JH174">
        <v>36.718</v>
      </c>
      <c r="JI174">
        <v>24.105</v>
      </c>
      <c r="JJ174">
        <v>18</v>
      </c>
      <c r="JK174">
        <v>490.158</v>
      </c>
      <c r="JL174">
        <v>448.677</v>
      </c>
      <c r="JM174">
        <v>31.9016</v>
      </c>
      <c r="JN174">
        <v>29.5543</v>
      </c>
      <c r="JO174">
        <v>29.9999</v>
      </c>
      <c r="JP174">
        <v>29.4053</v>
      </c>
      <c r="JQ174">
        <v>29.3341</v>
      </c>
      <c r="JR174">
        <v>20.679</v>
      </c>
      <c r="JS174">
        <v>22.1508</v>
      </c>
      <c r="JT174">
        <v>100</v>
      </c>
      <c r="JU174">
        <v>31.8988</v>
      </c>
      <c r="JV174">
        <v>420</v>
      </c>
      <c r="JW174">
        <v>24.992</v>
      </c>
      <c r="JX174">
        <v>100.852</v>
      </c>
      <c r="JY174">
        <v>100.407</v>
      </c>
    </row>
    <row r="175" spans="1:285">
      <c r="A175">
        <v>159</v>
      </c>
      <c r="B175">
        <v>1758505402.5</v>
      </c>
      <c r="C175">
        <v>2514</v>
      </c>
      <c r="D175" t="s">
        <v>750</v>
      </c>
      <c r="E175" t="s">
        <v>751</v>
      </c>
      <c r="F175">
        <v>5</v>
      </c>
      <c r="G175" t="s">
        <v>735</v>
      </c>
      <c r="H175" t="s">
        <v>420</v>
      </c>
      <c r="I175" t="s">
        <v>421</v>
      </c>
      <c r="J175">
        <v>1758505399.5</v>
      </c>
      <c r="K175">
        <f>(L175)/1000</f>
        <v>0</v>
      </c>
      <c r="L175">
        <f>1000*DL175*AJ175*(DH175-DI175)/(100*DA175*(1000-AJ175*DH175))</f>
        <v>0</v>
      </c>
      <c r="M175">
        <f>DL175*AJ175*(DG175-DF175*(1000-AJ175*DI175)/(1000-AJ175*DH175))/(100*DA175)</f>
        <v>0</v>
      </c>
      <c r="N175">
        <f>DF175 - IF(AJ175&gt;1, M175*DA175*100.0/(AL175), 0)</f>
        <v>0</v>
      </c>
      <c r="O175">
        <f>((U175-K175/2)*N175-M175)/(U175+K175/2)</f>
        <v>0</v>
      </c>
      <c r="P175">
        <f>O175*(DM175+DN175)/1000.0</f>
        <v>0</v>
      </c>
      <c r="Q175">
        <f>(DF175 - IF(AJ175&gt;1, M175*DA175*100.0/(AL175), 0))*(DM175+DN175)/1000.0</f>
        <v>0</v>
      </c>
      <c r="R175">
        <f>2.0/((1/T175-1/S175)+SIGN(T175)*SQRT((1/T175-1/S175)*(1/T175-1/S175) + 4*DB175/((DB175+1)*(DB175+1))*(2*1/T175*1/S175-1/S175*1/S175)))</f>
        <v>0</v>
      </c>
      <c r="S175">
        <f>IF(LEFT(DC175,1)&lt;&gt;"0",IF(LEFT(DC175,1)="1",3.0,DD175),$D$5+$E$5*(DT175*DM175/($K$5*1000))+$F$5*(DT175*DM175/($K$5*1000))*MAX(MIN(DA175,$J$5),$I$5)*MAX(MIN(DA175,$J$5),$I$5)+$G$5*MAX(MIN(DA175,$J$5),$I$5)*(DT175*DM175/($K$5*1000))+$H$5*(DT175*DM175/($K$5*1000))*(DT175*DM175/($K$5*1000)))</f>
        <v>0</v>
      </c>
      <c r="T175">
        <f>K175*(1000-(1000*0.61365*exp(17.502*X175/(240.97+X175))/(DM175+DN175)+DH175)/2)/(1000*0.61365*exp(17.502*X175/(240.97+X175))/(DM175+DN175)-DH175)</f>
        <v>0</v>
      </c>
      <c r="U175">
        <f>1/((DB175+1)/(R175/1.6)+1/(S175/1.37)) + DB175/((DB175+1)/(R175/1.6) + DB175/(S175/1.37))</f>
        <v>0</v>
      </c>
      <c r="V175">
        <f>(CW175*CZ175)</f>
        <v>0</v>
      </c>
      <c r="W175">
        <f>(DO175+(V175+2*0.95*5.67E-8*(((DO175+$B$7)+273)^4-(DO175+273)^4)-44100*K175)/(1.84*29.3*S175+8*0.95*5.67E-8*(DO175+273)^3))</f>
        <v>0</v>
      </c>
      <c r="X175">
        <f>($C$7*DP175+$D$7*DQ175+$E$7*W175)</f>
        <v>0</v>
      </c>
      <c r="Y175">
        <f>0.61365*exp(17.502*X175/(240.97+X175))</f>
        <v>0</v>
      </c>
      <c r="Z175">
        <f>(AA175/AB175*100)</f>
        <v>0</v>
      </c>
      <c r="AA175">
        <f>DH175*(DM175+DN175)/1000</f>
        <v>0</v>
      </c>
      <c r="AB175">
        <f>0.61365*exp(17.502*DO175/(240.97+DO175))</f>
        <v>0</v>
      </c>
      <c r="AC175">
        <f>(Y175-DH175*(DM175+DN175)/1000)</f>
        <v>0</v>
      </c>
      <c r="AD175">
        <f>(-K175*44100)</f>
        <v>0</v>
      </c>
      <c r="AE175">
        <f>2*29.3*S175*0.92*(DO175-X175)</f>
        <v>0</v>
      </c>
      <c r="AF175">
        <f>2*0.95*5.67E-8*(((DO175+$B$7)+273)^4-(X175+273)^4)</f>
        <v>0</v>
      </c>
      <c r="AG175">
        <f>V175+AF175+AD175+AE175</f>
        <v>0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MAX(0,($B$13+$C$13*DT175)/(1+$D$13*DT175)*DM175/(DO175+273)*$E$13)</f>
        <v>0</v>
      </c>
      <c r="AM175" t="s">
        <v>422</v>
      </c>
      <c r="AN175" t="s">
        <v>422</v>
      </c>
      <c r="AO175">
        <v>0</v>
      </c>
      <c r="AP175">
        <v>0</v>
      </c>
      <c r="AQ175">
        <f>1-AO175/AP175</f>
        <v>0</v>
      </c>
      <c r="AR175">
        <v>0</v>
      </c>
      <c r="AS175" t="s">
        <v>422</v>
      </c>
      <c r="AT175" t="s">
        <v>422</v>
      </c>
      <c r="AU175">
        <v>0</v>
      </c>
      <c r="AV175">
        <v>0</v>
      </c>
      <c r="AW175">
        <f>1-AU175/AV175</f>
        <v>0</v>
      </c>
      <c r="AX175">
        <v>0.5</v>
      </c>
      <c r="AY175">
        <f>CX175</f>
        <v>0</v>
      </c>
      <c r="AZ175">
        <f>M175</f>
        <v>0</v>
      </c>
      <c r="BA175">
        <f>AW175*AX175*AY175</f>
        <v>0</v>
      </c>
      <c r="BB175">
        <f>(AZ175-AR175)/AY175</f>
        <v>0</v>
      </c>
      <c r="BC175">
        <f>(AP175-AV175)/AV175</f>
        <v>0</v>
      </c>
      <c r="BD175">
        <f>AO175/(AQ175+AO175/AV175)</f>
        <v>0</v>
      </c>
      <c r="BE175" t="s">
        <v>422</v>
      </c>
      <c r="BF175">
        <v>0</v>
      </c>
      <c r="BG175">
        <f>IF(BF175&lt;&gt;0, BF175, BD175)</f>
        <v>0</v>
      </c>
      <c r="BH175">
        <f>1-BG175/AV175</f>
        <v>0</v>
      </c>
      <c r="BI175">
        <f>(AV175-AU175)/(AV175-BG175)</f>
        <v>0</v>
      </c>
      <c r="BJ175">
        <f>(AP175-AV175)/(AP175-BG175)</f>
        <v>0</v>
      </c>
      <c r="BK175">
        <f>(AV175-AU175)/(AV175-AO175)</f>
        <v>0</v>
      </c>
      <c r="BL175">
        <f>(AP175-AV175)/(AP175-AO175)</f>
        <v>0</v>
      </c>
      <c r="BM175">
        <f>(BI175*BG175/AU175)</f>
        <v>0</v>
      </c>
      <c r="BN175">
        <f>(1-BM175)</f>
        <v>0</v>
      </c>
      <c r="CW175">
        <f>$B$11*DU175+$C$11*DV175+$F$11*EG175*(1-EJ175)</f>
        <v>0</v>
      </c>
      <c r="CX175">
        <f>CW175*CY175</f>
        <v>0</v>
      </c>
      <c r="CY175">
        <f>($B$11*$D$9+$C$11*$D$9+$F$11*((ET175+EL175)/MAX(ET175+EL175+EU175, 0.1)*$I$9+EU175/MAX(ET175+EL175+EU175, 0.1)*$J$9))/($B$11+$C$11+$F$11)</f>
        <v>0</v>
      </c>
      <c r="CZ175">
        <f>($B$11*$K$9+$C$11*$K$9+$F$11*((ET175+EL175)/MAX(ET175+EL175+EU175, 0.1)*$P$9+EU175/MAX(ET175+EL175+EU175, 0.1)*$Q$9))/($B$11+$C$11+$F$11)</f>
        <v>0</v>
      </c>
      <c r="DA175">
        <v>2.7</v>
      </c>
      <c r="DB175">
        <v>0.5</v>
      </c>
      <c r="DC175" t="s">
        <v>423</v>
      </c>
      <c r="DD175">
        <v>2</v>
      </c>
      <c r="DE175">
        <v>1758505399.5</v>
      </c>
      <c r="DF175">
        <v>420.3883333333333</v>
      </c>
      <c r="DG175">
        <v>419.968</v>
      </c>
      <c r="DH175">
        <v>25.21504444444444</v>
      </c>
      <c r="DI175">
        <v>24.95602222222222</v>
      </c>
      <c r="DJ175">
        <v>419.1507777777778</v>
      </c>
      <c r="DK175">
        <v>25.00795555555556</v>
      </c>
      <c r="DL175">
        <v>500.0406666666667</v>
      </c>
      <c r="DM175">
        <v>89.9769</v>
      </c>
      <c r="DN175">
        <v>0.05683052222222223</v>
      </c>
      <c r="DO175">
        <v>31.1782</v>
      </c>
      <c r="DP175">
        <v>30.70347777777778</v>
      </c>
      <c r="DQ175">
        <v>999.9000000000001</v>
      </c>
      <c r="DR175">
        <v>0</v>
      </c>
      <c r="DS175">
        <v>0</v>
      </c>
      <c r="DT175">
        <v>10001.73111111111</v>
      </c>
      <c r="DU175">
        <v>0</v>
      </c>
      <c r="DV175">
        <v>0.899321</v>
      </c>
      <c r="DW175">
        <v>0.4203966666666667</v>
      </c>
      <c r="DX175">
        <v>431.2627777777778</v>
      </c>
      <c r="DY175">
        <v>430.717</v>
      </c>
      <c r="DZ175">
        <v>0.2590235555555556</v>
      </c>
      <c r="EA175">
        <v>419.968</v>
      </c>
      <c r="EB175">
        <v>24.95602222222222</v>
      </c>
      <c r="EC175">
        <v>2.26877</v>
      </c>
      <c r="ED175">
        <v>2.245465555555555</v>
      </c>
      <c r="EE175">
        <v>19.45638888888889</v>
      </c>
      <c r="EF175">
        <v>19.29041111111111</v>
      </c>
      <c r="EG175">
        <v>0.00500097</v>
      </c>
      <c r="EH175">
        <v>0</v>
      </c>
      <c r="EI175">
        <v>0</v>
      </c>
      <c r="EJ175">
        <v>0</v>
      </c>
      <c r="EK175">
        <v>176.6777777777778</v>
      </c>
      <c r="EL175">
        <v>0.00500097</v>
      </c>
      <c r="EM175">
        <v>-7.255555555555556</v>
      </c>
      <c r="EN175">
        <v>-1.933333333333333</v>
      </c>
      <c r="EO175">
        <v>35.92322222222222</v>
      </c>
      <c r="EP175">
        <v>41.22900000000001</v>
      </c>
      <c r="EQ175">
        <v>38.125</v>
      </c>
      <c r="ER175">
        <v>42.00677777777778</v>
      </c>
      <c r="ES175">
        <v>38.687</v>
      </c>
      <c r="ET175">
        <v>0</v>
      </c>
      <c r="EU175">
        <v>0</v>
      </c>
      <c r="EV175">
        <v>0</v>
      </c>
      <c r="EW175">
        <v>1758505403.5</v>
      </c>
      <c r="EX175">
        <v>0</v>
      </c>
      <c r="EY175">
        <v>179.9384615384616</v>
      </c>
      <c r="EZ175">
        <v>-11.58290611010855</v>
      </c>
      <c r="FA175">
        <v>-12.71111080324242</v>
      </c>
      <c r="FB175">
        <v>-5.561538461538461</v>
      </c>
      <c r="FC175">
        <v>15</v>
      </c>
      <c r="FD175">
        <v>0</v>
      </c>
      <c r="FE175" t="s">
        <v>424</v>
      </c>
      <c r="FF175">
        <v>1747247426.5</v>
      </c>
      <c r="FG175">
        <v>1747247420.5</v>
      </c>
      <c r="FH175">
        <v>0</v>
      </c>
      <c r="FI175">
        <v>1.027</v>
      </c>
      <c r="FJ175">
        <v>0.031</v>
      </c>
      <c r="FK175">
        <v>0.02</v>
      </c>
      <c r="FL175">
        <v>0.05</v>
      </c>
      <c r="FM175">
        <v>420</v>
      </c>
      <c r="FN175">
        <v>16</v>
      </c>
      <c r="FO175">
        <v>0.01</v>
      </c>
      <c r="FP175">
        <v>0.1</v>
      </c>
      <c r="FQ175">
        <v>0.4301408536585367</v>
      </c>
      <c r="FR175">
        <v>-0.176567038327526</v>
      </c>
      <c r="FS175">
        <v>0.05181933952547671</v>
      </c>
      <c r="FT175">
        <v>0</v>
      </c>
      <c r="FU175">
        <v>180.3970588235294</v>
      </c>
      <c r="FV175">
        <v>0.374331687513057</v>
      </c>
      <c r="FW175">
        <v>7.307791381730374</v>
      </c>
      <c r="FX175">
        <v>-1</v>
      </c>
      <c r="FY175">
        <v>0.2595950243902439</v>
      </c>
      <c r="FZ175">
        <v>-0.01437972125435555</v>
      </c>
      <c r="GA175">
        <v>0.002101024111351003</v>
      </c>
      <c r="GB175">
        <v>1</v>
      </c>
      <c r="GC175">
        <v>1</v>
      </c>
      <c r="GD175">
        <v>2</v>
      </c>
      <c r="GE175" t="s">
        <v>425</v>
      </c>
      <c r="GF175">
        <v>3.13671</v>
      </c>
      <c r="GG175">
        <v>2.71715</v>
      </c>
      <c r="GH175">
        <v>0.0931632</v>
      </c>
      <c r="GI175">
        <v>0.0924282</v>
      </c>
      <c r="GJ175">
        <v>0.109088</v>
      </c>
      <c r="GK175">
        <v>0.107075</v>
      </c>
      <c r="GL175">
        <v>28779.8</v>
      </c>
      <c r="GM175">
        <v>28860.5</v>
      </c>
      <c r="GN175">
        <v>29507.8</v>
      </c>
      <c r="GO175">
        <v>29390.8</v>
      </c>
      <c r="GP175">
        <v>34734.6</v>
      </c>
      <c r="GQ175">
        <v>34754.9</v>
      </c>
      <c r="GR175">
        <v>41525.3</v>
      </c>
      <c r="GS175">
        <v>41754.2</v>
      </c>
      <c r="GT175">
        <v>1.91355</v>
      </c>
      <c r="GU175">
        <v>1.86397</v>
      </c>
      <c r="GV175">
        <v>0.0771955</v>
      </c>
      <c r="GW175">
        <v>0</v>
      </c>
      <c r="GX175">
        <v>29.4468</v>
      </c>
      <c r="GY175">
        <v>999.9</v>
      </c>
      <c r="GZ175">
        <v>57.8</v>
      </c>
      <c r="HA175">
        <v>31.2</v>
      </c>
      <c r="HB175">
        <v>29.3115</v>
      </c>
      <c r="HC175">
        <v>62.5526</v>
      </c>
      <c r="HD175">
        <v>25.4928</v>
      </c>
      <c r="HE175">
        <v>1</v>
      </c>
      <c r="HF175">
        <v>0.150744</v>
      </c>
      <c r="HG175">
        <v>-1.53027</v>
      </c>
      <c r="HH175">
        <v>20.3501</v>
      </c>
      <c r="HI175">
        <v>5.22822</v>
      </c>
      <c r="HJ175">
        <v>12.0159</v>
      </c>
      <c r="HK175">
        <v>4.9915</v>
      </c>
      <c r="HL175">
        <v>3.28943</v>
      </c>
      <c r="HM175">
        <v>9999</v>
      </c>
      <c r="HN175">
        <v>9999</v>
      </c>
      <c r="HO175">
        <v>9999</v>
      </c>
      <c r="HP175">
        <v>999.9</v>
      </c>
      <c r="HQ175">
        <v>1.86758</v>
      </c>
      <c r="HR175">
        <v>1.86673</v>
      </c>
      <c r="HS175">
        <v>1.86601</v>
      </c>
      <c r="HT175">
        <v>1.866</v>
      </c>
      <c r="HU175">
        <v>1.86783</v>
      </c>
      <c r="HV175">
        <v>1.87027</v>
      </c>
      <c r="HW175">
        <v>1.86891</v>
      </c>
      <c r="HX175">
        <v>1.87041</v>
      </c>
      <c r="HY175">
        <v>0</v>
      </c>
      <c r="HZ175">
        <v>0</v>
      </c>
      <c r="IA175">
        <v>0</v>
      </c>
      <c r="IB175">
        <v>0</v>
      </c>
      <c r="IC175" t="s">
        <v>426</v>
      </c>
      <c r="ID175" t="s">
        <v>427</v>
      </c>
      <c r="IE175" t="s">
        <v>428</v>
      </c>
      <c r="IF175" t="s">
        <v>428</v>
      </c>
      <c r="IG175" t="s">
        <v>428</v>
      </c>
      <c r="IH175" t="s">
        <v>428</v>
      </c>
      <c r="II175">
        <v>0</v>
      </c>
      <c r="IJ175">
        <v>100</v>
      </c>
      <c r="IK175">
        <v>100</v>
      </c>
      <c r="IL175">
        <v>1.237</v>
      </c>
      <c r="IM175">
        <v>0.2071</v>
      </c>
      <c r="IN175">
        <v>0.6902030508192664</v>
      </c>
      <c r="IO175">
        <v>0.001474763808417899</v>
      </c>
      <c r="IP175">
        <v>-3.85604142745729E-07</v>
      </c>
      <c r="IQ175">
        <v>-4.042155114862324E-11</v>
      </c>
      <c r="IR175">
        <v>-0.0599630414126953</v>
      </c>
      <c r="IS175">
        <v>-0.0008759303265835833</v>
      </c>
      <c r="IT175">
        <v>0.0007542316531097033</v>
      </c>
      <c r="IU175">
        <v>-1.168394518909615E-05</v>
      </c>
      <c r="IV175">
        <v>4</v>
      </c>
      <c r="IW175">
        <v>2283</v>
      </c>
      <c r="IX175">
        <v>1</v>
      </c>
      <c r="IY175">
        <v>28</v>
      </c>
      <c r="IZ175">
        <v>187632.9</v>
      </c>
      <c r="JA175">
        <v>187633</v>
      </c>
      <c r="JB175">
        <v>1.03271</v>
      </c>
      <c r="JC175">
        <v>2.2876</v>
      </c>
      <c r="JD175">
        <v>1.39648</v>
      </c>
      <c r="JE175">
        <v>2.35962</v>
      </c>
      <c r="JF175">
        <v>1.49536</v>
      </c>
      <c r="JG175">
        <v>2.71118</v>
      </c>
      <c r="JH175">
        <v>36.718</v>
      </c>
      <c r="JI175">
        <v>24.1138</v>
      </c>
      <c r="JJ175">
        <v>18</v>
      </c>
      <c r="JK175">
        <v>490.171</v>
      </c>
      <c r="JL175">
        <v>448.667</v>
      </c>
      <c r="JM175">
        <v>31.8965</v>
      </c>
      <c r="JN175">
        <v>29.553</v>
      </c>
      <c r="JO175">
        <v>29.9999</v>
      </c>
      <c r="JP175">
        <v>29.405</v>
      </c>
      <c r="JQ175">
        <v>29.3328</v>
      </c>
      <c r="JR175">
        <v>20.6796</v>
      </c>
      <c r="JS175">
        <v>22.1508</v>
      </c>
      <c r="JT175">
        <v>100</v>
      </c>
      <c r="JU175">
        <v>31.8988</v>
      </c>
      <c r="JV175">
        <v>420</v>
      </c>
      <c r="JW175">
        <v>24.992</v>
      </c>
      <c r="JX175">
        <v>100.852</v>
      </c>
      <c r="JY175">
        <v>100.406</v>
      </c>
    </row>
    <row r="176" spans="1:285">
      <c r="A176">
        <v>160</v>
      </c>
      <c r="B176">
        <v>1758505404.5</v>
      </c>
      <c r="C176">
        <v>2516</v>
      </c>
      <c r="D176" t="s">
        <v>752</v>
      </c>
      <c r="E176" t="s">
        <v>753</v>
      </c>
      <c r="F176">
        <v>5</v>
      </c>
      <c r="G176" t="s">
        <v>735</v>
      </c>
      <c r="H176" t="s">
        <v>420</v>
      </c>
      <c r="I176" t="s">
        <v>421</v>
      </c>
      <c r="J176">
        <v>1758505401.5</v>
      </c>
      <c r="K176">
        <f>(L176)/1000</f>
        <v>0</v>
      </c>
      <c r="L176">
        <f>1000*DL176*AJ176*(DH176-DI176)/(100*DA176*(1000-AJ176*DH176))</f>
        <v>0</v>
      </c>
      <c r="M176">
        <f>DL176*AJ176*(DG176-DF176*(1000-AJ176*DI176)/(1000-AJ176*DH176))/(100*DA176)</f>
        <v>0</v>
      </c>
      <c r="N176">
        <f>DF176 - IF(AJ176&gt;1, M176*DA176*100.0/(AL176), 0)</f>
        <v>0</v>
      </c>
      <c r="O176">
        <f>((U176-K176/2)*N176-M176)/(U176+K176/2)</f>
        <v>0</v>
      </c>
      <c r="P176">
        <f>O176*(DM176+DN176)/1000.0</f>
        <v>0</v>
      </c>
      <c r="Q176">
        <f>(DF176 - IF(AJ176&gt;1, M176*DA176*100.0/(AL176), 0))*(DM176+DN176)/1000.0</f>
        <v>0</v>
      </c>
      <c r="R176">
        <f>2.0/((1/T176-1/S176)+SIGN(T176)*SQRT((1/T176-1/S176)*(1/T176-1/S176) + 4*DB176/((DB176+1)*(DB176+1))*(2*1/T176*1/S176-1/S176*1/S176)))</f>
        <v>0</v>
      </c>
      <c r="S176">
        <f>IF(LEFT(DC176,1)&lt;&gt;"0",IF(LEFT(DC176,1)="1",3.0,DD176),$D$5+$E$5*(DT176*DM176/($K$5*1000))+$F$5*(DT176*DM176/($K$5*1000))*MAX(MIN(DA176,$J$5),$I$5)*MAX(MIN(DA176,$J$5),$I$5)+$G$5*MAX(MIN(DA176,$J$5),$I$5)*(DT176*DM176/($K$5*1000))+$H$5*(DT176*DM176/($K$5*1000))*(DT176*DM176/($K$5*1000)))</f>
        <v>0</v>
      </c>
      <c r="T176">
        <f>K176*(1000-(1000*0.61365*exp(17.502*X176/(240.97+X176))/(DM176+DN176)+DH176)/2)/(1000*0.61365*exp(17.502*X176/(240.97+X176))/(DM176+DN176)-DH176)</f>
        <v>0</v>
      </c>
      <c r="U176">
        <f>1/((DB176+1)/(R176/1.6)+1/(S176/1.37)) + DB176/((DB176+1)/(R176/1.6) + DB176/(S176/1.37))</f>
        <v>0</v>
      </c>
      <c r="V176">
        <f>(CW176*CZ176)</f>
        <v>0</v>
      </c>
      <c r="W176">
        <f>(DO176+(V176+2*0.95*5.67E-8*(((DO176+$B$7)+273)^4-(DO176+273)^4)-44100*K176)/(1.84*29.3*S176+8*0.95*5.67E-8*(DO176+273)^3))</f>
        <v>0</v>
      </c>
      <c r="X176">
        <f>($C$7*DP176+$D$7*DQ176+$E$7*W176)</f>
        <v>0</v>
      </c>
      <c r="Y176">
        <f>0.61365*exp(17.502*X176/(240.97+X176))</f>
        <v>0</v>
      </c>
      <c r="Z176">
        <f>(AA176/AB176*100)</f>
        <v>0</v>
      </c>
      <c r="AA176">
        <f>DH176*(DM176+DN176)/1000</f>
        <v>0</v>
      </c>
      <c r="AB176">
        <f>0.61365*exp(17.502*DO176/(240.97+DO176))</f>
        <v>0</v>
      </c>
      <c r="AC176">
        <f>(Y176-DH176*(DM176+DN176)/1000)</f>
        <v>0</v>
      </c>
      <c r="AD176">
        <f>(-K176*44100)</f>
        <v>0</v>
      </c>
      <c r="AE176">
        <f>2*29.3*S176*0.92*(DO176-X176)</f>
        <v>0</v>
      </c>
      <c r="AF176">
        <f>2*0.95*5.67E-8*(((DO176+$B$7)+273)^4-(X176+273)^4)</f>
        <v>0</v>
      </c>
      <c r="AG176">
        <f>V176+AF176+AD176+AE176</f>
        <v>0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MAX(0,($B$13+$C$13*DT176)/(1+$D$13*DT176)*DM176/(DO176+273)*$E$13)</f>
        <v>0</v>
      </c>
      <c r="AM176" t="s">
        <v>422</v>
      </c>
      <c r="AN176" t="s">
        <v>422</v>
      </c>
      <c r="AO176">
        <v>0</v>
      </c>
      <c r="AP176">
        <v>0</v>
      </c>
      <c r="AQ176">
        <f>1-AO176/AP176</f>
        <v>0</v>
      </c>
      <c r="AR176">
        <v>0</v>
      </c>
      <c r="AS176" t="s">
        <v>422</v>
      </c>
      <c r="AT176" t="s">
        <v>422</v>
      </c>
      <c r="AU176">
        <v>0</v>
      </c>
      <c r="AV176">
        <v>0</v>
      </c>
      <c r="AW176">
        <f>1-AU176/AV176</f>
        <v>0</v>
      </c>
      <c r="AX176">
        <v>0.5</v>
      </c>
      <c r="AY176">
        <f>CX176</f>
        <v>0</v>
      </c>
      <c r="AZ176">
        <f>M176</f>
        <v>0</v>
      </c>
      <c r="BA176">
        <f>AW176*AX176*AY176</f>
        <v>0</v>
      </c>
      <c r="BB176">
        <f>(AZ176-AR176)/AY176</f>
        <v>0</v>
      </c>
      <c r="BC176">
        <f>(AP176-AV176)/AV176</f>
        <v>0</v>
      </c>
      <c r="BD176">
        <f>AO176/(AQ176+AO176/AV176)</f>
        <v>0</v>
      </c>
      <c r="BE176" t="s">
        <v>422</v>
      </c>
      <c r="BF176">
        <v>0</v>
      </c>
      <c r="BG176">
        <f>IF(BF176&lt;&gt;0, BF176, BD176)</f>
        <v>0</v>
      </c>
      <c r="BH176">
        <f>1-BG176/AV176</f>
        <v>0</v>
      </c>
      <c r="BI176">
        <f>(AV176-AU176)/(AV176-BG176)</f>
        <v>0</v>
      </c>
      <c r="BJ176">
        <f>(AP176-AV176)/(AP176-BG176)</f>
        <v>0</v>
      </c>
      <c r="BK176">
        <f>(AV176-AU176)/(AV176-AO176)</f>
        <v>0</v>
      </c>
      <c r="BL176">
        <f>(AP176-AV176)/(AP176-AO176)</f>
        <v>0</v>
      </c>
      <c r="BM176">
        <f>(BI176*BG176/AU176)</f>
        <v>0</v>
      </c>
      <c r="BN176">
        <f>(1-BM176)</f>
        <v>0</v>
      </c>
      <c r="CW176">
        <f>$B$11*DU176+$C$11*DV176+$F$11*EG176*(1-EJ176)</f>
        <v>0</v>
      </c>
      <c r="CX176">
        <f>CW176*CY176</f>
        <v>0</v>
      </c>
      <c r="CY176">
        <f>($B$11*$D$9+$C$11*$D$9+$F$11*((ET176+EL176)/MAX(ET176+EL176+EU176, 0.1)*$I$9+EU176/MAX(ET176+EL176+EU176, 0.1)*$J$9))/($B$11+$C$11+$F$11)</f>
        <v>0</v>
      </c>
      <c r="CZ176">
        <f>($B$11*$K$9+$C$11*$K$9+$F$11*((ET176+EL176)/MAX(ET176+EL176+EU176, 0.1)*$P$9+EU176/MAX(ET176+EL176+EU176, 0.1)*$Q$9))/($B$11+$C$11+$F$11)</f>
        <v>0</v>
      </c>
      <c r="DA176">
        <v>2.7</v>
      </c>
      <c r="DB176">
        <v>0.5</v>
      </c>
      <c r="DC176" t="s">
        <v>423</v>
      </c>
      <c r="DD176">
        <v>2</v>
      </c>
      <c r="DE176">
        <v>1758505401.5</v>
      </c>
      <c r="DF176">
        <v>420.3737777777778</v>
      </c>
      <c r="DG176">
        <v>419.9767777777777</v>
      </c>
      <c r="DH176">
        <v>25.21474444444445</v>
      </c>
      <c r="DI176">
        <v>24.95615555555555</v>
      </c>
      <c r="DJ176">
        <v>419.1361111111112</v>
      </c>
      <c r="DK176">
        <v>25.00766666666667</v>
      </c>
      <c r="DL176">
        <v>500.0055555555556</v>
      </c>
      <c r="DM176">
        <v>89.97688888888889</v>
      </c>
      <c r="DN176">
        <v>0.05685992222222222</v>
      </c>
      <c r="DO176">
        <v>31.17742222222222</v>
      </c>
      <c r="DP176">
        <v>30.70313333333333</v>
      </c>
      <c r="DQ176">
        <v>999.9000000000001</v>
      </c>
      <c r="DR176">
        <v>0</v>
      </c>
      <c r="DS176">
        <v>0</v>
      </c>
      <c r="DT176">
        <v>9999.864444444444</v>
      </c>
      <c r="DU176">
        <v>0</v>
      </c>
      <c r="DV176">
        <v>0.899321</v>
      </c>
      <c r="DW176">
        <v>0.3970642222222222</v>
      </c>
      <c r="DX176">
        <v>431.2476666666667</v>
      </c>
      <c r="DY176">
        <v>430.7259999999999</v>
      </c>
      <c r="DZ176">
        <v>0.2585981111111111</v>
      </c>
      <c r="EA176">
        <v>419.9767777777777</v>
      </c>
      <c r="EB176">
        <v>24.95615555555555</v>
      </c>
      <c r="EC176">
        <v>2.268743333333333</v>
      </c>
      <c r="ED176">
        <v>2.245475555555556</v>
      </c>
      <c r="EE176">
        <v>19.45618888888889</v>
      </c>
      <c r="EF176">
        <v>19.29048888888889</v>
      </c>
      <c r="EG176">
        <v>0.00500097</v>
      </c>
      <c r="EH176">
        <v>0</v>
      </c>
      <c r="EI176">
        <v>0</v>
      </c>
      <c r="EJ176">
        <v>0</v>
      </c>
      <c r="EK176">
        <v>179.1777777777778</v>
      </c>
      <c r="EL176">
        <v>0.00500097</v>
      </c>
      <c r="EM176">
        <v>-9.722222222222221</v>
      </c>
      <c r="EN176">
        <v>-2.166666666666667</v>
      </c>
      <c r="EO176">
        <v>35.937</v>
      </c>
      <c r="EP176">
        <v>41.20133333333334</v>
      </c>
      <c r="EQ176">
        <v>38.125</v>
      </c>
      <c r="ER176">
        <v>41.93722222222222</v>
      </c>
      <c r="ES176">
        <v>38.66633333333333</v>
      </c>
      <c r="ET176">
        <v>0</v>
      </c>
      <c r="EU176">
        <v>0</v>
      </c>
      <c r="EV176">
        <v>0</v>
      </c>
      <c r="EW176">
        <v>1758505405.3</v>
      </c>
      <c r="EX176">
        <v>0</v>
      </c>
      <c r="EY176">
        <v>180.064</v>
      </c>
      <c r="EZ176">
        <v>-6.592307925200522</v>
      </c>
      <c r="FA176">
        <v>-10.33076900436564</v>
      </c>
      <c r="FB176">
        <v>-7.311999999999999</v>
      </c>
      <c r="FC176">
        <v>15</v>
      </c>
      <c r="FD176">
        <v>0</v>
      </c>
      <c r="FE176" t="s">
        <v>424</v>
      </c>
      <c r="FF176">
        <v>1747247426.5</v>
      </c>
      <c r="FG176">
        <v>1747247420.5</v>
      </c>
      <c r="FH176">
        <v>0</v>
      </c>
      <c r="FI176">
        <v>1.027</v>
      </c>
      <c r="FJ176">
        <v>0.031</v>
      </c>
      <c r="FK176">
        <v>0.02</v>
      </c>
      <c r="FL176">
        <v>0.05</v>
      </c>
      <c r="FM176">
        <v>420</v>
      </c>
      <c r="FN176">
        <v>16</v>
      </c>
      <c r="FO176">
        <v>0.01</v>
      </c>
      <c r="FP176">
        <v>0.1</v>
      </c>
      <c r="FQ176">
        <v>0.4206124</v>
      </c>
      <c r="FR176">
        <v>-0.1989391969981247</v>
      </c>
      <c r="FS176">
        <v>0.05306841605456111</v>
      </c>
      <c r="FT176">
        <v>0</v>
      </c>
      <c r="FU176">
        <v>180.114705882353</v>
      </c>
      <c r="FV176">
        <v>-4.084033632009027</v>
      </c>
      <c r="FW176">
        <v>6.847590059238154</v>
      </c>
      <c r="FX176">
        <v>-1</v>
      </c>
      <c r="FY176">
        <v>0.2588303</v>
      </c>
      <c r="FZ176">
        <v>-0.006014566604127755</v>
      </c>
      <c r="GA176">
        <v>0.001350106073610507</v>
      </c>
      <c r="GB176">
        <v>1</v>
      </c>
      <c r="GC176">
        <v>1</v>
      </c>
      <c r="GD176">
        <v>2</v>
      </c>
      <c r="GE176" t="s">
        <v>425</v>
      </c>
      <c r="GF176">
        <v>3.13671</v>
      </c>
      <c r="GG176">
        <v>2.71707</v>
      </c>
      <c r="GH176">
        <v>0.0931683</v>
      </c>
      <c r="GI176">
        <v>0.0924266</v>
      </c>
      <c r="GJ176">
        <v>0.109082</v>
      </c>
      <c r="GK176">
        <v>0.107077</v>
      </c>
      <c r="GL176">
        <v>28779.7</v>
      </c>
      <c r="GM176">
        <v>28860.4</v>
      </c>
      <c r="GN176">
        <v>29507.9</v>
      </c>
      <c r="GO176">
        <v>29390.6</v>
      </c>
      <c r="GP176">
        <v>34734.7</v>
      </c>
      <c r="GQ176">
        <v>34754.6</v>
      </c>
      <c r="GR176">
        <v>41525.2</v>
      </c>
      <c r="GS176">
        <v>41754</v>
      </c>
      <c r="GT176">
        <v>1.91343</v>
      </c>
      <c r="GU176">
        <v>1.8639</v>
      </c>
      <c r="GV176">
        <v>0.0774339</v>
      </c>
      <c r="GW176">
        <v>0</v>
      </c>
      <c r="GX176">
        <v>29.4468</v>
      </c>
      <c r="GY176">
        <v>999.9</v>
      </c>
      <c r="GZ176">
        <v>57.8</v>
      </c>
      <c r="HA176">
        <v>31.2</v>
      </c>
      <c r="HB176">
        <v>29.3137</v>
      </c>
      <c r="HC176">
        <v>62.3526</v>
      </c>
      <c r="HD176">
        <v>25.5128</v>
      </c>
      <c r="HE176">
        <v>1</v>
      </c>
      <c r="HF176">
        <v>0.150663</v>
      </c>
      <c r="HG176">
        <v>-1.54431</v>
      </c>
      <c r="HH176">
        <v>20.3499</v>
      </c>
      <c r="HI176">
        <v>5.22807</v>
      </c>
      <c r="HJ176">
        <v>12.0159</v>
      </c>
      <c r="HK176">
        <v>4.99145</v>
      </c>
      <c r="HL176">
        <v>3.28933</v>
      </c>
      <c r="HM176">
        <v>9999</v>
      </c>
      <c r="HN176">
        <v>9999</v>
      </c>
      <c r="HO176">
        <v>9999</v>
      </c>
      <c r="HP176">
        <v>999.9</v>
      </c>
      <c r="HQ176">
        <v>1.86756</v>
      </c>
      <c r="HR176">
        <v>1.86672</v>
      </c>
      <c r="HS176">
        <v>1.86601</v>
      </c>
      <c r="HT176">
        <v>1.866</v>
      </c>
      <c r="HU176">
        <v>1.86783</v>
      </c>
      <c r="HV176">
        <v>1.87027</v>
      </c>
      <c r="HW176">
        <v>1.86891</v>
      </c>
      <c r="HX176">
        <v>1.87041</v>
      </c>
      <c r="HY176">
        <v>0</v>
      </c>
      <c r="HZ176">
        <v>0</v>
      </c>
      <c r="IA176">
        <v>0</v>
      </c>
      <c r="IB176">
        <v>0</v>
      </c>
      <c r="IC176" t="s">
        <v>426</v>
      </c>
      <c r="ID176" t="s">
        <v>427</v>
      </c>
      <c r="IE176" t="s">
        <v>428</v>
      </c>
      <c r="IF176" t="s">
        <v>428</v>
      </c>
      <c r="IG176" t="s">
        <v>428</v>
      </c>
      <c r="IH176" t="s">
        <v>428</v>
      </c>
      <c r="II176">
        <v>0</v>
      </c>
      <c r="IJ176">
        <v>100</v>
      </c>
      <c r="IK176">
        <v>100</v>
      </c>
      <c r="IL176">
        <v>1.238</v>
      </c>
      <c r="IM176">
        <v>0.2071</v>
      </c>
      <c r="IN176">
        <v>0.6902030508192664</v>
      </c>
      <c r="IO176">
        <v>0.001474763808417899</v>
      </c>
      <c r="IP176">
        <v>-3.85604142745729E-07</v>
      </c>
      <c r="IQ176">
        <v>-4.042155114862324E-11</v>
      </c>
      <c r="IR176">
        <v>-0.0599630414126953</v>
      </c>
      <c r="IS176">
        <v>-0.0008759303265835833</v>
      </c>
      <c r="IT176">
        <v>0.0007542316531097033</v>
      </c>
      <c r="IU176">
        <v>-1.168394518909615E-05</v>
      </c>
      <c r="IV176">
        <v>4</v>
      </c>
      <c r="IW176">
        <v>2283</v>
      </c>
      <c r="IX176">
        <v>1</v>
      </c>
      <c r="IY176">
        <v>28</v>
      </c>
      <c r="IZ176">
        <v>187633</v>
      </c>
      <c r="JA176">
        <v>187633.1</v>
      </c>
      <c r="JB176">
        <v>1.03271</v>
      </c>
      <c r="JC176">
        <v>2.28516</v>
      </c>
      <c r="JD176">
        <v>1.39648</v>
      </c>
      <c r="JE176">
        <v>2.35596</v>
      </c>
      <c r="JF176">
        <v>1.49536</v>
      </c>
      <c r="JG176">
        <v>2.73193</v>
      </c>
      <c r="JH176">
        <v>36.718</v>
      </c>
      <c r="JI176">
        <v>24.1138</v>
      </c>
      <c r="JJ176">
        <v>18</v>
      </c>
      <c r="JK176">
        <v>490.092</v>
      </c>
      <c r="JL176">
        <v>448.612</v>
      </c>
      <c r="JM176">
        <v>31.8931</v>
      </c>
      <c r="JN176">
        <v>29.5521</v>
      </c>
      <c r="JO176">
        <v>29.9999</v>
      </c>
      <c r="JP176">
        <v>29.405</v>
      </c>
      <c r="JQ176">
        <v>29.3318</v>
      </c>
      <c r="JR176">
        <v>20.68</v>
      </c>
      <c r="JS176">
        <v>22.1508</v>
      </c>
      <c r="JT176">
        <v>100</v>
      </c>
      <c r="JU176">
        <v>31.8988</v>
      </c>
      <c r="JV176">
        <v>420</v>
      </c>
      <c r="JW176">
        <v>24.992</v>
      </c>
      <c r="JX176">
        <v>100.852</v>
      </c>
      <c r="JY176">
        <v>100.406</v>
      </c>
    </row>
    <row r="177" spans="1:285">
      <c r="A177">
        <v>161</v>
      </c>
      <c r="B177">
        <v>1758505406.5</v>
      </c>
      <c r="C177">
        <v>2518</v>
      </c>
      <c r="D177" t="s">
        <v>754</v>
      </c>
      <c r="E177" t="s">
        <v>755</v>
      </c>
      <c r="F177">
        <v>5</v>
      </c>
      <c r="G177" t="s">
        <v>735</v>
      </c>
      <c r="H177" t="s">
        <v>420</v>
      </c>
      <c r="I177" t="s">
        <v>421</v>
      </c>
      <c r="J177">
        <v>1758505403.5</v>
      </c>
      <c r="K177">
        <f>(L177)/1000</f>
        <v>0</v>
      </c>
      <c r="L177">
        <f>1000*DL177*AJ177*(DH177-DI177)/(100*DA177*(1000-AJ177*DH177))</f>
        <v>0</v>
      </c>
      <c r="M177">
        <f>DL177*AJ177*(DG177-DF177*(1000-AJ177*DI177)/(1000-AJ177*DH177))/(100*DA177)</f>
        <v>0</v>
      </c>
      <c r="N177">
        <f>DF177 - IF(AJ177&gt;1, M177*DA177*100.0/(AL177), 0)</f>
        <v>0</v>
      </c>
      <c r="O177">
        <f>((U177-K177/2)*N177-M177)/(U177+K177/2)</f>
        <v>0</v>
      </c>
      <c r="P177">
        <f>O177*(DM177+DN177)/1000.0</f>
        <v>0</v>
      </c>
      <c r="Q177">
        <f>(DF177 - IF(AJ177&gt;1, M177*DA177*100.0/(AL177), 0))*(DM177+DN177)/1000.0</f>
        <v>0</v>
      </c>
      <c r="R177">
        <f>2.0/((1/T177-1/S177)+SIGN(T177)*SQRT((1/T177-1/S177)*(1/T177-1/S177) + 4*DB177/((DB177+1)*(DB177+1))*(2*1/T177*1/S177-1/S177*1/S177)))</f>
        <v>0</v>
      </c>
      <c r="S177">
        <f>IF(LEFT(DC177,1)&lt;&gt;"0",IF(LEFT(DC177,1)="1",3.0,DD177),$D$5+$E$5*(DT177*DM177/($K$5*1000))+$F$5*(DT177*DM177/($K$5*1000))*MAX(MIN(DA177,$J$5),$I$5)*MAX(MIN(DA177,$J$5),$I$5)+$G$5*MAX(MIN(DA177,$J$5),$I$5)*(DT177*DM177/($K$5*1000))+$H$5*(DT177*DM177/($K$5*1000))*(DT177*DM177/($K$5*1000)))</f>
        <v>0</v>
      </c>
      <c r="T177">
        <f>K177*(1000-(1000*0.61365*exp(17.502*X177/(240.97+X177))/(DM177+DN177)+DH177)/2)/(1000*0.61365*exp(17.502*X177/(240.97+X177))/(DM177+DN177)-DH177)</f>
        <v>0</v>
      </c>
      <c r="U177">
        <f>1/((DB177+1)/(R177/1.6)+1/(S177/1.37)) + DB177/((DB177+1)/(R177/1.6) + DB177/(S177/1.37))</f>
        <v>0</v>
      </c>
      <c r="V177">
        <f>(CW177*CZ177)</f>
        <v>0</v>
      </c>
      <c r="W177">
        <f>(DO177+(V177+2*0.95*5.67E-8*(((DO177+$B$7)+273)^4-(DO177+273)^4)-44100*K177)/(1.84*29.3*S177+8*0.95*5.67E-8*(DO177+273)^3))</f>
        <v>0</v>
      </c>
      <c r="X177">
        <f>($C$7*DP177+$D$7*DQ177+$E$7*W177)</f>
        <v>0</v>
      </c>
      <c r="Y177">
        <f>0.61365*exp(17.502*X177/(240.97+X177))</f>
        <v>0</v>
      </c>
      <c r="Z177">
        <f>(AA177/AB177*100)</f>
        <v>0</v>
      </c>
      <c r="AA177">
        <f>DH177*(DM177+DN177)/1000</f>
        <v>0</v>
      </c>
      <c r="AB177">
        <f>0.61365*exp(17.502*DO177/(240.97+DO177))</f>
        <v>0</v>
      </c>
      <c r="AC177">
        <f>(Y177-DH177*(DM177+DN177)/1000)</f>
        <v>0</v>
      </c>
      <c r="AD177">
        <f>(-K177*44100)</f>
        <v>0</v>
      </c>
      <c r="AE177">
        <f>2*29.3*S177*0.92*(DO177-X177)</f>
        <v>0</v>
      </c>
      <c r="AF177">
        <f>2*0.95*5.67E-8*(((DO177+$B$7)+273)^4-(X177+273)^4)</f>
        <v>0</v>
      </c>
      <c r="AG177">
        <f>V177+AF177+AD177+AE177</f>
        <v>0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MAX(0,($B$13+$C$13*DT177)/(1+$D$13*DT177)*DM177/(DO177+273)*$E$13)</f>
        <v>0</v>
      </c>
      <c r="AM177" t="s">
        <v>422</v>
      </c>
      <c r="AN177" t="s">
        <v>422</v>
      </c>
      <c r="AO177">
        <v>0</v>
      </c>
      <c r="AP177">
        <v>0</v>
      </c>
      <c r="AQ177">
        <f>1-AO177/AP177</f>
        <v>0</v>
      </c>
      <c r="AR177">
        <v>0</v>
      </c>
      <c r="AS177" t="s">
        <v>422</v>
      </c>
      <c r="AT177" t="s">
        <v>422</v>
      </c>
      <c r="AU177">
        <v>0</v>
      </c>
      <c r="AV177">
        <v>0</v>
      </c>
      <c r="AW177">
        <f>1-AU177/AV177</f>
        <v>0</v>
      </c>
      <c r="AX177">
        <v>0.5</v>
      </c>
      <c r="AY177">
        <f>CX177</f>
        <v>0</v>
      </c>
      <c r="AZ177">
        <f>M177</f>
        <v>0</v>
      </c>
      <c r="BA177">
        <f>AW177*AX177*AY177</f>
        <v>0</v>
      </c>
      <c r="BB177">
        <f>(AZ177-AR177)/AY177</f>
        <v>0</v>
      </c>
      <c r="BC177">
        <f>(AP177-AV177)/AV177</f>
        <v>0</v>
      </c>
      <c r="BD177">
        <f>AO177/(AQ177+AO177/AV177)</f>
        <v>0</v>
      </c>
      <c r="BE177" t="s">
        <v>422</v>
      </c>
      <c r="BF177">
        <v>0</v>
      </c>
      <c r="BG177">
        <f>IF(BF177&lt;&gt;0, BF177, BD177)</f>
        <v>0</v>
      </c>
      <c r="BH177">
        <f>1-BG177/AV177</f>
        <v>0</v>
      </c>
      <c r="BI177">
        <f>(AV177-AU177)/(AV177-BG177)</f>
        <v>0</v>
      </c>
      <c r="BJ177">
        <f>(AP177-AV177)/(AP177-BG177)</f>
        <v>0</v>
      </c>
      <c r="BK177">
        <f>(AV177-AU177)/(AV177-AO177)</f>
        <v>0</v>
      </c>
      <c r="BL177">
        <f>(AP177-AV177)/(AP177-AO177)</f>
        <v>0</v>
      </c>
      <c r="BM177">
        <f>(BI177*BG177/AU177)</f>
        <v>0</v>
      </c>
      <c r="BN177">
        <f>(1-BM177)</f>
        <v>0</v>
      </c>
      <c r="CW177">
        <f>$B$11*DU177+$C$11*DV177+$F$11*EG177*(1-EJ177)</f>
        <v>0</v>
      </c>
      <c r="CX177">
        <f>CW177*CY177</f>
        <v>0</v>
      </c>
      <c r="CY177">
        <f>($B$11*$D$9+$C$11*$D$9+$F$11*((ET177+EL177)/MAX(ET177+EL177+EU177, 0.1)*$I$9+EU177/MAX(ET177+EL177+EU177, 0.1)*$J$9))/($B$11+$C$11+$F$11)</f>
        <v>0</v>
      </c>
      <c r="CZ177">
        <f>($B$11*$K$9+$C$11*$K$9+$F$11*((ET177+EL177)/MAX(ET177+EL177+EU177, 0.1)*$P$9+EU177/MAX(ET177+EL177+EU177, 0.1)*$Q$9))/($B$11+$C$11+$F$11)</f>
        <v>0</v>
      </c>
      <c r="DA177">
        <v>2.7</v>
      </c>
      <c r="DB177">
        <v>0.5</v>
      </c>
      <c r="DC177" t="s">
        <v>423</v>
      </c>
      <c r="DD177">
        <v>2</v>
      </c>
      <c r="DE177">
        <v>1758505403.5</v>
      </c>
      <c r="DF177">
        <v>420.3826666666666</v>
      </c>
      <c r="DG177">
        <v>419.987</v>
      </c>
      <c r="DH177">
        <v>25.21425555555555</v>
      </c>
      <c r="DI177">
        <v>24.95655555555555</v>
      </c>
      <c r="DJ177">
        <v>419.1448888888888</v>
      </c>
      <c r="DK177">
        <v>25.00718888888889</v>
      </c>
      <c r="DL177">
        <v>499.9807777777778</v>
      </c>
      <c r="DM177">
        <v>89.97628888888889</v>
      </c>
      <c r="DN177">
        <v>0.05686012222222222</v>
      </c>
      <c r="DO177">
        <v>31.17711111111111</v>
      </c>
      <c r="DP177">
        <v>30.70495555555556</v>
      </c>
      <c r="DQ177">
        <v>999.9000000000001</v>
      </c>
      <c r="DR177">
        <v>0</v>
      </c>
      <c r="DS177">
        <v>0</v>
      </c>
      <c r="DT177">
        <v>9997.71111111111</v>
      </c>
      <c r="DU177">
        <v>0</v>
      </c>
      <c r="DV177">
        <v>0.899321</v>
      </c>
      <c r="DW177">
        <v>0.3956028888888888</v>
      </c>
      <c r="DX177">
        <v>431.2565555555556</v>
      </c>
      <c r="DY177">
        <v>430.7367777777778</v>
      </c>
      <c r="DZ177">
        <v>0.2577193333333334</v>
      </c>
      <c r="EA177">
        <v>419.987</v>
      </c>
      <c r="EB177">
        <v>24.95655555555555</v>
      </c>
      <c r="EC177">
        <v>2.268685555555555</v>
      </c>
      <c r="ED177">
        <v>2.245497777777778</v>
      </c>
      <c r="EE177">
        <v>19.45576666666667</v>
      </c>
      <c r="EF177">
        <v>19.29064444444445</v>
      </c>
      <c r="EG177">
        <v>0.00500097</v>
      </c>
      <c r="EH177">
        <v>0</v>
      </c>
      <c r="EI177">
        <v>0</v>
      </c>
      <c r="EJ177">
        <v>0</v>
      </c>
      <c r="EK177">
        <v>180.5222222222222</v>
      </c>
      <c r="EL177">
        <v>0.00500097</v>
      </c>
      <c r="EM177">
        <v>-10.7</v>
      </c>
      <c r="EN177">
        <v>-2.833333333333333</v>
      </c>
      <c r="EO177">
        <v>35.937</v>
      </c>
      <c r="EP177">
        <v>41.13866666666667</v>
      </c>
      <c r="EQ177">
        <v>38.118</v>
      </c>
      <c r="ER177">
        <v>41.82622222222223</v>
      </c>
      <c r="ES177">
        <v>38.62466666666666</v>
      </c>
      <c r="ET177">
        <v>0</v>
      </c>
      <c r="EU177">
        <v>0</v>
      </c>
      <c r="EV177">
        <v>0</v>
      </c>
      <c r="EW177">
        <v>1758505407.7</v>
      </c>
      <c r="EX177">
        <v>0</v>
      </c>
      <c r="EY177">
        <v>179.596</v>
      </c>
      <c r="EZ177">
        <v>-5.953846653302166</v>
      </c>
      <c r="FA177">
        <v>-38.20769187731621</v>
      </c>
      <c r="FB177">
        <v>-6.224</v>
      </c>
      <c r="FC177">
        <v>15</v>
      </c>
      <c r="FD177">
        <v>0</v>
      </c>
      <c r="FE177" t="s">
        <v>424</v>
      </c>
      <c r="FF177">
        <v>1747247426.5</v>
      </c>
      <c r="FG177">
        <v>1747247420.5</v>
      </c>
      <c r="FH177">
        <v>0</v>
      </c>
      <c r="FI177">
        <v>1.027</v>
      </c>
      <c r="FJ177">
        <v>0.031</v>
      </c>
      <c r="FK177">
        <v>0.02</v>
      </c>
      <c r="FL177">
        <v>0.05</v>
      </c>
      <c r="FM177">
        <v>420</v>
      </c>
      <c r="FN177">
        <v>16</v>
      </c>
      <c r="FO177">
        <v>0.01</v>
      </c>
      <c r="FP177">
        <v>0.1</v>
      </c>
      <c r="FQ177">
        <v>0.4169632439024389</v>
      </c>
      <c r="FR177">
        <v>-0.07550870383275157</v>
      </c>
      <c r="FS177">
        <v>0.04764193970666687</v>
      </c>
      <c r="FT177">
        <v>1</v>
      </c>
      <c r="FU177">
        <v>179.7235294117647</v>
      </c>
      <c r="FV177">
        <v>-10.9763178915156</v>
      </c>
      <c r="FW177">
        <v>6.889209756761976</v>
      </c>
      <c r="FX177">
        <v>-1</v>
      </c>
      <c r="FY177">
        <v>0.2584866585365854</v>
      </c>
      <c r="FZ177">
        <v>-0.005839087108013925</v>
      </c>
      <c r="GA177">
        <v>0.001296181476487027</v>
      </c>
      <c r="GB177">
        <v>1</v>
      </c>
      <c r="GC177">
        <v>2</v>
      </c>
      <c r="GD177">
        <v>2</v>
      </c>
      <c r="GE177" t="s">
        <v>448</v>
      </c>
      <c r="GF177">
        <v>3.13678</v>
      </c>
      <c r="GG177">
        <v>2.71707</v>
      </c>
      <c r="GH177">
        <v>0.093168</v>
      </c>
      <c r="GI177">
        <v>0.0924291</v>
      </c>
      <c r="GJ177">
        <v>0.109084</v>
      </c>
      <c r="GK177">
        <v>0.107078</v>
      </c>
      <c r="GL177">
        <v>28780</v>
      </c>
      <c r="GM177">
        <v>28860.1</v>
      </c>
      <c r="GN177">
        <v>29508.1</v>
      </c>
      <c r="GO177">
        <v>29390.4</v>
      </c>
      <c r="GP177">
        <v>34735</v>
      </c>
      <c r="GQ177">
        <v>34754.4</v>
      </c>
      <c r="GR177">
        <v>41525.6</v>
      </c>
      <c r="GS177">
        <v>41753.8</v>
      </c>
      <c r="GT177">
        <v>1.9135</v>
      </c>
      <c r="GU177">
        <v>1.86383</v>
      </c>
      <c r="GV177">
        <v>0.07759779999999999</v>
      </c>
      <c r="GW177">
        <v>0</v>
      </c>
      <c r="GX177">
        <v>29.4468</v>
      </c>
      <c r="GY177">
        <v>999.9</v>
      </c>
      <c r="GZ177">
        <v>57.8</v>
      </c>
      <c r="HA177">
        <v>31.2</v>
      </c>
      <c r="HB177">
        <v>29.3124</v>
      </c>
      <c r="HC177">
        <v>62.5126</v>
      </c>
      <c r="HD177">
        <v>25.3486</v>
      </c>
      <c r="HE177">
        <v>1</v>
      </c>
      <c r="HF177">
        <v>0.1508</v>
      </c>
      <c r="HG177">
        <v>-1.5574</v>
      </c>
      <c r="HH177">
        <v>20.3497</v>
      </c>
      <c r="HI177">
        <v>5.22807</v>
      </c>
      <c r="HJ177">
        <v>12.0159</v>
      </c>
      <c r="HK177">
        <v>4.9914</v>
      </c>
      <c r="HL177">
        <v>3.28938</v>
      </c>
      <c r="HM177">
        <v>9999</v>
      </c>
      <c r="HN177">
        <v>9999</v>
      </c>
      <c r="HO177">
        <v>9999</v>
      </c>
      <c r="HP177">
        <v>999.9</v>
      </c>
      <c r="HQ177">
        <v>1.86754</v>
      </c>
      <c r="HR177">
        <v>1.86671</v>
      </c>
      <c r="HS177">
        <v>1.866</v>
      </c>
      <c r="HT177">
        <v>1.86598</v>
      </c>
      <c r="HU177">
        <v>1.86783</v>
      </c>
      <c r="HV177">
        <v>1.87027</v>
      </c>
      <c r="HW177">
        <v>1.86891</v>
      </c>
      <c r="HX177">
        <v>1.8704</v>
      </c>
      <c r="HY177">
        <v>0</v>
      </c>
      <c r="HZ177">
        <v>0</v>
      </c>
      <c r="IA177">
        <v>0</v>
      </c>
      <c r="IB177">
        <v>0</v>
      </c>
      <c r="IC177" t="s">
        <v>426</v>
      </c>
      <c r="ID177" t="s">
        <v>427</v>
      </c>
      <c r="IE177" t="s">
        <v>428</v>
      </c>
      <c r="IF177" t="s">
        <v>428</v>
      </c>
      <c r="IG177" t="s">
        <v>428</v>
      </c>
      <c r="IH177" t="s">
        <v>428</v>
      </c>
      <c r="II177">
        <v>0</v>
      </c>
      <c r="IJ177">
        <v>100</v>
      </c>
      <c r="IK177">
        <v>100</v>
      </c>
      <c r="IL177">
        <v>1.238</v>
      </c>
      <c r="IM177">
        <v>0.207</v>
      </c>
      <c r="IN177">
        <v>0.6902030508192664</v>
      </c>
      <c r="IO177">
        <v>0.001474763808417899</v>
      </c>
      <c r="IP177">
        <v>-3.85604142745729E-07</v>
      </c>
      <c r="IQ177">
        <v>-4.042155114862324E-11</v>
      </c>
      <c r="IR177">
        <v>-0.0599630414126953</v>
      </c>
      <c r="IS177">
        <v>-0.0008759303265835833</v>
      </c>
      <c r="IT177">
        <v>0.0007542316531097033</v>
      </c>
      <c r="IU177">
        <v>-1.168394518909615E-05</v>
      </c>
      <c r="IV177">
        <v>4</v>
      </c>
      <c r="IW177">
        <v>2283</v>
      </c>
      <c r="IX177">
        <v>1</v>
      </c>
      <c r="IY177">
        <v>28</v>
      </c>
      <c r="IZ177">
        <v>187633</v>
      </c>
      <c r="JA177">
        <v>187633.1</v>
      </c>
      <c r="JB177">
        <v>1.03271</v>
      </c>
      <c r="JC177">
        <v>2.28149</v>
      </c>
      <c r="JD177">
        <v>1.39648</v>
      </c>
      <c r="JE177">
        <v>2.35596</v>
      </c>
      <c r="JF177">
        <v>1.49536</v>
      </c>
      <c r="JG177">
        <v>2.72827</v>
      </c>
      <c r="JH177">
        <v>36.718</v>
      </c>
      <c r="JI177">
        <v>24.1225</v>
      </c>
      <c r="JJ177">
        <v>18</v>
      </c>
      <c r="JK177">
        <v>490.14</v>
      </c>
      <c r="JL177">
        <v>448.565</v>
      </c>
      <c r="JM177">
        <v>31.8912</v>
      </c>
      <c r="JN177">
        <v>29.5521</v>
      </c>
      <c r="JO177">
        <v>30.0001</v>
      </c>
      <c r="JP177">
        <v>29.405</v>
      </c>
      <c r="JQ177">
        <v>29.3318</v>
      </c>
      <c r="JR177">
        <v>20.6798</v>
      </c>
      <c r="JS177">
        <v>22.1508</v>
      </c>
      <c r="JT177">
        <v>100</v>
      </c>
      <c r="JU177">
        <v>31.8949</v>
      </c>
      <c r="JV177">
        <v>420</v>
      </c>
      <c r="JW177">
        <v>24.992</v>
      </c>
      <c r="JX177">
        <v>100.853</v>
      </c>
      <c r="JY177">
        <v>100.405</v>
      </c>
    </row>
    <row r="178" spans="1:285">
      <c r="A178">
        <v>162</v>
      </c>
      <c r="B178">
        <v>1758505408.5</v>
      </c>
      <c r="C178">
        <v>2520</v>
      </c>
      <c r="D178" t="s">
        <v>756</v>
      </c>
      <c r="E178" t="s">
        <v>757</v>
      </c>
      <c r="F178">
        <v>5</v>
      </c>
      <c r="G178" t="s">
        <v>735</v>
      </c>
      <c r="H178" t="s">
        <v>420</v>
      </c>
      <c r="I178" t="s">
        <v>421</v>
      </c>
      <c r="J178">
        <v>1758505405.5</v>
      </c>
      <c r="K178">
        <f>(L178)/1000</f>
        <v>0</v>
      </c>
      <c r="L178">
        <f>1000*DL178*AJ178*(DH178-DI178)/(100*DA178*(1000-AJ178*DH178))</f>
        <v>0</v>
      </c>
      <c r="M178">
        <f>DL178*AJ178*(DG178-DF178*(1000-AJ178*DI178)/(1000-AJ178*DH178))/(100*DA178)</f>
        <v>0</v>
      </c>
      <c r="N178">
        <f>DF178 - IF(AJ178&gt;1, M178*DA178*100.0/(AL178), 0)</f>
        <v>0</v>
      </c>
      <c r="O178">
        <f>((U178-K178/2)*N178-M178)/(U178+K178/2)</f>
        <v>0</v>
      </c>
      <c r="P178">
        <f>O178*(DM178+DN178)/1000.0</f>
        <v>0</v>
      </c>
      <c r="Q178">
        <f>(DF178 - IF(AJ178&gt;1, M178*DA178*100.0/(AL178), 0))*(DM178+DN178)/1000.0</f>
        <v>0</v>
      </c>
      <c r="R178">
        <f>2.0/((1/T178-1/S178)+SIGN(T178)*SQRT((1/T178-1/S178)*(1/T178-1/S178) + 4*DB178/((DB178+1)*(DB178+1))*(2*1/T178*1/S178-1/S178*1/S178)))</f>
        <v>0</v>
      </c>
      <c r="S178">
        <f>IF(LEFT(DC178,1)&lt;&gt;"0",IF(LEFT(DC178,1)="1",3.0,DD178),$D$5+$E$5*(DT178*DM178/($K$5*1000))+$F$5*(DT178*DM178/($K$5*1000))*MAX(MIN(DA178,$J$5),$I$5)*MAX(MIN(DA178,$J$5),$I$5)+$G$5*MAX(MIN(DA178,$J$5),$I$5)*(DT178*DM178/($K$5*1000))+$H$5*(DT178*DM178/($K$5*1000))*(DT178*DM178/($K$5*1000)))</f>
        <v>0</v>
      </c>
      <c r="T178">
        <f>K178*(1000-(1000*0.61365*exp(17.502*X178/(240.97+X178))/(DM178+DN178)+DH178)/2)/(1000*0.61365*exp(17.502*X178/(240.97+X178))/(DM178+DN178)-DH178)</f>
        <v>0</v>
      </c>
      <c r="U178">
        <f>1/((DB178+1)/(R178/1.6)+1/(S178/1.37)) + DB178/((DB178+1)/(R178/1.6) + DB178/(S178/1.37))</f>
        <v>0</v>
      </c>
      <c r="V178">
        <f>(CW178*CZ178)</f>
        <v>0</v>
      </c>
      <c r="W178">
        <f>(DO178+(V178+2*0.95*5.67E-8*(((DO178+$B$7)+273)^4-(DO178+273)^4)-44100*K178)/(1.84*29.3*S178+8*0.95*5.67E-8*(DO178+273)^3))</f>
        <v>0</v>
      </c>
      <c r="X178">
        <f>($C$7*DP178+$D$7*DQ178+$E$7*W178)</f>
        <v>0</v>
      </c>
      <c r="Y178">
        <f>0.61365*exp(17.502*X178/(240.97+X178))</f>
        <v>0</v>
      </c>
      <c r="Z178">
        <f>(AA178/AB178*100)</f>
        <v>0</v>
      </c>
      <c r="AA178">
        <f>DH178*(DM178+DN178)/1000</f>
        <v>0</v>
      </c>
      <c r="AB178">
        <f>0.61365*exp(17.502*DO178/(240.97+DO178))</f>
        <v>0</v>
      </c>
      <c r="AC178">
        <f>(Y178-DH178*(DM178+DN178)/1000)</f>
        <v>0</v>
      </c>
      <c r="AD178">
        <f>(-K178*44100)</f>
        <v>0</v>
      </c>
      <c r="AE178">
        <f>2*29.3*S178*0.92*(DO178-X178)</f>
        <v>0</v>
      </c>
      <c r="AF178">
        <f>2*0.95*5.67E-8*(((DO178+$B$7)+273)^4-(X178+273)^4)</f>
        <v>0</v>
      </c>
      <c r="AG178">
        <f>V178+AF178+AD178+AE178</f>
        <v>0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MAX(0,($B$13+$C$13*DT178)/(1+$D$13*DT178)*DM178/(DO178+273)*$E$13)</f>
        <v>0</v>
      </c>
      <c r="AM178" t="s">
        <v>422</v>
      </c>
      <c r="AN178" t="s">
        <v>422</v>
      </c>
      <c r="AO178">
        <v>0</v>
      </c>
      <c r="AP178">
        <v>0</v>
      </c>
      <c r="AQ178">
        <f>1-AO178/AP178</f>
        <v>0</v>
      </c>
      <c r="AR178">
        <v>0</v>
      </c>
      <c r="AS178" t="s">
        <v>422</v>
      </c>
      <c r="AT178" t="s">
        <v>422</v>
      </c>
      <c r="AU178">
        <v>0</v>
      </c>
      <c r="AV178">
        <v>0</v>
      </c>
      <c r="AW178">
        <f>1-AU178/AV178</f>
        <v>0</v>
      </c>
      <c r="AX178">
        <v>0.5</v>
      </c>
      <c r="AY178">
        <f>CX178</f>
        <v>0</v>
      </c>
      <c r="AZ178">
        <f>M178</f>
        <v>0</v>
      </c>
      <c r="BA178">
        <f>AW178*AX178*AY178</f>
        <v>0</v>
      </c>
      <c r="BB178">
        <f>(AZ178-AR178)/AY178</f>
        <v>0</v>
      </c>
      <c r="BC178">
        <f>(AP178-AV178)/AV178</f>
        <v>0</v>
      </c>
      <c r="BD178">
        <f>AO178/(AQ178+AO178/AV178)</f>
        <v>0</v>
      </c>
      <c r="BE178" t="s">
        <v>422</v>
      </c>
      <c r="BF178">
        <v>0</v>
      </c>
      <c r="BG178">
        <f>IF(BF178&lt;&gt;0, BF178, BD178)</f>
        <v>0</v>
      </c>
      <c r="BH178">
        <f>1-BG178/AV178</f>
        <v>0</v>
      </c>
      <c r="BI178">
        <f>(AV178-AU178)/(AV178-BG178)</f>
        <v>0</v>
      </c>
      <c r="BJ178">
        <f>(AP178-AV178)/(AP178-BG178)</f>
        <v>0</v>
      </c>
      <c r="BK178">
        <f>(AV178-AU178)/(AV178-AO178)</f>
        <v>0</v>
      </c>
      <c r="BL178">
        <f>(AP178-AV178)/(AP178-AO178)</f>
        <v>0</v>
      </c>
      <c r="BM178">
        <f>(BI178*BG178/AU178)</f>
        <v>0</v>
      </c>
      <c r="BN178">
        <f>(1-BM178)</f>
        <v>0</v>
      </c>
      <c r="CW178">
        <f>$B$11*DU178+$C$11*DV178+$F$11*EG178*(1-EJ178)</f>
        <v>0</v>
      </c>
      <c r="CX178">
        <f>CW178*CY178</f>
        <v>0</v>
      </c>
      <c r="CY178">
        <f>($B$11*$D$9+$C$11*$D$9+$F$11*((ET178+EL178)/MAX(ET178+EL178+EU178, 0.1)*$I$9+EU178/MAX(ET178+EL178+EU178, 0.1)*$J$9))/($B$11+$C$11+$F$11)</f>
        <v>0</v>
      </c>
      <c r="CZ178">
        <f>($B$11*$K$9+$C$11*$K$9+$F$11*((ET178+EL178)/MAX(ET178+EL178+EU178, 0.1)*$P$9+EU178/MAX(ET178+EL178+EU178, 0.1)*$Q$9))/($B$11+$C$11+$F$11)</f>
        <v>0</v>
      </c>
      <c r="DA178">
        <v>2.7</v>
      </c>
      <c r="DB178">
        <v>0.5</v>
      </c>
      <c r="DC178" t="s">
        <v>423</v>
      </c>
      <c r="DD178">
        <v>2</v>
      </c>
      <c r="DE178">
        <v>1758505405.5</v>
      </c>
      <c r="DF178">
        <v>420.3994444444444</v>
      </c>
      <c r="DG178">
        <v>419.9934444444445</v>
      </c>
      <c r="DH178">
        <v>25.21437777777778</v>
      </c>
      <c r="DI178">
        <v>24.95715555555556</v>
      </c>
      <c r="DJ178">
        <v>419.1616666666666</v>
      </c>
      <c r="DK178">
        <v>25.00731111111111</v>
      </c>
      <c r="DL178">
        <v>499.9761111111111</v>
      </c>
      <c r="DM178">
        <v>89.97513333333335</v>
      </c>
      <c r="DN178">
        <v>0.0567842</v>
      </c>
      <c r="DO178">
        <v>31.17734444444445</v>
      </c>
      <c r="DP178">
        <v>30.70712222222222</v>
      </c>
      <c r="DQ178">
        <v>999.9000000000001</v>
      </c>
      <c r="DR178">
        <v>0</v>
      </c>
      <c r="DS178">
        <v>0</v>
      </c>
      <c r="DT178">
        <v>10001.18222222222</v>
      </c>
      <c r="DU178">
        <v>0</v>
      </c>
      <c r="DV178">
        <v>0.899321</v>
      </c>
      <c r="DW178">
        <v>0.4058906666666667</v>
      </c>
      <c r="DX178">
        <v>431.2737777777778</v>
      </c>
      <c r="DY178">
        <v>430.7436666666666</v>
      </c>
      <c r="DZ178">
        <v>0.2572363333333333</v>
      </c>
      <c r="EA178">
        <v>419.9934444444445</v>
      </c>
      <c r="EB178">
        <v>24.95715555555556</v>
      </c>
      <c r="EC178">
        <v>2.268667777777778</v>
      </c>
      <c r="ED178">
        <v>2.245523333333333</v>
      </c>
      <c r="EE178">
        <v>19.45563333333333</v>
      </c>
      <c r="EF178">
        <v>19.29082222222222</v>
      </c>
      <c r="EG178">
        <v>0.00500097</v>
      </c>
      <c r="EH178">
        <v>0</v>
      </c>
      <c r="EI178">
        <v>0</v>
      </c>
      <c r="EJ178">
        <v>0</v>
      </c>
      <c r="EK178">
        <v>179.9888888888889</v>
      </c>
      <c r="EL178">
        <v>0.00500097</v>
      </c>
      <c r="EM178">
        <v>-11.91111111111111</v>
      </c>
      <c r="EN178">
        <v>-2.966666666666667</v>
      </c>
      <c r="EO178">
        <v>35.937</v>
      </c>
      <c r="EP178">
        <v>41.06233333333333</v>
      </c>
      <c r="EQ178">
        <v>38.097</v>
      </c>
      <c r="ER178">
        <v>41.71511111111111</v>
      </c>
      <c r="ES178">
        <v>38.56233333333333</v>
      </c>
      <c r="ET178">
        <v>0</v>
      </c>
      <c r="EU178">
        <v>0</v>
      </c>
      <c r="EV178">
        <v>0</v>
      </c>
      <c r="EW178">
        <v>1758505409.5</v>
      </c>
      <c r="EX178">
        <v>0</v>
      </c>
      <c r="EY178">
        <v>178.9615384615385</v>
      </c>
      <c r="EZ178">
        <v>-5.367521782225991</v>
      </c>
      <c r="FA178">
        <v>-48.34187961822389</v>
      </c>
      <c r="FB178">
        <v>-6.923076923076923</v>
      </c>
      <c r="FC178">
        <v>15</v>
      </c>
      <c r="FD178">
        <v>0</v>
      </c>
      <c r="FE178" t="s">
        <v>424</v>
      </c>
      <c r="FF178">
        <v>1747247426.5</v>
      </c>
      <c r="FG178">
        <v>1747247420.5</v>
      </c>
      <c r="FH178">
        <v>0</v>
      </c>
      <c r="FI178">
        <v>1.027</v>
      </c>
      <c r="FJ178">
        <v>0.031</v>
      </c>
      <c r="FK178">
        <v>0.02</v>
      </c>
      <c r="FL178">
        <v>0.05</v>
      </c>
      <c r="FM178">
        <v>420</v>
      </c>
      <c r="FN178">
        <v>16</v>
      </c>
      <c r="FO178">
        <v>0.01</v>
      </c>
      <c r="FP178">
        <v>0.1</v>
      </c>
      <c r="FQ178">
        <v>0.4061036</v>
      </c>
      <c r="FR178">
        <v>0.08977805628517771</v>
      </c>
      <c r="FS178">
        <v>0.03577574801440216</v>
      </c>
      <c r="FT178">
        <v>1</v>
      </c>
      <c r="FU178">
        <v>179.8705882352941</v>
      </c>
      <c r="FV178">
        <v>-0.3514135251286049</v>
      </c>
      <c r="FW178">
        <v>6.496176676991254</v>
      </c>
      <c r="FX178">
        <v>-1</v>
      </c>
      <c r="FY178">
        <v>0.2580793</v>
      </c>
      <c r="FZ178">
        <v>-0.00243701313320858</v>
      </c>
      <c r="GA178">
        <v>0.001073546137806843</v>
      </c>
      <c r="GB178">
        <v>1</v>
      </c>
      <c r="GC178">
        <v>2</v>
      </c>
      <c r="GD178">
        <v>2</v>
      </c>
      <c r="GE178" t="s">
        <v>448</v>
      </c>
      <c r="GF178">
        <v>3.13689</v>
      </c>
      <c r="GG178">
        <v>2.71706</v>
      </c>
      <c r="GH178">
        <v>0.0931628</v>
      </c>
      <c r="GI178">
        <v>0.0924297</v>
      </c>
      <c r="GJ178">
        <v>0.109087</v>
      </c>
      <c r="GK178">
        <v>0.107074</v>
      </c>
      <c r="GL178">
        <v>28780.2</v>
      </c>
      <c r="GM178">
        <v>28860</v>
      </c>
      <c r="GN178">
        <v>29508.1</v>
      </c>
      <c r="GO178">
        <v>29390.4</v>
      </c>
      <c r="GP178">
        <v>34734.9</v>
      </c>
      <c r="GQ178">
        <v>34754.6</v>
      </c>
      <c r="GR178">
        <v>41525.7</v>
      </c>
      <c r="GS178">
        <v>41753.8</v>
      </c>
      <c r="GT178">
        <v>1.9138</v>
      </c>
      <c r="GU178">
        <v>1.864</v>
      </c>
      <c r="GV178">
        <v>0.0775233</v>
      </c>
      <c r="GW178">
        <v>0</v>
      </c>
      <c r="GX178">
        <v>29.4468</v>
      </c>
      <c r="GY178">
        <v>999.9</v>
      </c>
      <c r="GZ178">
        <v>57.8</v>
      </c>
      <c r="HA178">
        <v>31.2</v>
      </c>
      <c r="HB178">
        <v>29.3171</v>
      </c>
      <c r="HC178">
        <v>62.4626</v>
      </c>
      <c r="HD178">
        <v>25.3365</v>
      </c>
      <c r="HE178">
        <v>1</v>
      </c>
      <c r="HF178">
        <v>0.150823</v>
      </c>
      <c r="HG178">
        <v>-1.56249</v>
      </c>
      <c r="HH178">
        <v>20.3497</v>
      </c>
      <c r="HI178">
        <v>5.22852</v>
      </c>
      <c r="HJ178">
        <v>12.0159</v>
      </c>
      <c r="HK178">
        <v>4.9915</v>
      </c>
      <c r="HL178">
        <v>3.28953</v>
      </c>
      <c r="HM178">
        <v>9999</v>
      </c>
      <c r="HN178">
        <v>9999</v>
      </c>
      <c r="HO178">
        <v>9999</v>
      </c>
      <c r="HP178">
        <v>999.9</v>
      </c>
      <c r="HQ178">
        <v>1.86755</v>
      </c>
      <c r="HR178">
        <v>1.86672</v>
      </c>
      <c r="HS178">
        <v>1.866</v>
      </c>
      <c r="HT178">
        <v>1.86598</v>
      </c>
      <c r="HU178">
        <v>1.86783</v>
      </c>
      <c r="HV178">
        <v>1.87027</v>
      </c>
      <c r="HW178">
        <v>1.86891</v>
      </c>
      <c r="HX178">
        <v>1.87039</v>
      </c>
      <c r="HY178">
        <v>0</v>
      </c>
      <c r="HZ178">
        <v>0</v>
      </c>
      <c r="IA178">
        <v>0</v>
      </c>
      <c r="IB178">
        <v>0</v>
      </c>
      <c r="IC178" t="s">
        <v>426</v>
      </c>
      <c r="ID178" t="s">
        <v>427</v>
      </c>
      <c r="IE178" t="s">
        <v>428</v>
      </c>
      <c r="IF178" t="s">
        <v>428</v>
      </c>
      <c r="IG178" t="s">
        <v>428</v>
      </c>
      <c r="IH178" t="s">
        <v>428</v>
      </c>
      <c r="II178">
        <v>0</v>
      </c>
      <c r="IJ178">
        <v>100</v>
      </c>
      <c r="IK178">
        <v>100</v>
      </c>
      <c r="IL178">
        <v>1.237</v>
      </c>
      <c r="IM178">
        <v>0.2071</v>
      </c>
      <c r="IN178">
        <v>0.6902030508192664</v>
      </c>
      <c r="IO178">
        <v>0.001474763808417899</v>
      </c>
      <c r="IP178">
        <v>-3.85604142745729E-07</v>
      </c>
      <c r="IQ178">
        <v>-4.042155114862324E-11</v>
      </c>
      <c r="IR178">
        <v>-0.0599630414126953</v>
      </c>
      <c r="IS178">
        <v>-0.0008759303265835833</v>
      </c>
      <c r="IT178">
        <v>0.0007542316531097033</v>
      </c>
      <c r="IU178">
        <v>-1.168394518909615E-05</v>
      </c>
      <c r="IV178">
        <v>4</v>
      </c>
      <c r="IW178">
        <v>2283</v>
      </c>
      <c r="IX178">
        <v>1</v>
      </c>
      <c r="IY178">
        <v>28</v>
      </c>
      <c r="IZ178">
        <v>187633</v>
      </c>
      <c r="JA178">
        <v>187633.1</v>
      </c>
      <c r="JB178">
        <v>1.03271</v>
      </c>
      <c r="JC178">
        <v>2.29736</v>
      </c>
      <c r="JD178">
        <v>1.39771</v>
      </c>
      <c r="JE178">
        <v>2.35718</v>
      </c>
      <c r="JF178">
        <v>1.49536</v>
      </c>
      <c r="JG178">
        <v>2.58545</v>
      </c>
      <c r="JH178">
        <v>36.718</v>
      </c>
      <c r="JI178">
        <v>24.1138</v>
      </c>
      <c r="JJ178">
        <v>18</v>
      </c>
      <c r="JK178">
        <v>490.328</v>
      </c>
      <c r="JL178">
        <v>448.675</v>
      </c>
      <c r="JM178">
        <v>31.8904</v>
      </c>
      <c r="JN178">
        <v>29.5521</v>
      </c>
      <c r="JO178">
        <v>30.0001</v>
      </c>
      <c r="JP178">
        <v>29.4046</v>
      </c>
      <c r="JQ178">
        <v>29.3318</v>
      </c>
      <c r="JR178">
        <v>20.6786</v>
      </c>
      <c r="JS178">
        <v>22.1508</v>
      </c>
      <c r="JT178">
        <v>100</v>
      </c>
      <c r="JU178">
        <v>31.8949</v>
      </c>
      <c r="JV178">
        <v>420</v>
      </c>
      <c r="JW178">
        <v>24.992</v>
      </c>
      <c r="JX178">
        <v>100.853</v>
      </c>
      <c r="JY178">
        <v>100.405</v>
      </c>
    </row>
    <row r="179" spans="1:285">
      <c r="A179">
        <v>163</v>
      </c>
      <c r="B179">
        <v>1758505410.5</v>
      </c>
      <c r="C179">
        <v>2522</v>
      </c>
      <c r="D179" t="s">
        <v>758</v>
      </c>
      <c r="E179" t="s">
        <v>759</v>
      </c>
      <c r="F179">
        <v>5</v>
      </c>
      <c r="G179" t="s">
        <v>735</v>
      </c>
      <c r="H179" t="s">
        <v>420</v>
      </c>
      <c r="I179" t="s">
        <v>421</v>
      </c>
      <c r="J179">
        <v>1758505407.5</v>
      </c>
      <c r="K179">
        <f>(L179)/1000</f>
        <v>0</v>
      </c>
      <c r="L179">
        <f>1000*DL179*AJ179*(DH179-DI179)/(100*DA179*(1000-AJ179*DH179))</f>
        <v>0</v>
      </c>
      <c r="M179">
        <f>DL179*AJ179*(DG179-DF179*(1000-AJ179*DI179)/(1000-AJ179*DH179))/(100*DA179)</f>
        <v>0</v>
      </c>
      <c r="N179">
        <f>DF179 - IF(AJ179&gt;1, M179*DA179*100.0/(AL179), 0)</f>
        <v>0</v>
      </c>
      <c r="O179">
        <f>((U179-K179/2)*N179-M179)/(U179+K179/2)</f>
        <v>0</v>
      </c>
      <c r="P179">
        <f>O179*(DM179+DN179)/1000.0</f>
        <v>0</v>
      </c>
      <c r="Q179">
        <f>(DF179 - IF(AJ179&gt;1, M179*DA179*100.0/(AL179), 0))*(DM179+DN179)/1000.0</f>
        <v>0</v>
      </c>
      <c r="R179">
        <f>2.0/((1/T179-1/S179)+SIGN(T179)*SQRT((1/T179-1/S179)*(1/T179-1/S179) + 4*DB179/((DB179+1)*(DB179+1))*(2*1/T179*1/S179-1/S179*1/S179)))</f>
        <v>0</v>
      </c>
      <c r="S179">
        <f>IF(LEFT(DC179,1)&lt;&gt;"0",IF(LEFT(DC179,1)="1",3.0,DD179),$D$5+$E$5*(DT179*DM179/($K$5*1000))+$F$5*(DT179*DM179/($K$5*1000))*MAX(MIN(DA179,$J$5),$I$5)*MAX(MIN(DA179,$J$5),$I$5)+$G$5*MAX(MIN(DA179,$J$5),$I$5)*(DT179*DM179/($K$5*1000))+$H$5*(DT179*DM179/($K$5*1000))*(DT179*DM179/($K$5*1000)))</f>
        <v>0</v>
      </c>
      <c r="T179">
        <f>K179*(1000-(1000*0.61365*exp(17.502*X179/(240.97+X179))/(DM179+DN179)+DH179)/2)/(1000*0.61365*exp(17.502*X179/(240.97+X179))/(DM179+DN179)-DH179)</f>
        <v>0</v>
      </c>
      <c r="U179">
        <f>1/((DB179+1)/(R179/1.6)+1/(S179/1.37)) + DB179/((DB179+1)/(R179/1.6) + DB179/(S179/1.37))</f>
        <v>0</v>
      </c>
      <c r="V179">
        <f>(CW179*CZ179)</f>
        <v>0</v>
      </c>
      <c r="W179">
        <f>(DO179+(V179+2*0.95*5.67E-8*(((DO179+$B$7)+273)^4-(DO179+273)^4)-44100*K179)/(1.84*29.3*S179+8*0.95*5.67E-8*(DO179+273)^3))</f>
        <v>0</v>
      </c>
      <c r="X179">
        <f>($C$7*DP179+$D$7*DQ179+$E$7*W179)</f>
        <v>0</v>
      </c>
      <c r="Y179">
        <f>0.61365*exp(17.502*X179/(240.97+X179))</f>
        <v>0</v>
      </c>
      <c r="Z179">
        <f>(AA179/AB179*100)</f>
        <v>0</v>
      </c>
      <c r="AA179">
        <f>DH179*(DM179+DN179)/1000</f>
        <v>0</v>
      </c>
      <c r="AB179">
        <f>0.61365*exp(17.502*DO179/(240.97+DO179))</f>
        <v>0</v>
      </c>
      <c r="AC179">
        <f>(Y179-DH179*(DM179+DN179)/1000)</f>
        <v>0</v>
      </c>
      <c r="AD179">
        <f>(-K179*44100)</f>
        <v>0</v>
      </c>
      <c r="AE179">
        <f>2*29.3*S179*0.92*(DO179-X179)</f>
        <v>0</v>
      </c>
      <c r="AF179">
        <f>2*0.95*5.67E-8*(((DO179+$B$7)+273)^4-(X179+273)^4)</f>
        <v>0</v>
      </c>
      <c r="AG179">
        <f>V179+AF179+AD179+AE179</f>
        <v>0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MAX(0,($B$13+$C$13*DT179)/(1+$D$13*DT179)*DM179/(DO179+273)*$E$13)</f>
        <v>0</v>
      </c>
      <c r="AM179" t="s">
        <v>422</v>
      </c>
      <c r="AN179" t="s">
        <v>422</v>
      </c>
      <c r="AO179">
        <v>0</v>
      </c>
      <c r="AP179">
        <v>0</v>
      </c>
      <c r="AQ179">
        <f>1-AO179/AP179</f>
        <v>0</v>
      </c>
      <c r="AR179">
        <v>0</v>
      </c>
      <c r="AS179" t="s">
        <v>422</v>
      </c>
      <c r="AT179" t="s">
        <v>422</v>
      </c>
      <c r="AU179">
        <v>0</v>
      </c>
      <c r="AV179">
        <v>0</v>
      </c>
      <c r="AW179">
        <f>1-AU179/AV179</f>
        <v>0</v>
      </c>
      <c r="AX179">
        <v>0.5</v>
      </c>
      <c r="AY179">
        <f>CX179</f>
        <v>0</v>
      </c>
      <c r="AZ179">
        <f>M179</f>
        <v>0</v>
      </c>
      <c r="BA179">
        <f>AW179*AX179*AY179</f>
        <v>0</v>
      </c>
      <c r="BB179">
        <f>(AZ179-AR179)/AY179</f>
        <v>0</v>
      </c>
      <c r="BC179">
        <f>(AP179-AV179)/AV179</f>
        <v>0</v>
      </c>
      <c r="BD179">
        <f>AO179/(AQ179+AO179/AV179)</f>
        <v>0</v>
      </c>
      <c r="BE179" t="s">
        <v>422</v>
      </c>
      <c r="BF179">
        <v>0</v>
      </c>
      <c r="BG179">
        <f>IF(BF179&lt;&gt;0, BF179, BD179)</f>
        <v>0</v>
      </c>
      <c r="BH179">
        <f>1-BG179/AV179</f>
        <v>0</v>
      </c>
      <c r="BI179">
        <f>(AV179-AU179)/(AV179-BG179)</f>
        <v>0</v>
      </c>
      <c r="BJ179">
        <f>(AP179-AV179)/(AP179-BG179)</f>
        <v>0</v>
      </c>
      <c r="BK179">
        <f>(AV179-AU179)/(AV179-AO179)</f>
        <v>0</v>
      </c>
      <c r="BL179">
        <f>(AP179-AV179)/(AP179-AO179)</f>
        <v>0</v>
      </c>
      <c r="BM179">
        <f>(BI179*BG179/AU179)</f>
        <v>0</v>
      </c>
      <c r="BN179">
        <f>(1-BM179)</f>
        <v>0</v>
      </c>
      <c r="CW179">
        <f>$B$11*DU179+$C$11*DV179+$F$11*EG179*(1-EJ179)</f>
        <v>0</v>
      </c>
      <c r="CX179">
        <f>CW179*CY179</f>
        <v>0</v>
      </c>
      <c r="CY179">
        <f>($B$11*$D$9+$C$11*$D$9+$F$11*((ET179+EL179)/MAX(ET179+EL179+EU179, 0.1)*$I$9+EU179/MAX(ET179+EL179+EU179, 0.1)*$J$9))/($B$11+$C$11+$F$11)</f>
        <v>0</v>
      </c>
      <c r="CZ179">
        <f>($B$11*$K$9+$C$11*$K$9+$F$11*((ET179+EL179)/MAX(ET179+EL179+EU179, 0.1)*$P$9+EU179/MAX(ET179+EL179+EU179, 0.1)*$Q$9))/($B$11+$C$11+$F$11)</f>
        <v>0</v>
      </c>
      <c r="DA179">
        <v>2.7</v>
      </c>
      <c r="DB179">
        <v>0.5</v>
      </c>
      <c r="DC179" t="s">
        <v>423</v>
      </c>
      <c r="DD179">
        <v>2</v>
      </c>
      <c r="DE179">
        <v>1758505407.5</v>
      </c>
      <c r="DF179">
        <v>420.392</v>
      </c>
      <c r="DG179">
        <v>419.9995555555556</v>
      </c>
      <c r="DH179">
        <v>25.21481111111111</v>
      </c>
      <c r="DI179">
        <v>24.95682222222222</v>
      </c>
      <c r="DJ179">
        <v>419.1542222222222</v>
      </c>
      <c r="DK179">
        <v>25.00772222222222</v>
      </c>
      <c r="DL179">
        <v>499.9788888888889</v>
      </c>
      <c r="DM179">
        <v>89.97450000000001</v>
      </c>
      <c r="DN179">
        <v>0.05675833333333334</v>
      </c>
      <c r="DO179">
        <v>31.17743333333333</v>
      </c>
      <c r="DP179">
        <v>30.70871111111111</v>
      </c>
      <c r="DQ179">
        <v>999.9000000000001</v>
      </c>
      <c r="DR179">
        <v>0</v>
      </c>
      <c r="DS179">
        <v>0</v>
      </c>
      <c r="DT179">
        <v>10003.11333333333</v>
      </c>
      <c r="DU179">
        <v>0</v>
      </c>
      <c r="DV179">
        <v>0.899321</v>
      </c>
      <c r="DW179">
        <v>0.3922391111111111</v>
      </c>
      <c r="DX179">
        <v>431.2662222222223</v>
      </c>
      <c r="DY179">
        <v>430.7497777777778</v>
      </c>
      <c r="DZ179">
        <v>0.2579736666666667</v>
      </c>
      <c r="EA179">
        <v>419.9995555555556</v>
      </c>
      <c r="EB179">
        <v>24.95682222222222</v>
      </c>
      <c r="EC179">
        <v>2.26869</v>
      </c>
      <c r="ED179">
        <v>2.24548</v>
      </c>
      <c r="EE179">
        <v>19.45578888888889</v>
      </c>
      <c r="EF179">
        <v>19.29051111111111</v>
      </c>
      <c r="EG179">
        <v>0.00500097</v>
      </c>
      <c r="EH179">
        <v>0</v>
      </c>
      <c r="EI179">
        <v>0</v>
      </c>
      <c r="EJ179">
        <v>0</v>
      </c>
      <c r="EK179">
        <v>181.0666666666667</v>
      </c>
      <c r="EL179">
        <v>0.00500097</v>
      </c>
      <c r="EM179">
        <v>-9.455555555555556</v>
      </c>
      <c r="EN179">
        <v>-2.200000000000001</v>
      </c>
      <c r="EO179">
        <v>35.937</v>
      </c>
      <c r="EP179">
        <v>40.99277777777777</v>
      </c>
      <c r="EQ179">
        <v>38.07599999999999</v>
      </c>
      <c r="ER179">
        <v>41.63177777777778</v>
      </c>
      <c r="ES179">
        <v>38.51366666666667</v>
      </c>
      <c r="ET179">
        <v>0</v>
      </c>
      <c r="EU179">
        <v>0</v>
      </c>
      <c r="EV179">
        <v>0</v>
      </c>
      <c r="EW179">
        <v>1758505411.3</v>
      </c>
      <c r="EX179">
        <v>0</v>
      </c>
      <c r="EY179">
        <v>179.432</v>
      </c>
      <c r="EZ179">
        <v>6.576922613464943</v>
      </c>
      <c r="FA179">
        <v>-42.75384564691275</v>
      </c>
      <c r="FB179">
        <v>-8.764000000000001</v>
      </c>
      <c r="FC179">
        <v>15</v>
      </c>
      <c r="FD179">
        <v>0</v>
      </c>
      <c r="FE179" t="s">
        <v>424</v>
      </c>
      <c r="FF179">
        <v>1747247426.5</v>
      </c>
      <c r="FG179">
        <v>1747247420.5</v>
      </c>
      <c r="FH179">
        <v>0</v>
      </c>
      <c r="FI179">
        <v>1.027</v>
      </c>
      <c r="FJ179">
        <v>0.031</v>
      </c>
      <c r="FK179">
        <v>0.02</v>
      </c>
      <c r="FL179">
        <v>0.05</v>
      </c>
      <c r="FM179">
        <v>420</v>
      </c>
      <c r="FN179">
        <v>16</v>
      </c>
      <c r="FO179">
        <v>0.01</v>
      </c>
      <c r="FP179">
        <v>0.1</v>
      </c>
      <c r="FQ179">
        <v>0.4044934390243902</v>
      </c>
      <c r="FR179">
        <v>-0.02821170731707358</v>
      </c>
      <c r="FS179">
        <v>0.03717669331196812</v>
      </c>
      <c r="FT179">
        <v>1</v>
      </c>
      <c r="FU179">
        <v>179.8117647058824</v>
      </c>
      <c r="FV179">
        <v>-4.990068974696003</v>
      </c>
      <c r="FW179">
        <v>6.878943348487144</v>
      </c>
      <c r="FX179">
        <v>-1</v>
      </c>
      <c r="FY179">
        <v>0.2581236829268293</v>
      </c>
      <c r="FZ179">
        <v>0.001027567944251094</v>
      </c>
      <c r="GA179">
        <v>0.001093007920419033</v>
      </c>
      <c r="GB179">
        <v>1</v>
      </c>
      <c r="GC179">
        <v>2</v>
      </c>
      <c r="GD179">
        <v>2</v>
      </c>
      <c r="GE179" t="s">
        <v>448</v>
      </c>
      <c r="GF179">
        <v>3.13665</v>
      </c>
      <c r="GG179">
        <v>2.71723</v>
      </c>
      <c r="GH179">
        <v>0.0931601</v>
      </c>
      <c r="GI179">
        <v>0.0924253</v>
      </c>
      <c r="GJ179">
        <v>0.109083</v>
      </c>
      <c r="GK179">
        <v>0.107069</v>
      </c>
      <c r="GL179">
        <v>28780.2</v>
      </c>
      <c r="GM179">
        <v>28860.3</v>
      </c>
      <c r="GN179">
        <v>29508.1</v>
      </c>
      <c r="GO179">
        <v>29390.5</v>
      </c>
      <c r="GP179">
        <v>34734.8</v>
      </c>
      <c r="GQ179">
        <v>34755</v>
      </c>
      <c r="GR179">
        <v>41525.3</v>
      </c>
      <c r="GS179">
        <v>41754</v>
      </c>
      <c r="GT179">
        <v>1.91345</v>
      </c>
      <c r="GU179">
        <v>1.86385</v>
      </c>
      <c r="GV179">
        <v>0.0776649</v>
      </c>
      <c r="GW179">
        <v>0</v>
      </c>
      <c r="GX179">
        <v>29.4468</v>
      </c>
      <c r="GY179">
        <v>999.9</v>
      </c>
      <c r="GZ179">
        <v>57.8</v>
      </c>
      <c r="HA179">
        <v>31.2</v>
      </c>
      <c r="HB179">
        <v>29.3135</v>
      </c>
      <c r="HC179">
        <v>62.2926</v>
      </c>
      <c r="HD179">
        <v>25.3886</v>
      </c>
      <c r="HE179">
        <v>1</v>
      </c>
      <c r="HF179">
        <v>0.150716</v>
      </c>
      <c r="HG179">
        <v>-1.56783</v>
      </c>
      <c r="HH179">
        <v>20.3497</v>
      </c>
      <c r="HI179">
        <v>5.22867</v>
      </c>
      <c r="HJ179">
        <v>12.0159</v>
      </c>
      <c r="HK179">
        <v>4.9915</v>
      </c>
      <c r="HL179">
        <v>3.2897</v>
      </c>
      <c r="HM179">
        <v>9999</v>
      </c>
      <c r="HN179">
        <v>9999</v>
      </c>
      <c r="HO179">
        <v>9999</v>
      </c>
      <c r="HP179">
        <v>999.9</v>
      </c>
      <c r="HQ179">
        <v>1.86757</v>
      </c>
      <c r="HR179">
        <v>1.86672</v>
      </c>
      <c r="HS179">
        <v>1.86601</v>
      </c>
      <c r="HT179">
        <v>1.86599</v>
      </c>
      <c r="HU179">
        <v>1.86784</v>
      </c>
      <c r="HV179">
        <v>1.87027</v>
      </c>
      <c r="HW179">
        <v>1.86892</v>
      </c>
      <c r="HX179">
        <v>1.87041</v>
      </c>
      <c r="HY179">
        <v>0</v>
      </c>
      <c r="HZ179">
        <v>0</v>
      </c>
      <c r="IA179">
        <v>0</v>
      </c>
      <c r="IB179">
        <v>0</v>
      </c>
      <c r="IC179" t="s">
        <v>426</v>
      </c>
      <c r="ID179" t="s">
        <v>427</v>
      </c>
      <c r="IE179" t="s">
        <v>428</v>
      </c>
      <c r="IF179" t="s">
        <v>428</v>
      </c>
      <c r="IG179" t="s">
        <v>428</v>
      </c>
      <c r="IH179" t="s">
        <v>428</v>
      </c>
      <c r="II179">
        <v>0</v>
      </c>
      <c r="IJ179">
        <v>100</v>
      </c>
      <c r="IK179">
        <v>100</v>
      </c>
      <c r="IL179">
        <v>1.238</v>
      </c>
      <c r="IM179">
        <v>0.2071</v>
      </c>
      <c r="IN179">
        <v>0.6902030508192664</v>
      </c>
      <c r="IO179">
        <v>0.001474763808417899</v>
      </c>
      <c r="IP179">
        <v>-3.85604142745729E-07</v>
      </c>
      <c r="IQ179">
        <v>-4.042155114862324E-11</v>
      </c>
      <c r="IR179">
        <v>-0.0599630414126953</v>
      </c>
      <c r="IS179">
        <v>-0.0008759303265835833</v>
      </c>
      <c r="IT179">
        <v>0.0007542316531097033</v>
      </c>
      <c r="IU179">
        <v>-1.168394518909615E-05</v>
      </c>
      <c r="IV179">
        <v>4</v>
      </c>
      <c r="IW179">
        <v>2283</v>
      </c>
      <c r="IX179">
        <v>1</v>
      </c>
      <c r="IY179">
        <v>28</v>
      </c>
      <c r="IZ179">
        <v>187633.1</v>
      </c>
      <c r="JA179">
        <v>187633.2</v>
      </c>
      <c r="JB179">
        <v>1.03271</v>
      </c>
      <c r="JC179">
        <v>2.30225</v>
      </c>
      <c r="JD179">
        <v>1.39648</v>
      </c>
      <c r="JE179">
        <v>2.35962</v>
      </c>
      <c r="JF179">
        <v>1.49536</v>
      </c>
      <c r="JG179">
        <v>2.5647</v>
      </c>
      <c r="JH179">
        <v>36.718</v>
      </c>
      <c r="JI179">
        <v>24.105</v>
      </c>
      <c r="JJ179">
        <v>18</v>
      </c>
      <c r="JK179">
        <v>490.095</v>
      </c>
      <c r="JL179">
        <v>448.581</v>
      </c>
      <c r="JM179">
        <v>31.8896</v>
      </c>
      <c r="JN179">
        <v>29.5511</v>
      </c>
      <c r="JO179">
        <v>30</v>
      </c>
      <c r="JP179">
        <v>29.4034</v>
      </c>
      <c r="JQ179">
        <v>29.3318</v>
      </c>
      <c r="JR179">
        <v>20.6823</v>
      </c>
      <c r="JS179">
        <v>22.1508</v>
      </c>
      <c r="JT179">
        <v>100</v>
      </c>
      <c r="JU179">
        <v>31.8861</v>
      </c>
      <c r="JV179">
        <v>420</v>
      </c>
      <c r="JW179">
        <v>24.992</v>
      </c>
      <c r="JX179">
        <v>100.852</v>
      </c>
      <c r="JY179">
        <v>100.406</v>
      </c>
    </row>
    <row r="180" spans="1:285">
      <c r="A180">
        <v>164</v>
      </c>
      <c r="B180">
        <v>1758505412.5</v>
      </c>
      <c r="C180">
        <v>2524</v>
      </c>
      <c r="D180" t="s">
        <v>760</v>
      </c>
      <c r="E180" t="s">
        <v>761</v>
      </c>
      <c r="F180">
        <v>5</v>
      </c>
      <c r="G180" t="s">
        <v>735</v>
      </c>
      <c r="H180" t="s">
        <v>420</v>
      </c>
      <c r="I180" t="s">
        <v>421</v>
      </c>
      <c r="J180">
        <v>1758505409.5</v>
      </c>
      <c r="K180">
        <f>(L180)/1000</f>
        <v>0</v>
      </c>
      <c r="L180">
        <f>1000*DL180*AJ180*(DH180-DI180)/(100*DA180*(1000-AJ180*DH180))</f>
        <v>0</v>
      </c>
      <c r="M180">
        <f>DL180*AJ180*(DG180-DF180*(1000-AJ180*DI180)/(1000-AJ180*DH180))/(100*DA180)</f>
        <v>0</v>
      </c>
      <c r="N180">
        <f>DF180 - IF(AJ180&gt;1, M180*DA180*100.0/(AL180), 0)</f>
        <v>0</v>
      </c>
      <c r="O180">
        <f>((U180-K180/2)*N180-M180)/(U180+K180/2)</f>
        <v>0</v>
      </c>
      <c r="P180">
        <f>O180*(DM180+DN180)/1000.0</f>
        <v>0</v>
      </c>
      <c r="Q180">
        <f>(DF180 - IF(AJ180&gt;1, M180*DA180*100.0/(AL180), 0))*(DM180+DN180)/1000.0</f>
        <v>0</v>
      </c>
      <c r="R180">
        <f>2.0/((1/T180-1/S180)+SIGN(T180)*SQRT((1/T180-1/S180)*(1/T180-1/S180) + 4*DB180/((DB180+1)*(DB180+1))*(2*1/T180*1/S180-1/S180*1/S180)))</f>
        <v>0</v>
      </c>
      <c r="S180">
        <f>IF(LEFT(DC180,1)&lt;&gt;"0",IF(LEFT(DC180,1)="1",3.0,DD180),$D$5+$E$5*(DT180*DM180/($K$5*1000))+$F$5*(DT180*DM180/($K$5*1000))*MAX(MIN(DA180,$J$5),$I$5)*MAX(MIN(DA180,$J$5),$I$5)+$G$5*MAX(MIN(DA180,$J$5),$I$5)*(DT180*DM180/($K$5*1000))+$H$5*(DT180*DM180/($K$5*1000))*(DT180*DM180/($K$5*1000)))</f>
        <v>0</v>
      </c>
      <c r="T180">
        <f>K180*(1000-(1000*0.61365*exp(17.502*X180/(240.97+X180))/(DM180+DN180)+DH180)/2)/(1000*0.61365*exp(17.502*X180/(240.97+X180))/(DM180+DN180)-DH180)</f>
        <v>0</v>
      </c>
      <c r="U180">
        <f>1/((DB180+1)/(R180/1.6)+1/(S180/1.37)) + DB180/((DB180+1)/(R180/1.6) + DB180/(S180/1.37))</f>
        <v>0</v>
      </c>
      <c r="V180">
        <f>(CW180*CZ180)</f>
        <v>0</v>
      </c>
      <c r="W180">
        <f>(DO180+(V180+2*0.95*5.67E-8*(((DO180+$B$7)+273)^4-(DO180+273)^4)-44100*K180)/(1.84*29.3*S180+8*0.95*5.67E-8*(DO180+273)^3))</f>
        <v>0</v>
      </c>
      <c r="X180">
        <f>($C$7*DP180+$D$7*DQ180+$E$7*W180)</f>
        <v>0</v>
      </c>
      <c r="Y180">
        <f>0.61365*exp(17.502*X180/(240.97+X180))</f>
        <v>0</v>
      </c>
      <c r="Z180">
        <f>(AA180/AB180*100)</f>
        <v>0</v>
      </c>
      <c r="AA180">
        <f>DH180*(DM180+DN180)/1000</f>
        <v>0</v>
      </c>
      <c r="AB180">
        <f>0.61365*exp(17.502*DO180/(240.97+DO180))</f>
        <v>0</v>
      </c>
      <c r="AC180">
        <f>(Y180-DH180*(DM180+DN180)/1000)</f>
        <v>0</v>
      </c>
      <c r="AD180">
        <f>(-K180*44100)</f>
        <v>0</v>
      </c>
      <c r="AE180">
        <f>2*29.3*S180*0.92*(DO180-X180)</f>
        <v>0</v>
      </c>
      <c r="AF180">
        <f>2*0.95*5.67E-8*(((DO180+$B$7)+273)^4-(X180+273)^4)</f>
        <v>0</v>
      </c>
      <c r="AG180">
        <f>V180+AF180+AD180+AE180</f>
        <v>0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MAX(0,($B$13+$C$13*DT180)/(1+$D$13*DT180)*DM180/(DO180+273)*$E$13)</f>
        <v>0</v>
      </c>
      <c r="AM180" t="s">
        <v>422</v>
      </c>
      <c r="AN180" t="s">
        <v>422</v>
      </c>
      <c r="AO180">
        <v>0</v>
      </c>
      <c r="AP180">
        <v>0</v>
      </c>
      <c r="AQ180">
        <f>1-AO180/AP180</f>
        <v>0</v>
      </c>
      <c r="AR180">
        <v>0</v>
      </c>
      <c r="AS180" t="s">
        <v>422</v>
      </c>
      <c r="AT180" t="s">
        <v>422</v>
      </c>
      <c r="AU180">
        <v>0</v>
      </c>
      <c r="AV180">
        <v>0</v>
      </c>
      <c r="AW180">
        <f>1-AU180/AV180</f>
        <v>0</v>
      </c>
      <c r="AX180">
        <v>0.5</v>
      </c>
      <c r="AY180">
        <f>CX180</f>
        <v>0</v>
      </c>
      <c r="AZ180">
        <f>M180</f>
        <v>0</v>
      </c>
      <c r="BA180">
        <f>AW180*AX180*AY180</f>
        <v>0</v>
      </c>
      <c r="BB180">
        <f>(AZ180-AR180)/AY180</f>
        <v>0</v>
      </c>
      <c r="BC180">
        <f>(AP180-AV180)/AV180</f>
        <v>0</v>
      </c>
      <c r="BD180">
        <f>AO180/(AQ180+AO180/AV180)</f>
        <v>0</v>
      </c>
      <c r="BE180" t="s">
        <v>422</v>
      </c>
      <c r="BF180">
        <v>0</v>
      </c>
      <c r="BG180">
        <f>IF(BF180&lt;&gt;0, BF180, BD180)</f>
        <v>0</v>
      </c>
      <c r="BH180">
        <f>1-BG180/AV180</f>
        <v>0</v>
      </c>
      <c r="BI180">
        <f>(AV180-AU180)/(AV180-BG180)</f>
        <v>0</v>
      </c>
      <c r="BJ180">
        <f>(AP180-AV180)/(AP180-BG180)</f>
        <v>0</v>
      </c>
      <c r="BK180">
        <f>(AV180-AU180)/(AV180-AO180)</f>
        <v>0</v>
      </c>
      <c r="BL180">
        <f>(AP180-AV180)/(AP180-AO180)</f>
        <v>0</v>
      </c>
      <c r="BM180">
        <f>(BI180*BG180/AU180)</f>
        <v>0</v>
      </c>
      <c r="BN180">
        <f>(1-BM180)</f>
        <v>0</v>
      </c>
      <c r="CW180">
        <f>$B$11*DU180+$C$11*DV180+$F$11*EG180*(1-EJ180)</f>
        <v>0</v>
      </c>
      <c r="CX180">
        <f>CW180*CY180</f>
        <v>0</v>
      </c>
      <c r="CY180">
        <f>($B$11*$D$9+$C$11*$D$9+$F$11*((ET180+EL180)/MAX(ET180+EL180+EU180, 0.1)*$I$9+EU180/MAX(ET180+EL180+EU180, 0.1)*$J$9))/($B$11+$C$11+$F$11)</f>
        <v>0</v>
      </c>
      <c r="CZ180">
        <f>($B$11*$K$9+$C$11*$K$9+$F$11*((ET180+EL180)/MAX(ET180+EL180+EU180, 0.1)*$P$9+EU180/MAX(ET180+EL180+EU180, 0.1)*$Q$9))/($B$11+$C$11+$F$11)</f>
        <v>0</v>
      </c>
      <c r="DA180">
        <v>2.7</v>
      </c>
      <c r="DB180">
        <v>0.5</v>
      </c>
      <c r="DC180" t="s">
        <v>423</v>
      </c>
      <c r="DD180">
        <v>2</v>
      </c>
      <c r="DE180">
        <v>1758505409.5</v>
      </c>
      <c r="DF180">
        <v>420.3767777777778</v>
      </c>
      <c r="DG180">
        <v>419.9977777777778</v>
      </c>
      <c r="DH180">
        <v>25.21476666666667</v>
      </c>
      <c r="DI180">
        <v>24.95567777777778</v>
      </c>
      <c r="DJ180">
        <v>419.1392222222223</v>
      </c>
      <c r="DK180">
        <v>25.00768888888889</v>
      </c>
      <c r="DL180">
        <v>499.9944444444444</v>
      </c>
      <c r="DM180">
        <v>89.97483333333334</v>
      </c>
      <c r="DN180">
        <v>0.05687511111111111</v>
      </c>
      <c r="DO180">
        <v>31.17685555555556</v>
      </c>
      <c r="DP180">
        <v>30.70994444444445</v>
      </c>
      <c r="DQ180">
        <v>999.9000000000001</v>
      </c>
      <c r="DR180">
        <v>0</v>
      </c>
      <c r="DS180">
        <v>0</v>
      </c>
      <c r="DT180">
        <v>10000.61666666667</v>
      </c>
      <c r="DU180">
        <v>0</v>
      </c>
      <c r="DV180">
        <v>0.899321</v>
      </c>
      <c r="DW180">
        <v>0.3789333333333333</v>
      </c>
      <c r="DX180">
        <v>431.2506666666667</v>
      </c>
      <c r="DY180">
        <v>430.7474444444445</v>
      </c>
      <c r="DZ180">
        <v>0.2590803333333334</v>
      </c>
      <c r="EA180">
        <v>419.9977777777778</v>
      </c>
      <c r="EB180">
        <v>24.95567777777778</v>
      </c>
      <c r="EC180">
        <v>2.268694444444444</v>
      </c>
      <c r="ED180">
        <v>2.245384444444444</v>
      </c>
      <c r="EE180">
        <v>19.45582222222222</v>
      </c>
      <c r="EF180">
        <v>19.28983333333333</v>
      </c>
      <c r="EG180">
        <v>0.00500097</v>
      </c>
      <c r="EH180">
        <v>0</v>
      </c>
      <c r="EI180">
        <v>0</v>
      </c>
      <c r="EJ180">
        <v>0</v>
      </c>
      <c r="EK180">
        <v>179.4333333333333</v>
      </c>
      <c r="EL180">
        <v>0.00500097</v>
      </c>
      <c r="EM180">
        <v>-9.78888888888889</v>
      </c>
      <c r="EN180">
        <v>-2.055555555555555</v>
      </c>
      <c r="EO180">
        <v>35.937</v>
      </c>
      <c r="EP180">
        <v>40.93044444444445</v>
      </c>
      <c r="EQ180">
        <v>38.062</v>
      </c>
      <c r="ER180">
        <v>41.54844444444445</v>
      </c>
      <c r="ES180">
        <v>38.46511111111111</v>
      </c>
      <c r="ET180">
        <v>0</v>
      </c>
      <c r="EU180">
        <v>0</v>
      </c>
      <c r="EV180">
        <v>0</v>
      </c>
      <c r="EW180">
        <v>1758505413.7</v>
      </c>
      <c r="EX180">
        <v>0</v>
      </c>
      <c r="EY180">
        <v>179.196</v>
      </c>
      <c r="EZ180">
        <v>-8.169231524834105</v>
      </c>
      <c r="FA180">
        <v>-11.89999934954522</v>
      </c>
      <c r="FB180">
        <v>-10.052</v>
      </c>
      <c r="FC180">
        <v>15</v>
      </c>
      <c r="FD180">
        <v>0</v>
      </c>
      <c r="FE180" t="s">
        <v>424</v>
      </c>
      <c r="FF180">
        <v>1747247426.5</v>
      </c>
      <c r="FG180">
        <v>1747247420.5</v>
      </c>
      <c r="FH180">
        <v>0</v>
      </c>
      <c r="FI180">
        <v>1.027</v>
      </c>
      <c r="FJ180">
        <v>0.031</v>
      </c>
      <c r="FK180">
        <v>0.02</v>
      </c>
      <c r="FL180">
        <v>0.05</v>
      </c>
      <c r="FM180">
        <v>420</v>
      </c>
      <c r="FN180">
        <v>16</v>
      </c>
      <c r="FO180">
        <v>0.01</v>
      </c>
      <c r="FP180">
        <v>0.1</v>
      </c>
      <c r="FQ180">
        <v>0.4079659</v>
      </c>
      <c r="FR180">
        <v>-0.1765825440900564</v>
      </c>
      <c r="FS180">
        <v>0.03436445258461132</v>
      </c>
      <c r="FT180">
        <v>0</v>
      </c>
      <c r="FU180">
        <v>179.3088235294117</v>
      </c>
      <c r="FV180">
        <v>-6.870894071668264</v>
      </c>
      <c r="FW180">
        <v>7.01491552282617</v>
      </c>
      <c r="FX180">
        <v>-1</v>
      </c>
      <c r="FY180">
        <v>0.2583037</v>
      </c>
      <c r="FZ180">
        <v>0.003947842401501043</v>
      </c>
      <c r="GA180">
        <v>0.001191833109122239</v>
      </c>
      <c r="GB180">
        <v>1</v>
      </c>
      <c r="GC180">
        <v>1</v>
      </c>
      <c r="GD180">
        <v>2</v>
      </c>
      <c r="GE180" t="s">
        <v>425</v>
      </c>
      <c r="GF180">
        <v>3.13658</v>
      </c>
      <c r="GG180">
        <v>2.7174</v>
      </c>
      <c r="GH180">
        <v>0.0931674</v>
      </c>
      <c r="GI180">
        <v>0.0924256</v>
      </c>
      <c r="GJ180">
        <v>0.109082</v>
      </c>
      <c r="GK180">
        <v>0.107071</v>
      </c>
      <c r="GL180">
        <v>28780.1</v>
      </c>
      <c r="GM180">
        <v>28860.7</v>
      </c>
      <c r="GN180">
        <v>29508.2</v>
      </c>
      <c r="GO180">
        <v>29390.9</v>
      </c>
      <c r="GP180">
        <v>34734.9</v>
      </c>
      <c r="GQ180">
        <v>34755.2</v>
      </c>
      <c r="GR180">
        <v>41525.4</v>
      </c>
      <c r="GS180">
        <v>41754.4</v>
      </c>
      <c r="GT180">
        <v>1.91337</v>
      </c>
      <c r="GU180">
        <v>1.86375</v>
      </c>
      <c r="GV180">
        <v>0.0777915</v>
      </c>
      <c r="GW180">
        <v>0</v>
      </c>
      <c r="GX180">
        <v>29.4468</v>
      </c>
      <c r="GY180">
        <v>999.9</v>
      </c>
      <c r="GZ180">
        <v>57.8</v>
      </c>
      <c r="HA180">
        <v>31.2</v>
      </c>
      <c r="HB180">
        <v>29.3117</v>
      </c>
      <c r="HC180">
        <v>62.3626</v>
      </c>
      <c r="HD180">
        <v>25.5088</v>
      </c>
      <c r="HE180">
        <v>1</v>
      </c>
      <c r="HF180">
        <v>0.150716</v>
      </c>
      <c r="HG180">
        <v>-1.55697</v>
      </c>
      <c r="HH180">
        <v>20.3498</v>
      </c>
      <c r="HI180">
        <v>5.22822</v>
      </c>
      <c r="HJ180">
        <v>12.0159</v>
      </c>
      <c r="HK180">
        <v>4.9915</v>
      </c>
      <c r="HL180">
        <v>3.28963</v>
      </c>
      <c r="HM180">
        <v>9999</v>
      </c>
      <c r="HN180">
        <v>9999</v>
      </c>
      <c r="HO180">
        <v>9999</v>
      </c>
      <c r="HP180">
        <v>999.9</v>
      </c>
      <c r="HQ180">
        <v>1.86757</v>
      </c>
      <c r="HR180">
        <v>1.86673</v>
      </c>
      <c r="HS180">
        <v>1.866</v>
      </c>
      <c r="HT180">
        <v>1.866</v>
      </c>
      <c r="HU180">
        <v>1.86784</v>
      </c>
      <c r="HV180">
        <v>1.87027</v>
      </c>
      <c r="HW180">
        <v>1.86892</v>
      </c>
      <c r="HX180">
        <v>1.87041</v>
      </c>
      <c r="HY180">
        <v>0</v>
      </c>
      <c r="HZ180">
        <v>0</v>
      </c>
      <c r="IA180">
        <v>0</v>
      </c>
      <c r="IB180">
        <v>0</v>
      </c>
      <c r="IC180" t="s">
        <v>426</v>
      </c>
      <c r="ID180" t="s">
        <v>427</v>
      </c>
      <c r="IE180" t="s">
        <v>428</v>
      </c>
      <c r="IF180" t="s">
        <v>428</v>
      </c>
      <c r="IG180" t="s">
        <v>428</v>
      </c>
      <c r="IH180" t="s">
        <v>428</v>
      </c>
      <c r="II180">
        <v>0</v>
      </c>
      <c r="IJ180">
        <v>100</v>
      </c>
      <c r="IK180">
        <v>100</v>
      </c>
      <c r="IL180">
        <v>1.238</v>
      </c>
      <c r="IM180">
        <v>0.2071</v>
      </c>
      <c r="IN180">
        <v>0.6902030508192664</v>
      </c>
      <c r="IO180">
        <v>0.001474763808417899</v>
      </c>
      <c r="IP180">
        <v>-3.85604142745729E-07</v>
      </c>
      <c r="IQ180">
        <v>-4.042155114862324E-11</v>
      </c>
      <c r="IR180">
        <v>-0.0599630414126953</v>
      </c>
      <c r="IS180">
        <v>-0.0008759303265835833</v>
      </c>
      <c r="IT180">
        <v>0.0007542316531097033</v>
      </c>
      <c r="IU180">
        <v>-1.168394518909615E-05</v>
      </c>
      <c r="IV180">
        <v>4</v>
      </c>
      <c r="IW180">
        <v>2283</v>
      </c>
      <c r="IX180">
        <v>1</v>
      </c>
      <c r="IY180">
        <v>28</v>
      </c>
      <c r="IZ180">
        <v>187633.1</v>
      </c>
      <c r="JA180">
        <v>187633.2</v>
      </c>
      <c r="JB180">
        <v>1.03271</v>
      </c>
      <c r="JC180">
        <v>2.28638</v>
      </c>
      <c r="JD180">
        <v>1.39648</v>
      </c>
      <c r="JE180">
        <v>2.35718</v>
      </c>
      <c r="JF180">
        <v>1.49536</v>
      </c>
      <c r="JG180">
        <v>2.71851</v>
      </c>
      <c r="JH180">
        <v>36.7417</v>
      </c>
      <c r="JI180">
        <v>24.1138</v>
      </c>
      <c r="JJ180">
        <v>18</v>
      </c>
      <c r="JK180">
        <v>490.04</v>
      </c>
      <c r="JL180">
        <v>448.512</v>
      </c>
      <c r="JM180">
        <v>31.8887</v>
      </c>
      <c r="JN180">
        <v>29.5498</v>
      </c>
      <c r="JO180">
        <v>30</v>
      </c>
      <c r="JP180">
        <v>29.4025</v>
      </c>
      <c r="JQ180">
        <v>29.3309</v>
      </c>
      <c r="JR180">
        <v>20.6803</v>
      </c>
      <c r="JS180">
        <v>22.1508</v>
      </c>
      <c r="JT180">
        <v>100</v>
      </c>
      <c r="JU180">
        <v>31.8861</v>
      </c>
      <c r="JV180">
        <v>420</v>
      </c>
      <c r="JW180">
        <v>24.992</v>
      </c>
      <c r="JX180">
        <v>100.853</v>
      </c>
      <c r="JY180">
        <v>100.407</v>
      </c>
    </row>
    <row r="181" spans="1:285">
      <c r="A181">
        <v>165</v>
      </c>
      <c r="B181">
        <v>1758505414.5</v>
      </c>
      <c r="C181">
        <v>2526</v>
      </c>
      <c r="D181" t="s">
        <v>762</v>
      </c>
      <c r="E181" t="s">
        <v>763</v>
      </c>
      <c r="F181">
        <v>5</v>
      </c>
      <c r="G181" t="s">
        <v>735</v>
      </c>
      <c r="H181" t="s">
        <v>420</v>
      </c>
      <c r="I181" t="s">
        <v>421</v>
      </c>
      <c r="J181">
        <v>1758505411.5</v>
      </c>
      <c r="K181">
        <f>(L181)/1000</f>
        <v>0</v>
      </c>
      <c r="L181">
        <f>1000*DL181*AJ181*(DH181-DI181)/(100*DA181*(1000-AJ181*DH181))</f>
        <v>0</v>
      </c>
      <c r="M181">
        <f>DL181*AJ181*(DG181-DF181*(1000-AJ181*DI181)/(1000-AJ181*DH181))/(100*DA181)</f>
        <v>0</v>
      </c>
      <c r="N181">
        <f>DF181 - IF(AJ181&gt;1, M181*DA181*100.0/(AL181), 0)</f>
        <v>0</v>
      </c>
      <c r="O181">
        <f>((U181-K181/2)*N181-M181)/(U181+K181/2)</f>
        <v>0</v>
      </c>
      <c r="P181">
        <f>O181*(DM181+DN181)/1000.0</f>
        <v>0</v>
      </c>
      <c r="Q181">
        <f>(DF181 - IF(AJ181&gt;1, M181*DA181*100.0/(AL181), 0))*(DM181+DN181)/1000.0</f>
        <v>0</v>
      </c>
      <c r="R181">
        <f>2.0/((1/T181-1/S181)+SIGN(T181)*SQRT((1/T181-1/S181)*(1/T181-1/S181) + 4*DB181/((DB181+1)*(DB181+1))*(2*1/T181*1/S181-1/S181*1/S181)))</f>
        <v>0</v>
      </c>
      <c r="S181">
        <f>IF(LEFT(DC181,1)&lt;&gt;"0",IF(LEFT(DC181,1)="1",3.0,DD181),$D$5+$E$5*(DT181*DM181/($K$5*1000))+$F$5*(DT181*DM181/($K$5*1000))*MAX(MIN(DA181,$J$5),$I$5)*MAX(MIN(DA181,$J$5),$I$5)+$G$5*MAX(MIN(DA181,$J$5),$I$5)*(DT181*DM181/($K$5*1000))+$H$5*(DT181*DM181/($K$5*1000))*(DT181*DM181/($K$5*1000)))</f>
        <v>0</v>
      </c>
      <c r="T181">
        <f>K181*(1000-(1000*0.61365*exp(17.502*X181/(240.97+X181))/(DM181+DN181)+DH181)/2)/(1000*0.61365*exp(17.502*X181/(240.97+X181))/(DM181+DN181)-DH181)</f>
        <v>0</v>
      </c>
      <c r="U181">
        <f>1/((DB181+1)/(R181/1.6)+1/(S181/1.37)) + DB181/((DB181+1)/(R181/1.6) + DB181/(S181/1.37))</f>
        <v>0</v>
      </c>
      <c r="V181">
        <f>(CW181*CZ181)</f>
        <v>0</v>
      </c>
      <c r="W181">
        <f>(DO181+(V181+2*0.95*5.67E-8*(((DO181+$B$7)+273)^4-(DO181+273)^4)-44100*K181)/(1.84*29.3*S181+8*0.95*5.67E-8*(DO181+273)^3))</f>
        <v>0</v>
      </c>
      <c r="X181">
        <f>($C$7*DP181+$D$7*DQ181+$E$7*W181)</f>
        <v>0</v>
      </c>
      <c r="Y181">
        <f>0.61365*exp(17.502*X181/(240.97+X181))</f>
        <v>0</v>
      </c>
      <c r="Z181">
        <f>(AA181/AB181*100)</f>
        <v>0</v>
      </c>
      <c r="AA181">
        <f>DH181*(DM181+DN181)/1000</f>
        <v>0</v>
      </c>
      <c r="AB181">
        <f>0.61365*exp(17.502*DO181/(240.97+DO181))</f>
        <v>0</v>
      </c>
      <c r="AC181">
        <f>(Y181-DH181*(DM181+DN181)/1000)</f>
        <v>0</v>
      </c>
      <c r="AD181">
        <f>(-K181*44100)</f>
        <v>0</v>
      </c>
      <c r="AE181">
        <f>2*29.3*S181*0.92*(DO181-X181)</f>
        <v>0</v>
      </c>
      <c r="AF181">
        <f>2*0.95*5.67E-8*(((DO181+$B$7)+273)^4-(X181+273)^4)</f>
        <v>0</v>
      </c>
      <c r="AG181">
        <f>V181+AF181+AD181+AE181</f>
        <v>0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MAX(0,($B$13+$C$13*DT181)/(1+$D$13*DT181)*DM181/(DO181+273)*$E$13)</f>
        <v>0</v>
      </c>
      <c r="AM181" t="s">
        <v>422</v>
      </c>
      <c r="AN181" t="s">
        <v>422</v>
      </c>
      <c r="AO181">
        <v>0</v>
      </c>
      <c r="AP181">
        <v>0</v>
      </c>
      <c r="AQ181">
        <f>1-AO181/AP181</f>
        <v>0</v>
      </c>
      <c r="AR181">
        <v>0</v>
      </c>
      <c r="AS181" t="s">
        <v>422</v>
      </c>
      <c r="AT181" t="s">
        <v>422</v>
      </c>
      <c r="AU181">
        <v>0</v>
      </c>
      <c r="AV181">
        <v>0</v>
      </c>
      <c r="AW181">
        <f>1-AU181/AV181</f>
        <v>0</v>
      </c>
      <c r="AX181">
        <v>0.5</v>
      </c>
      <c r="AY181">
        <f>CX181</f>
        <v>0</v>
      </c>
      <c r="AZ181">
        <f>M181</f>
        <v>0</v>
      </c>
      <c r="BA181">
        <f>AW181*AX181*AY181</f>
        <v>0</v>
      </c>
      <c r="BB181">
        <f>(AZ181-AR181)/AY181</f>
        <v>0</v>
      </c>
      <c r="BC181">
        <f>(AP181-AV181)/AV181</f>
        <v>0</v>
      </c>
      <c r="BD181">
        <f>AO181/(AQ181+AO181/AV181)</f>
        <v>0</v>
      </c>
      <c r="BE181" t="s">
        <v>422</v>
      </c>
      <c r="BF181">
        <v>0</v>
      </c>
      <c r="BG181">
        <f>IF(BF181&lt;&gt;0, BF181, BD181)</f>
        <v>0</v>
      </c>
      <c r="BH181">
        <f>1-BG181/AV181</f>
        <v>0</v>
      </c>
      <c r="BI181">
        <f>(AV181-AU181)/(AV181-BG181)</f>
        <v>0</v>
      </c>
      <c r="BJ181">
        <f>(AP181-AV181)/(AP181-BG181)</f>
        <v>0</v>
      </c>
      <c r="BK181">
        <f>(AV181-AU181)/(AV181-AO181)</f>
        <v>0</v>
      </c>
      <c r="BL181">
        <f>(AP181-AV181)/(AP181-AO181)</f>
        <v>0</v>
      </c>
      <c r="BM181">
        <f>(BI181*BG181/AU181)</f>
        <v>0</v>
      </c>
      <c r="BN181">
        <f>(1-BM181)</f>
        <v>0</v>
      </c>
      <c r="CW181">
        <f>$B$11*DU181+$C$11*DV181+$F$11*EG181*(1-EJ181)</f>
        <v>0</v>
      </c>
      <c r="CX181">
        <f>CW181*CY181</f>
        <v>0</v>
      </c>
      <c r="CY181">
        <f>($B$11*$D$9+$C$11*$D$9+$F$11*((ET181+EL181)/MAX(ET181+EL181+EU181, 0.1)*$I$9+EU181/MAX(ET181+EL181+EU181, 0.1)*$J$9))/($B$11+$C$11+$F$11)</f>
        <v>0</v>
      </c>
      <c r="CZ181">
        <f>($B$11*$K$9+$C$11*$K$9+$F$11*((ET181+EL181)/MAX(ET181+EL181+EU181, 0.1)*$P$9+EU181/MAX(ET181+EL181+EU181, 0.1)*$Q$9))/($B$11+$C$11+$F$11)</f>
        <v>0</v>
      </c>
      <c r="DA181">
        <v>2.7</v>
      </c>
      <c r="DB181">
        <v>0.5</v>
      </c>
      <c r="DC181" t="s">
        <v>423</v>
      </c>
      <c r="DD181">
        <v>2</v>
      </c>
      <c r="DE181">
        <v>1758505411.5</v>
      </c>
      <c r="DF181">
        <v>420.379</v>
      </c>
      <c r="DG181">
        <v>419.9866666666667</v>
      </c>
      <c r="DH181">
        <v>25.21415555555555</v>
      </c>
      <c r="DI181">
        <v>24.95502222222222</v>
      </c>
      <c r="DJ181">
        <v>419.1413333333333</v>
      </c>
      <c r="DK181">
        <v>25.00708888888889</v>
      </c>
      <c r="DL181">
        <v>500.0067777777778</v>
      </c>
      <c r="DM181">
        <v>89.97571111111112</v>
      </c>
      <c r="DN181">
        <v>0.05704774444444444</v>
      </c>
      <c r="DO181">
        <v>31.17622222222222</v>
      </c>
      <c r="DP181">
        <v>30.71153333333333</v>
      </c>
      <c r="DQ181">
        <v>999.9000000000001</v>
      </c>
      <c r="DR181">
        <v>0</v>
      </c>
      <c r="DS181">
        <v>0</v>
      </c>
      <c r="DT181">
        <v>9996.866666666665</v>
      </c>
      <c r="DU181">
        <v>0</v>
      </c>
      <c r="DV181">
        <v>0.899321</v>
      </c>
      <c r="DW181">
        <v>0.3922558888888889</v>
      </c>
      <c r="DX181">
        <v>431.2526666666667</v>
      </c>
      <c r="DY181">
        <v>430.7356666666667</v>
      </c>
      <c r="DZ181">
        <v>0.2591211111111111</v>
      </c>
      <c r="EA181">
        <v>419.9866666666667</v>
      </c>
      <c r="EB181">
        <v>24.95502222222222</v>
      </c>
      <c r="EC181">
        <v>2.268662222222222</v>
      </c>
      <c r="ED181">
        <v>2.245347777777778</v>
      </c>
      <c r="EE181">
        <v>19.45558888888889</v>
      </c>
      <c r="EF181">
        <v>19.28957777777778</v>
      </c>
      <c r="EG181">
        <v>0.00500097</v>
      </c>
      <c r="EH181">
        <v>0</v>
      </c>
      <c r="EI181">
        <v>0</v>
      </c>
      <c r="EJ181">
        <v>0</v>
      </c>
      <c r="EK181">
        <v>177.9555555555556</v>
      </c>
      <c r="EL181">
        <v>0.00500097</v>
      </c>
      <c r="EM181">
        <v>-8.233333333333333</v>
      </c>
      <c r="EN181">
        <v>-1.566666666666667</v>
      </c>
      <c r="EO181">
        <v>35.937</v>
      </c>
      <c r="EP181">
        <v>40.86088888888889</v>
      </c>
      <c r="EQ181">
        <v>38.04133333333333</v>
      </c>
      <c r="ER181">
        <v>41.45811111111112</v>
      </c>
      <c r="ES181">
        <v>38.42344444444445</v>
      </c>
      <c r="ET181">
        <v>0</v>
      </c>
      <c r="EU181">
        <v>0</v>
      </c>
      <c r="EV181">
        <v>0</v>
      </c>
      <c r="EW181">
        <v>1758505415.5</v>
      </c>
      <c r="EX181">
        <v>0</v>
      </c>
      <c r="EY181">
        <v>178.8384615384616</v>
      </c>
      <c r="EZ181">
        <v>-13.67521426297235</v>
      </c>
      <c r="FA181">
        <v>16.02735069734793</v>
      </c>
      <c r="FB181">
        <v>-9.423076923076923</v>
      </c>
      <c r="FC181">
        <v>15</v>
      </c>
      <c r="FD181">
        <v>0</v>
      </c>
      <c r="FE181" t="s">
        <v>424</v>
      </c>
      <c r="FF181">
        <v>1747247426.5</v>
      </c>
      <c r="FG181">
        <v>1747247420.5</v>
      </c>
      <c r="FH181">
        <v>0</v>
      </c>
      <c r="FI181">
        <v>1.027</v>
      </c>
      <c r="FJ181">
        <v>0.031</v>
      </c>
      <c r="FK181">
        <v>0.02</v>
      </c>
      <c r="FL181">
        <v>0.05</v>
      </c>
      <c r="FM181">
        <v>420</v>
      </c>
      <c r="FN181">
        <v>16</v>
      </c>
      <c r="FO181">
        <v>0.01</v>
      </c>
      <c r="FP181">
        <v>0.1</v>
      </c>
      <c r="FQ181">
        <v>0.4102567804878048</v>
      </c>
      <c r="FR181">
        <v>-0.115890459930314</v>
      </c>
      <c r="FS181">
        <v>0.03530726703165366</v>
      </c>
      <c r="FT181">
        <v>0</v>
      </c>
      <c r="FU181">
        <v>178.9205882352941</v>
      </c>
      <c r="FV181">
        <v>-4.47211636411123</v>
      </c>
      <c r="FW181">
        <v>6.983584930213754</v>
      </c>
      <c r="FX181">
        <v>-1</v>
      </c>
      <c r="FY181">
        <v>0.2583705609756098</v>
      </c>
      <c r="FZ181">
        <v>0.001747254355401049</v>
      </c>
      <c r="GA181">
        <v>0.001108524157272891</v>
      </c>
      <c r="GB181">
        <v>1</v>
      </c>
      <c r="GC181">
        <v>1</v>
      </c>
      <c r="GD181">
        <v>2</v>
      </c>
      <c r="GE181" t="s">
        <v>425</v>
      </c>
      <c r="GF181">
        <v>3.13675</v>
      </c>
      <c r="GG181">
        <v>2.71739</v>
      </c>
      <c r="GH181">
        <v>0.093168</v>
      </c>
      <c r="GI181">
        <v>0.0924357</v>
      </c>
      <c r="GJ181">
        <v>0.109085</v>
      </c>
      <c r="GK181">
        <v>0.107074</v>
      </c>
      <c r="GL181">
        <v>28780.3</v>
      </c>
      <c r="GM181">
        <v>28860.7</v>
      </c>
      <c r="GN181">
        <v>29508.4</v>
      </c>
      <c r="GO181">
        <v>29391.2</v>
      </c>
      <c r="GP181">
        <v>34735.1</v>
      </c>
      <c r="GQ181">
        <v>34755.6</v>
      </c>
      <c r="GR181">
        <v>41525.8</v>
      </c>
      <c r="GS181">
        <v>41754.9</v>
      </c>
      <c r="GT181">
        <v>1.91357</v>
      </c>
      <c r="GU181">
        <v>1.86413</v>
      </c>
      <c r="GV181">
        <v>0.0778437</v>
      </c>
      <c r="GW181">
        <v>0</v>
      </c>
      <c r="GX181">
        <v>29.4468</v>
      </c>
      <c r="GY181">
        <v>999.9</v>
      </c>
      <c r="GZ181">
        <v>57.8</v>
      </c>
      <c r="HA181">
        <v>31.2</v>
      </c>
      <c r="HB181">
        <v>29.3114</v>
      </c>
      <c r="HC181">
        <v>62.4026</v>
      </c>
      <c r="HD181">
        <v>25.3846</v>
      </c>
      <c r="HE181">
        <v>1</v>
      </c>
      <c r="HF181">
        <v>0.15077</v>
      </c>
      <c r="HG181">
        <v>-1.5544</v>
      </c>
      <c r="HH181">
        <v>20.3497</v>
      </c>
      <c r="HI181">
        <v>5.22792</v>
      </c>
      <c r="HJ181">
        <v>12.0159</v>
      </c>
      <c r="HK181">
        <v>4.99145</v>
      </c>
      <c r="HL181">
        <v>3.28948</v>
      </c>
      <c r="HM181">
        <v>9999</v>
      </c>
      <c r="HN181">
        <v>9999</v>
      </c>
      <c r="HO181">
        <v>9999</v>
      </c>
      <c r="HP181">
        <v>999.9</v>
      </c>
      <c r="HQ181">
        <v>1.86757</v>
      </c>
      <c r="HR181">
        <v>1.86673</v>
      </c>
      <c r="HS181">
        <v>1.86601</v>
      </c>
      <c r="HT181">
        <v>1.866</v>
      </c>
      <c r="HU181">
        <v>1.86783</v>
      </c>
      <c r="HV181">
        <v>1.87027</v>
      </c>
      <c r="HW181">
        <v>1.86891</v>
      </c>
      <c r="HX181">
        <v>1.87041</v>
      </c>
      <c r="HY181">
        <v>0</v>
      </c>
      <c r="HZ181">
        <v>0</v>
      </c>
      <c r="IA181">
        <v>0</v>
      </c>
      <c r="IB181">
        <v>0</v>
      </c>
      <c r="IC181" t="s">
        <v>426</v>
      </c>
      <c r="ID181" t="s">
        <v>427</v>
      </c>
      <c r="IE181" t="s">
        <v>428</v>
      </c>
      <c r="IF181" t="s">
        <v>428</v>
      </c>
      <c r="IG181" t="s">
        <v>428</v>
      </c>
      <c r="IH181" t="s">
        <v>428</v>
      </c>
      <c r="II181">
        <v>0</v>
      </c>
      <c r="IJ181">
        <v>100</v>
      </c>
      <c r="IK181">
        <v>100</v>
      </c>
      <c r="IL181">
        <v>1.238</v>
      </c>
      <c r="IM181">
        <v>0.2071</v>
      </c>
      <c r="IN181">
        <v>0.6902030508192664</v>
      </c>
      <c r="IO181">
        <v>0.001474763808417899</v>
      </c>
      <c r="IP181">
        <v>-3.85604142745729E-07</v>
      </c>
      <c r="IQ181">
        <v>-4.042155114862324E-11</v>
      </c>
      <c r="IR181">
        <v>-0.0599630414126953</v>
      </c>
      <c r="IS181">
        <v>-0.0008759303265835833</v>
      </c>
      <c r="IT181">
        <v>0.0007542316531097033</v>
      </c>
      <c r="IU181">
        <v>-1.168394518909615E-05</v>
      </c>
      <c r="IV181">
        <v>4</v>
      </c>
      <c r="IW181">
        <v>2283</v>
      </c>
      <c r="IX181">
        <v>1</v>
      </c>
      <c r="IY181">
        <v>28</v>
      </c>
      <c r="IZ181">
        <v>187633.1</v>
      </c>
      <c r="JA181">
        <v>187633.2</v>
      </c>
      <c r="JB181">
        <v>1.03271</v>
      </c>
      <c r="JC181">
        <v>2.28394</v>
      </c>
      <c r="JD181">
        <v>1.39771</v>
      </c>
      <c r="JE181">
        <v>2.35474</v>
      </c>
      <c r="JF181">
        <v>1.49536</v>
      </c>
      <c r="JG181">
        <v>2.71729</v>
      </c>
      <c r="JH181">
        <v>36.718</v>
      </c>
      <c r="JI181">
        <v>24.1225</v>
      </c>
      <c r="JJ181">
        <v>18</v>
      </c>
      <c r="JK181">
        <v>490.167</v>
      </c>
      <c r="JL181">
        <v>448.737</v>
      </c>
      <c r="JM181">
        <v>31.8859</v>
      </c>
      <c r="JN181">
        <v>29.5496</v>
      </c>
      <c r="JO181">
        <v>30</v>
      </c>
      <c r="JP181">
        <v>29.4025</v>
      </c>
      <c r="JQ181">
        <v>29.3297</v>
      </c>
      <c r="JR181">
        <v>20.6798</v>
      </c>
      <c r="JS181">
        <v>22.1508</v>
      </c>
      <c r="JT181">
        <v>100</v>
      </c>
      <c r="JU181">
        <v>31.8861</v>
      </c>
      <c r="JV181">
        <v>420</v>
      </c>
      <c r="JW181">
        <v>24.992</v>
      </c>
      <c r="JX181">
        <v>100.854</v>
      </c>
      <c r="JY181">
        <v>100.408</v>
      </c>
    </row>
    <row r="182" spans="1:285">
      <c r="A182">
        <v>166</v>
      </c>
      <c r="B182">
        <v>1758505416.5</v>
      </c>
      <c r="C182">
        <v>2528</v>
      </c>
      <c r="D182" t="s">
        <v>764</v>
      </c>
      <c r="E182" t="s">
        <v>765</v>
      </c>
      <c r="F182">
        <v>5</v>
      </c>
      <c r="G182" t="s">
        <v>735</v>
      </c>
      <c r="H182" t="s">
        <v>420</v>
      </c>
      <c r="I182" t="s">
        <v>421</v>
      </c>
      <c r="J182">
        <v>1758505413.5</v>
      </c>
      <c r="K182">
        <f>(L182)/1000</f>
        <v>0</v>
      </c>
      <c r="L182">
        <f>1000*DL182*AJ182*(DH182-DI182)/(100*DA182*(1000-AJ182*DH182))</f>
        <v>0</v>
      </c>
      <c r="M182">
        <f>DL182*AJ182*(DG182-DF182*(1000-AJ182*DI182)/(1000-AJ182*DH182))/(100*DA182)</f>
        <v>0</v>
      </c>
      <c r="N182">
        <f>DF182 - IF(AJ182&gt;1, M182*DA182*100.0/(AL182), 0)</f>
        <v>0</v>
      </c>
      <c r="O182">
        <f>((U182-K182/2)*N182-M182)/(U182+K182/2)</f>
        <v>0</v>
      </c>
      <c r="P182">
        <f>O182*(DM182+DN182)/1000.0</f>
        <v>0</v>
      </c>
      <c r="Q182">
        <f>(DF182 - IF(AJ182&gt;1, M182*DA182*100.0/(AL182), 0))*(DM182+DN182)/1000.0</f>
        <v>0</v>
      </c>
      <c r="R182">
        <f>2.0/((1/T182-1/S182)+SIGN(T182)*SQRT((1/T182-1/S182)*(1/T182-1/S182) + 4*DB182/((DB182+1)*(DB182+1))*(2*1/T182*1/S182-1/S182*1/S182)))</f>
        <v>0</v>
      </c>
      <c r="S182">
        <f>IF(LEFT(DC182,1)&lt;&gt;"0",IF(LEFT(DC182,1)="1",3.0,DD182),$D$5+$E$5*(DT182*DM182/($K$5*1000))+$F$5*(DT182*DM182/($K$5*1000))*MAX(MIN(DA182,$J$5),$I$5)*MAX(MIN(DA182,$J$5),$I$5)+$G$5*MAX(MIN(DA182,$J$5),$I$5)*(DT182*DM182/($K$5*1000))+$H$5*(DT182*DM182/($K$5*1000))*(DT182*DM182/($K$5*1000)))</f>
        <v>0</v>
      </c>
      <c r="T182">
        <f>K182*(1000-(1000*0.61365*exp(17.502*X182/(240.97+X182))/(DM182+DN182)+DH182)/2)/(1000*0.61365*exp(17.502*X182/(240.97+X182))/(DM182+DN182)-DH182)</f>
        <v>0</v>
      </c>
      <c r="U182">
        <f>1/((DB182+1)/(R182/1.6)+1/(S182/1.37)) + DB182/((DB182+1)/(R182/1.6) + DB182/(S182/1.37))</f>
        <v>0</v>
      </c>
      <c r="V182">
        <f>(CW182*CZ182)</f>
        <v>0</v>
      </c>
      <c r="W182">
        <f>(DO182+(V182+2*0.95*5.67E-8*(((DO182+$B$7)+273)^4-(DO182+273)^4)-44100*K182)/(1.84*29.3*S182+8*0.95*5.67E-8*(DO182+273)^3))</f>
        <v>0</v>
      </c>
      <c r="X182">
        <f>($C$7*DP182+$D$7*DQ182+$E$7*W182)</f>
        <v>0</v>
      </c>
      <c r="Y182">
        <f>0.61365*exp(17.502*X182/(240.97+X182))</f>
        <v>0</v>
      </c>
      <c r="Z182">
        <f>(AA182/AB182*100)</f>
        <v>0</v>
      </c>
      <c r="AA182">
        <f>DH182*(DM182+DN182)/1000</f>
        <v>0</v>
      </c>
      <c r="AB182">
        <f>0.61365*exp(17.502*DO182/(240.97+DO182))</f>
        <v>0</v>
      </c>
      <c r="AC182">
        <f>(Y182-DH182*(DM182+DN182)/1000)</f>
        <v>0</v>
      </c>
      <c r="AD182">
        <f>(-K182*44100)</f>
        <v>0</v>
      </c>
      <c r="AE182">
        <f>2*29.3*S182*0.92*(DO182-X182)</f>
        <v>0</v>
      </c>
      <c r="AF182">
        <f>2*0.95*5.67E-8*(((DO182+$B$7)+273)^4-(X182+273)^4)</f>
        <v>0</v>
      </c>
      <c r="AG182">
        <f>V182+AF182+AD182+AE182</f>
        <v>0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MAX(0,($B$13+$C$13*DT182)/(1+$D$13*DT182)*DM182/(DO182+273)*$E$13)</f>
        <v>0</v>
      </c>
      <c r="AM182" t="s">
        <v>422</v>
      </c>
      <c r="AN182" t="s">
        <v>422</v>
      </c>
      <c r="AO182">
        <v>0</v>
      </c>
      <c r="AP182">
        <v>0</v>
      </c>
      <c r="AQ182">
        <f>1-AO182/AP182</f>
        <v>0</v>
      </c>
      <c r="AR182">
        <v>0</v>
      </c>
      <c r="AS182" t="s">
        <v>422</v>
      </c>
      <c r="AT182" t="s">
        <v>422</v>
      </c>
      <c r="AU182">
        <v>0</v>
      </c>
      <c r="AV182">
        <v>0</v>
      </c>
      <c r="AW182">
        <f>1-AU182/AV182</f>
        <v>0</v>
      </c>
      <c r="AX182">
        <v>0.5</v>
      </c>
      <c r="AY182">
        <f>CX182</f>
        <v>0</v>
      </c>
      <c r="AZ182">
        <f>M182</f>
        <v>0</v>
      </c>
      <c r="BA182">
        <f>AW182*AX182*AY182</f>
        <v>0</v>
      </c>
      <c r="BB182">
        <f>(AZ182-AR182)/AY182</f>
        <v>0</v>
      </c>
      <c r="BC182">
        <f>(AP182-AV182)/AV182</f>
        <v>0</v>
      </c>
      <c r="BD182">
        <f>AO182/(AQ182+AO182/AV182)</f>
        <v>0</v>
      </c>
      <c r="BE182" t="s">
        <v>422</v>
      </c>
      <c r="BF182">
        <v>0</v>
      </c>
      <c r="BG182">
        <f>IF(BF182&lt;&gt;0, BF182, BD182)</f>
        <v>0</v>
      </c>
      <c r="BH182">
        <f>1-BG182/AV182</f>
        <v>0</v>
      </c>
      <c r="BI182">
        <f>(AV182-AU182)/(AV182-BG182)</f>
        <v>0</v>
      </c>
      <c r="BJ182">
        <f>(AP182-AV182)/(AP182-BG182)</f>
        <v>0</v>
      </c>
      <c r="BK182">
        <f>(AV182-AU182)/(AV182-AO182)</f>
        <v>0</v>
      </c>
      <c r="BL182">
        <f>(AP182-AV182)/(AP182-AO182)</f>
        <v>0</v>
      </c>
      <c r="BM182">
        <f>(BI182*BG182/AU182)</f>
        <v>0</v>
      </c>
      <c r="BN182">
        <f>(1-BM182)</f>
        <v>0</v>
      </c>
      <c r="CW182">
        <f>$B$11*DU182+$C$11*DV182+$F$11*EG182*(1-EJ182)</f>
        <v>0</v>
      </c>
      <c r="CX182">
        <f>CW182*CY182</f>
        <v>0</v>
      </c>
      <c r="CY182">
        <f>($B$11*$D$9+$C$11*$D$9+$F$11*((ET182+EL182)/MAX(ET182+EL182+EU182, 0.1)*$I$9+EU182/MAX(ET182+EL182+EU182, 0.1)*$J$9))/($B$11+$C$11+$F$11)</f>
        <v>0</v>
      </c>
      <c r="CZ182">
        <f>($B$11*$K$9+$C$11*$K$9+$F$11*((ET182+EL182)/MAX(ET182+EL182+EU182, 0.1)*$P$9+EU182/MAX(ET182+EL182+EU182, 0.1)*$Q$9))/($B$11+$C$11+$F$11)</f>
        <v>0</v>
      </c>
      <c r="DA182">
        <v>2.7</v>
      </c>
      <c r="DB182">
        <v>0.5</v>
      </c>
      <c r="DC182" t="s">
        <v>423</v>
      </c>
      <c r="DD182">
        <v>2</v>
      </c>
      <c r="DE182">
        <v>1758505413.5</v>
      </c>
      <c r="DF182">
        <v>420.3914444444444</v>
      </c>
      <c r="DG182">
        <v>419.9835555555555</v>
      </c>
      <c r="DH182">
        <v>25.21352222222222</v>
      </c>
      <c r="DI182">
        <v>24.95511111111111</v>
      </c>
      <c r="DJ182">
        <v>419.1537777777778</v>
      </c>
      <c r="DK182">
        <v>25.00646666666667</v>
      </c>
      <c r="DL182">
        <v>500.0057777777778</v>
      </c>
      <c r="DM182">
        <v>89.97666666666666</v>
      </c>
      <c r="DN182">
        <v>0.05716502222222222</v>
      </c>
      <c r="DO182">
        <v>31.1765</v>
      </c>
      <c r="DP182">
        <v>30.71361111111111</v>
      </c>
      <c r="DQ182">
        <v>999.9000000000001</v>
      </c>
      <c r="DR182">
        <v>0</v>
      </c>
      <c r="DS182">
        <v>0</v>
      </c>
      <c r="DT182">
        <v>9993.818888888889</v>
      </c>
      <c r="DU182">
        <v>0</v>
      </c>
      <c r="DV182">
        <v>0.899321</v>
      </c>
      <c r="DW182">
        <v>0.4078843333333333</v>
      </c>
      <c r="DX182">
        <v>431.2653333333333</v>
      </c>
      <c r="DY182">
        <v>430.7324444444445</v>
      </c>
      <c r="DZ182">
        <v>0.2584052222222222</v>
      </c>
      <c r="EA182">
        <v>419.9835555555555</v>
      </c>
      <c r="EB182">
        <v>24.95511111111111</v>
      </c>
      <c r="EC182">
        <v>2.268628888888889</v>
      </c>
      <c r="ED182">
        <v>2.245378888888889</v>
      </c>
      <c r="EE182">
        <v>19.45536666666667</v>
      </c>
      <c r="EF182">
        <v>19.28981111111111</v>
      </c>
      <c r="EG182">
        <v>0.00500097</v>
      </c>
      <c r="EH182">
        <v>0</v>
      </c>
      <c r="EI182">
        <v>0</v>
      </c>
      <c r="EJ182">
        <v>0</v>
      </c>
      <c r="EK182">
        <v>174.0111111111111</v>
      </c>
      <c r="EL182">
        <v>0.00500097</v>
      </c>
      <c r="EM182">
        <v>-9.033333333333333</v>
      </c>
      <c r="EN182">
        <v>-2.133333333333334</v>
      </c>
      <c r="EO182">
        <v>35.937</v>
      </c>
      <c r="EP182">
        <v>40.78444444444445</v>
      </c>
      <c r="EQ182">
        <v>38.02066666666666</v>
      </c>
      <c r="ER182">
        <v>41.37477777777778</v>
      </c>
      <c r="ES182">
        <v>38.38177777777778</v>
      </c>
      <c r="ET182">
        <v>0</v>
      </c>
      <c r="EU182">
        <v>0</v>
      </c>
      <c r="EV182">
        <v>0</v>
      </c>
      <c r="EW182">
        <v>1758505417.3</v>
      </c>
      <c r="EX182">
        <v>0</v>
      </c>
      <c r="EY182">
        <v>178.132</v>
      </c>
      <c r="EZ182">
        <v>-5.069231697440647</v>
      </c>
      <c r="FA182">
        <v>9.884615936293422</v>
      </c>
      <c r="FB182">
        <v>-9.395999999999999</v>
      </c>
      <c r="FC182">
        <v>15</v>
      </c>
      <c r="FD182">
        <v>0</v>
      </c>
      <c r="FE182" t="s">
        <v>424</v>
      </c>
      <c r="FF182">
        <v>1747247426.5</v>
      </c>
      <c r="FG182">
        <v>1747247420.5</v>
      </c>
      <c r="FH182">
        <v>0</v>
      </c>
      <c r="FI182">
        <v>1.027</v>
      </c>
      <c r="FJ182">
        <v>0.031</v>
      </c>
      <c r="FK182">
        <v>0.02</v>
      </c>
      <c r="FL182">
        <v>0.05</v>
      </c>
      <c r="FM182">
        <v>420</v>
      </c>
      <c r="FN182">
        <v>16</v>
      </c>
      <c r="FO182">
        <v>0.01</v>
      </c>
      <c r="FP182">
        <v>0.1</v>
      </c>
      <c r="FQ182">
        <v>0.4061546500000001</v>
      </c>
      <c r="FR182">
        <v>-0.1242228517823643</v>
      </c>
      <c r="FS182">
        <v>0.03481381588647674</v>
      </c>
      <c r="FT182">
        <v>0</v>
      </c>
      <c r="FU182">
        <v>178.5</v>
      </c>
      <c r="FV182">
        <v>-9.359816970067534</v>
      </c>
      <c r="FW182">
        <v>7.234069719451311</v>
      </c>
      <c r="FX182">
        <v>-1</v>
      </c>
      <c r="FY182">
        <v>0.258423</v>
      </c>
      <c r="FZ182">
        <v>-0.001464202626642261</v>
      </c>
      <c r="GA182">
        <v>0.001066381498339122</v>
      </c>
      <c r="GB182">
        <v>1</v>
      </c>
      <c r="GC182">
        <v>1</v>
      </c>
      <c r="GD182">
        <v>2</v>
      </c>
      <c r="GE182" t="s">
        <v>425</v>
      </c>
      <c r="GF182">
        <v>3.13672</v>
      </c>
      <c r="GG182">
        <v>2.71737</v>
      </c>
      <c r="GH182">
        <v>0.0931651</v>
      </c>
      <c r="GI182">
        <v>0.0924331</v>
      </c>
      <c r="GJ182">
        <v>0.109086</v>
      </c>
      <c r="GK182">
        <v>0.107076</v>
      </c>
      <c r="GL182">
        <v>28780.2</v>
      </c>
      <c r="GM182">
        <v>28860.8</v>
      </c>
      <c r="GN182">
        <v>29508.2</v>
      </c>
      <c r="GO182">
        <v>29391.3</v>
      </c>
      <c r="GP182">
        <v>34734.9</v>
      </c>
      <c r="GQ182">
        <v>34755.5</v>
      </c>
      <c r="GR182">
        <v>41525.6</v>
      </c>
      <c r="GS182">
        <v>41755</v>
      </c>
      <c r="GT182">
        <v>1.91355</v>
      </c>
      <c r="GU182">
        <v>1.86383</v>
      </c>
      <c r="GV182">
        <v>0.0780821</v>
      </c>
      <c r="GW182">
        <v>0</v>
      </c>
      <c r="GX182">
        <v>29.4468</v>
      </c>
      <c r="GY182">
        <v>999.9</v>
      </c>
      <c r="GZ182">
        <v>57.8</v>
      </c>
      <c r="HA182">
        <v>31.2</v>
      </c>
      <c r="HB182">
        <v>29.3146</v>
      </c>
      <c r="HC182">
        <v>62.4426</v>
      </c>
      <c r="HD182">
        <v>25.5008</v>
      </c>
      <c r="HE182">
        <v>1</v>
      </c>
      <c r="HF182">
        <v>0.150749</v>
      </c>
      <c r="HG182">
        <v>-1.54587</v>
      </c>
      <c r="HH182">
        <v>20.3497</v>
      </c>
      <c r="HI182">
        <v>5.22822</v>
      </c>
      <c r="HJ182">
        <v>12.0159</v>
      </c>
      <c r="HK182">
        <v>4.9915</v>
      </c>
      <c r="HL182">
        <v>3.2894</v>
      </c>
      <c r="HM182">
        <v>9999</v>
      </c>
      <c r="HN182">
        <v>9999</v>
      </c>
      <c r="HO182">
        <v>9999</v>
      </c>
      <c r="HP182">
        <v>999.9</v>
      </c>
      <c r="HQ182">
        <v>1.86758</v>
      </c>
      <c r="HR182">
        <v>1.86673</v>
      </c>
      <c r="HS182">
        <v>1.86602</v>
      </c>
      <c r="HT182">
        <v>1.866</v>
      </c>
      <c r="HU182">
        <v>1.86783</v>
      </c>
      <c r="HV182">
        <v>1.87027</v>
      </c>
      <c r="HW182">
        <v>1.86891</v>
      </c>
      <c r="HX182">
        <v>1.87041</v>
      </c>
      <c r="HY182">
        <v>0</v>
      </c>
      <c r="HZ182">
        <v>0</v>
      </c>
      <c r="IA182">
        <v>0</v>
      </c>
      <c r="IB182">
        <v>0</v>
      </c>
      <c r="IC182" t="s">
        <v>426</v>
      </c>
      <c r="ID182" t="s">
        <v>427</v>
      </c>
      <c r="IE182" t="s">
        <v>428</v>
      </c>
      <c r="IF182" t="s">
        <v>428</v>
      </c>
      <c r="IG182" t="s">
        <v>428</v>
      </c>
      <c r="IH182" t="s">
        <v>428</v>
      </c>
      <c r="II182">
        <v>0</v>
      </c>
      <c r="IJ182">
        <v>100</v>
      </c>
      <c r="IK182">
        <v>100</v>
      </c>
      <c r="IL182">
        <v>1.238</v>
      </c>
      <c r="IM182">
        <v>0.2071</v>
      </c>
      <c r="IN182">
        <v>0.6902030508192664</v>
      </c>
      <c r="IO182">
        <v>0.001474763808417899</v>
      </c>
      <c r="IP182">
        <v>-3.85604142745729E-07</v>
      </c>
      <c r="IQ182">
        <v>-4.042155114862324E-11</v>
      </c>
      <c r="IR182">
        <v>-0.0599630414126953</v>
      </c>
      <c r="IS182">
        <v>-0.0008759303265835833</v>
      </c>
      <c r="IT182">
        <v>0.0007542316531097033</v>
      </c>
      <c r="IU182">
        <v>-1.168394518909615E-05</v>
      </c>
      <c r="IV182">
        <v>4</v>
      </c>
      <c r="IW182">
        <v>2283</v>
      </c>
      <c r="IX182">
        <v>1</v>
      </c>
      <c r="IY182">
        <v>28</v>
      </c>
      <c r="IZ182">
        <v>187633.2</v>
      </c>
      <c r="JA182">
        <v>187633.3</v>
      </c>
      <c r="JB182">
        <v>1.03271</v>
      </c>
      <c r="JC182">
        <v>2.28027</v>
      </c>
      <c r="JD182">
        <v>1.39648</v>
      </c>
      <c r="JE182">
        <v>2.36084</v>
      </c>
      <c r="JF182">
        <v>1.49536</v>
      </c>
      <c r="JG182">
        <v>2.74658</v>
      </c>
      <c r="JH182">
        <v>36.718</v>
      </c>
      <c r="JI182">
        <v>24.1138</v>
      </c>
      <c r="JJ182">
        <v>18</v>
      </c>
      <c r="JK182">
        <v>490.151</v>
      </c>
      <c r="JL182">
        <v>448.547</v>
      </c>
      <c r="JM182">
        <v>31.8831</v>
      </c>
      <c r="JN182">
        <v>29.5496</v>
      </c>
      <c r="JO182">
        <v>30</v>
      </c>
      <c r="JP182">
        <v>29.4025</v>
      </c>
      <c r="JQ182">
        <v>29.3293</v>
      </c>
      <c r="JR182">
        <v>20.6817</v>
      </c>
      <c r="JS182">
        <v>22.1508</v>
      </c>
      <c r="JT182">
        <v>100</v>
      </c>
      <c r="JU182">
        <v>31.8735</v>
      </c>
      <c r="JV182">
        <v>420</v>
      </c>
      <c r="JW182">
        <v>24.992</v>
      </c>
      <c r="JX182">
        <v>100.853</v>
      </c>
      <c r="JY182">
        <v>100.408</v>
      </c>
    </row>
    <row r="183" spans="1:285">
      <c r="A183">
        <v>167</v>
      </c>
      <c r="B183">
        <v>1758505418.5</v>
      </c>
      <c r="C183">
        <v>2530</v>
      </c>
      <c r="D183" t="s">
        <v>766</v>
      </c>
      <c r="E183" t="s">
        <v>767</v>
      </c>
      <c r="F183">
        <v>5</v>
      </c>
      <c r="G183" t="s">
        <v>735</v>
      </c>
      <c r="H183" t="s">
        <v>420</v>
      </c>
      <c r="I183" t="s">
        <v>421</v>
      </c>
      <c r="J183">
        <v>1758505415.5</v>
      </c>
      <c r="K183">
        <f>(L183)/1000</f>
        <v>0</v>
      </c>
      <c r="L183">
        <f>1000*DL183*AJ183*(DH183-DI183)/(100*DA183*(1000-AJ183*DH183))</f>
        <v>0</v>
      </c>
      <c r="M183">
        <f>DL183*AJ183*(DG183-DF183*(1000-AJ183*DI183)/(1000-AJ183*DH183))/(100*DA183)</f>
        <v>0</v>
      </c>
      <c r="N183">
        <f>DF183 - IF(AJ183&gt;1, M183*DA183*100.0/(AL183), 0)</f>
        <v>0</v>
      </c>
      <c r="O183">
        <f>((U183-K183/2)*N183-M183)/(U183+K183/2)</f>
        <v>0</v>
      </c>
      <c r="P183">
        <f>O183*(DM183+DN183)/1000.0</f>
        <v>0</v>
      </c>
      <c r="Q183">
        <f>(DF183 - IF(AJ183&gt;1, M183*DA183*100.0/(AL183), 0))*(DM183+DN183)/1000.0</f>
        <v>0</v>
      </c>
      <c r="R183">
        <f>2.0/((1/T183-1/S183)+SIGN(T183)*SQRT((1/T183-1/S183)*(1/T183-1/S183) + 4*DB183/((DB183+1)*(DB183+1))*(2*1/T183*1/S183-1/S183*1/S183)))</f>
        <v>0</v>
      </c>
      <c r="S183">
        <f>IF(LEFT(DC183,1)&lt;&gt;"0",IF(LEFT(DC183,1)="1",3.0,DD183),$D$5+$E$5*(DT183*DM183/($K$5*1000))+$F$5*(DT183*DM183/($K$5*1000))*MAX(MIN(DA183,$J$5),$I$5)*MAX(MIN(DA183,$J$5),$I$5)+$G$5*MAX(MIN(DA183,$J$5),$I$5)*(DT183*DM183/($K$5*1000))+$H$5*(DT183*DM183/($K$5*1000))*(DT183*DM183/($K$5*1000)))</f>
        <v>0</v>
      </c>
      <c r="T183">
        <f>K183*(1000-(1000*0.61365*exp(17.502*X183/(240.97+X183))/(DM183+DN183)+DH183)/2)/(1000*0.61365*exp(17.502*X183/(240.97+X183))/(DM183+DN183)-DH183)</f>
        <v>0</v>
      </c>
      <c r="U183">
        <f>1/((DB183+1)/(R183/1.6)+1/(S183/1.37)) + DB183/((DB183+1)/(R183/1.6) + DB183/(S183/1.37))</f>
        <v>0</v>
      </c>
      <c r="V183">
        <f>(CW183*CZ183)</f>
        <v>0</v>
      </c>
      <c r="W183">
        <f>(DO183+(V183+2*0.95*5.67E-8*(((DO183+$B$7)+273)^4-(DO183+273)^4)-44100*K183)/(1.84*29.3*S183+8*0.95*5.67E-8*(DO183+273)^3))</f>
        <v>0</v>
      </c>
      <c r="X183">
        <f>($C$7*DP183+$D$7*DQ183+$E$7*W183)</f>
        <v>0</v>
      </c>
      <c r="Y183">
        <f>0.61365*exp(17.502*X183/(240.97+X183))</f>
        <v>0</v>
      </c>
      <c r="Z183">
        <f>(AA183/AB183*100)</f>
        <v>0</v>
      </c>
      <c r="AA183">
        <f>DH183*(DM183+DN183)/1000</f>
        <v>0</v>
      </c>
      <c r="AB183">
        <f>0.61365*exp(17.502*DO183/(240.97+DO183))</f>
        <v>0</v>
      </c>
      <c r="AC183">
        <f>(Y183-DH183*(DM183+DN183)/1000)</f>
        <v>0</v>
      </c>
      <c r="AD183">
        <f>(-K183*44100)</f>
        <v>0</v>
      </c>
      <c r="AE183">
        <f>2*29.3*S183*0.92*(DO183-X183)</f>
        <v>0</v>
      </c>
      <c r="AF183">
        <f>2*0.95*5.67E-8*(((DO183+$B$7)+273)^4-(X183+273)^4)</f>
        <v>0</v>
      </c>
      <c r="AG183">
        <f>V183+AF183+AD183+AE183</f>
        <v>0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MAX(0,($B$13+$C$13*DT183)/(1+$D$13*DT183)*DM183/(DO183+273)*$E$13)</f>
        <v>0</v>
      </c>
      <c r="AM183" t="s">
        <v>422</v>
      </c>
      <c r="AN183" t="s">
        <v>422</v>
      </c>
      <c r="AO183">
        <v>0</v>
      </c>
      <c r="AP183">
        <v>0</v>
      </c>
      <c r="AQ183">
        <f>1-AO183/AP183</f>
        <v>0</v>
      </c>
      <c r="AR183">
        <v>0</v>
      </c>
      <c r="AS183" t="s">
        <v>422</v>
      </c>
      <c r="AT183" t="s">
        <v>422</v>
      </c>
      <c r="AU183">
        <v>0</v>
      </c>
      <c r="AV183">
        <v>0</v>
      </c>
      <c r="AW183">
        <f>1-AU183/AV183</f>
        <v>0</v>
      </c>
      <c r="AX183">
        <v>0.5</v>
      </c>
      <c r="AY183">
        <f>CX183</f>
        <v>0</v>
      </c>
      <c r="AZ183">
        <f>M183</f>
        <v>0</v>
      </c>
      <c r="BA183">
        <f>AW183*AX183*AY183</f>
        <v>0</v>
      </c>
      <c r="BB183">
        <f>(AZ183-AR183)/AY183</f>
        <v>0</v>
      </c>
      <c r="BC183">
        <f>(AP183-AV183)/AV183</f>
        <v>0</v>
      </c>
      <c r="BD183">
        <f>AO183/(AQ183+AO183/AV183)</f>
        <v>0</v>
      </c>
      <c r="BE183" t="s">
        <v>422</v>
      </c>
      <c r="BF183">
        <v>0</v>
      </c>
      <c r="BG183">
        <f>IF(BF183&lt;&gt;0, BF183, BD183)</f>
        <v>0</v>
      </c>
      <c r="BH183">
        <f>1-BG183/AV183</f>
        <v>0</v>
      </c>
      <c r="BI183">
        <f>(AV183-AU183)/(AV183-BG183)</f>
        <v>0</v>
      </c>
      <c r="BJ183">
        <f>(AP183-AV183)/(AP183-BG183)</f>
        <v>0</v>
      </c>
      <c r="BK183">
        <f>(AV183-AU183)/(AV183-AO183)</f>
        <v>0</v>
      </c>
      <c r="BL183">
        <f>(AP183-AV183)/(AP183-AO183)</f>
        <v>0</v>
      </c>
      <c r="BM183">
        <f>(BI183*BG183/AU183)</f>
        <v>0</v>
      </c>
      <c r="BN183">
        <f>(1-BM183)</f>
        <v>0</v>
      </c>
      <c r="CW183">
        <f>$B$11*DU183+$C$11*DV183+$F$11*EG183*(1-EJ183)</f>
        <v>0</v>
      </c>
      <c r="CX183">
        <f>CW183*CY183</f>
        <v>0</v>
      </c>
      <c r="CY183">
        <f>($B$11*$D$9+$C$11*$D$9+$F$11*((ET183+EL183)/MAX(ET183+EL183+EU183, 0.1)*$I$9+EU183/MAX(ET183+EL183+EU183, 0.1)*$J$9))/($B$11+$C$11+$F$11)</f>
        <v>0</v>
      </c>
      <c r="CZ183">
        <f>($B$11*$K$9+$C$11*$K$9+$F$11*((ET183+EL183)/MAX(ET183+EL183+EU183, 0.1)*$P$9+EU183/MAX(ET183+EL183+EU183, 0.1)*$Q$9))/($B$11+$C$11+$F$11)</f>
        <v>0</v>
      </c>
      <c r="DA183">
        <v>2.7</v>
      </c>
      <c r="DB183">
        <v>0.5</v>
      </c>
      <c r="DC183" t="s">
        <v>423</v>
      </c>
      <c r="DD183">
        <v>2</v>
      </c>
      <c r="DE183">
        <v>1758505415.5</v>
      </c>
      <c r="DF183">
        <v>420.4025555555556</v>
      </c>
      <c r="DG183">
        <v>419.9993333333334</v>
      </c>
      <c r="DH183">
        <v>25.21373333333333</v>
      </c>
      <c r="DI183">
        <v>24.95591111111111</v>
      </c>
      <c r="DJ183">
        <v>419.1648888888889</v>
      </c>
      <c r="DK183">
        <v>25.00665555555556</v>
      </c>
      <c r="DL183">
        <v>499.9876666666667</v>
      </c>
      <c r="DM183">
        <v>89.97678888888888</v>
      </c>
      <c r="DN183">
        <v>0.05720790000000001</v>
      </c>
      <c r="DO183">
        <v>31.1774</v>
      </c>
      <c r="DP183">
        <v>30.71368888888889</v>
      </c>
      <c r="DQ183">
        <v>999.9000000000001</v>
      </c>
      <c r="DR183">
        <v>0</v>
      </c>
      <c r="DS183">
        <v>0</v>
      </c>
      <c r="DT183">
        <v>9993.748888888887</v>
      </c>
      <c r="DU183">
        <v>0</v>
      </c>
      <c r="DV183">
        <v>0.899321</v>
      </c>
      <c r="DW183">
        <v>0.4033338888888889</v>
      </c>
      <c r="DX183">
        <v>431.2768888888889</v>
      </c>
      <c r="DY183">
        <v>430.7487777777778</v>
      </c>
      <c r="DZ183">
        <v>0.2578206666666666</v>
      </c>
      <c r="EA183">
        <v>419.9993333333334</v>
      </c>
      <c r="EB183">
        <v>24.95591111111111</v>
      </c>
      <c r="EC183">
        <v>2.26865</v>
      </c>
      <c r="ED183">
        <v>2.245453333333333</v>
      </c>
      <c r="EE183">
        <v>19.45553333333334</v>
      </c>
      <c r="EF183">
        <v>19.29034444444444</v>
      </c>
      <c r="EG183">
        <v>0.00500097</v>
      </c>
      <c r="EH183">
        <v>0</v>
      </c>
      <c r="EI183">
        <v>0</v>
      </c>
      <c r="EJ183">
        <v>0</v>
      </c>
      <c r="EK183">
        <v>174.7333333333333</v>
      </c>
      <c r="EL183">
        <v>0.00500097</v>
      </c>
      <c r="EM183">
        <v>-10.7</v>
      </c>
      <c r="EN183">
        <v>-2.355555555555556</v>
      </c>
      <c r="EO183">
        <v>35.937</v>
      </c>
      <c r="EP183">
        <v>40.7011111111111</v>
      </c>
      <c r="EQ183">
        <v>38</v>
      </c>
      <c r="ER183">
        <v>41.29144444444445</v>
      </c>
      <c r="ES183">
        <v>38.347</v>
      </c>
      <c r="ET183">
        <v>0</v>
      </c>
      <c r="EU183">
        <v>0</v>
      </c>
      <c r="EV183">
        <v>0</v>
      </c>
      <c r="EW183">
        <v>1758505419.7</v>
      </c>
      <c r="EX183">
        <v>0</v>
      </c>
      <c r="EY183">
        <v>178.172</v>
      </c>
      <c r="EZ183">
        <v>-6.715385033534123</v>
      </c>
      <c r="FA183">
        <v>0.7000002249693701</v>
      </c>
      <c r="FB183">
        <v>-9.868</v>
      </c>
      <c r="FC183">
        <v>15</v>
      </c>
      <c r="FD183">
        <v>0</v>
      </c>
      <c r="FE183" t="s">
        <v>424</v>
      </c>
      <c r="FF183">
        <v>1747247426.5</v>
      </c>
      <c r="FG183">
        <v>1747247420.5</v>
      </c>
      <c r="FH183">
        <v>0</v>
      </c>
      <c r="FI183">
        <v>1.027</v>
      </c>
      <c r="FJ183">
        <v>0.031</v>
      </c>
      <c r="FK183">
        <v>0.02</v>
      </c>
      <c r="FL183">
        <v>0.05</v>
      </c>
      <c r="FM183">
        <v>420</v>
      </c>
      <c r="FN183">
        <v>16</v>
      </c>
      <c r="FO183">
        <v>0.01</v>
      </c>
      <c r="FP183">
        <v>0.1</v>
      </c>
      <c r="FQ183">
        <v>0.4015971951219511</v>
      </c>
      <c r="FR183">
        <v>-0.1121473797909406</v>
      </c>
      <c r="FS183">
        <v>0.03384412573320301</v>
      </c>
      <c r="FT183">
        <v>0</v>
      </c>
      <c r="FU183">
        <v>178.9382352941176</v>
      </c>
      <c r="FV183">
        <v>-2.877005715212072</v>
      </c>
      <c r="FW183">
        <v>6.81878955559271</v>
      </c>
      <c r="FX183">
        <v>-1</v>
      </c>
      <c r="FY183">
        <v>0.2583777073170732</v>
      </c>
      <c r="FZ183">
        <v>-0.001210222996515387</v>
      </c>
      <c r="GA183">
        <v>0.00104705869670076</v>
      </c>
      <c r="GB183">
        <v>1</v>
      </c>
      <c r="GC183">
        <v>1</v>
      </c>
      <c r="GD183">
        <v>2</v>
      </c>
      <c r="GE183" t="s">
        <v>425</v>
      </c>
      <c r="GF183">
        <v>3.13669</v>
      </c>
      <c r="GG183">
        <v>2.71755</v>
      </c>
      <c r="GH183">
        <v>0.0931714</v>
      </c>
      <c r="GI183">
        <v>0.0924329</v>
      </c>
      <c r="GJ183">
        <v>0.109083</v>
      </c>
      <c r="GK183">
        <v>0.107081</v>
      </c>
      <c r="GL183">
        <v>28779.9</v>
      </c>
      <c r="GM183">
        <v>28860.7</v>
      </c>
      <c r="GN183">
        <v>29508.2</v>
      </c>
      <c r="GO183">
        <v>29391.1</v>
      </c>
      <c r="GP183">
        <v>34734.9</v>
      </c>
      <c r="GQ183">
        <v>34755</v>
      </c>
      <c r="GR183">
        <v>41525.5</v>
      </c>
      <c r="GS183">
        <v>41754.6</v>
      </c>
      <c r="GT183">
        <v>1.9136</v>
      </c>
      <c r="GU183">
        <v>1.86375</v>
      </c>
      <c r="GV183">
        <v>0.0776052</v>
      </c>
      <c r="GW183">
        <v>0</v>
      </c>
      <c r="GX183">
        <v>29.4477</v>
      </c>
      <c r="GY183">
        <v>999.9</v>
      </c>
      <c r="GZ183">
        <v>57.8</v>
      </c>
      <c r="HA183">
        <v>31.2</v>
      </c>
      <c r="HB183">
        <v>29.3123</v>
      </c>
      <c r="HC183">
        <v>62.5126</v>
      </c>
      <c r="HD183">
        <v>25.4888</v>
      </c>
      <c r="HE183">
        <v>1</v>
      </c>
      <c r="HF183">
        <v>0.150671</v>
      </c>
      <c r="HG183">
        <v>-1.52988</v>
      </c>
      <c r="HH183">
        <v>20.3504</v>
      </c>
      <c r="HI183">
        <v>5.22852</v>
      </c>
      <c r="HJ183">
        <v>12.0156</v>
      </c>
      <c r="HK183">
        <v>4.99165</v>
      </c>
      <c r="HL183">
        <v>3.2894</v>
      </c>
      <c r="HM183">
        <v>9999</v>
      </c>
      <c r="HN183">
        <v>9999</v>
      </c>
      <c r="HO183">
        <v>9999</v>
      </c>
      <c r="HP183">
        <v>999.9</v>
      </c>
      <c r="HQ183">
        <v>1.86759</v>
      </c>
      <c r="HR183">
        <v>1.86674</v>
      </c>
      <c r="HS183">
        <v>1.86601</v>
      </c>
      <c r="HT183">
        <v>1.86599</v>
      </c>
      <c r="HU183">
        <v>1.86783</v>
      </c>
      <c r="HV183">
        <v>1.87028</v>
      </c>
      <c r="HW183">
        <v>1.86891</v>
      </c>
      <c r="HX183">
        <v>1.87041</v>
      </c>
      <c r="HY183">
        <v>0</v>
      </c>
      <c r="HZ183">
        <v>0</v>
      </c>
      <c r="IA183">
        <v>0</v>
      </c>
      <c r="IB183">
        <v>0</v>
      </c>
      <c r="IC183" t="s">
        <v>426</v>
      </c>
      <c r="ID183" t="s">
        <v>427</v>
      </c>
      <c r="IE183" t="s">
        <v>428</v>
      </c>
      <c r="IF183" t="s">
        <v>428</v>
      </c>
      <c r="IG183" t="s">
        <v>428</v>
      </c>
      <c r="IH183" t="s">
        <v>428</v>
      </c>
      <c r="II183">
        <v>0</v>
      </c>
      <c r="IJ183">
        <v>100</v>
      </c>
      <c r="IK183">
        <v>100</v>
      </c>
      <c r="IL183">
        <v>1.237</v>
      </c>
      <c r="IM183">
        <v>0.2071</v>
      </c>
      <c r="IN183">
        <v>0.6902030508192664</v>
      </c>
      <c r="IO183">
        <v>0.001474763808417899</v>
      </c>
      <c r="IP183">
        <v>-3.85604142745729E-07</v>
      </c>
      <c r="IQ183">
        <v>-4.042155114862324E-11</v>
      </c>
      <c r="IR183">
        <v>-0.0599630414126953</v>
      </c>
      <c r="IS183">
        <v>-0.0008759303265835833</v>
      </c>
      <c r="IT183">
        <v>0.0007542316531097033</v>
      </c>
      <c r="IU183">
        <v>-1.168394518909615E-05</v>
      </c>
      <c r="IV183">
        <v>4</v>
      </c>
      <c r="IW183">
        <v>2283</v>
      </c>
      <c r="IX183">
        <v>1</v>
      </c>
      <c r="IY183">
        <v>28</v>
      </c>
      <c r="IZ183">
        <v>187633.2</v>
      </c>
      <c r="JA183">
        <v>187633.3</v>
      </c>
      <c r="JB183">
        <v>1.03271</v>
      </c>
      <c r="JC183">
        <v>2.28271</v>
      </c>
      <c r="JD183">
        <v>1.39648</v>
      </c>
      <c r="JE183">
        <v>2.35962</v>
      </c>
      <c r="JF183">
        <v>1.49536</v>
      </c>
      <c r="JG183">
        <v>2.75146</v>
      </c>
      <c r="JH183">
        <v>36.718</v>
      </c>
      <c r="JI183">
        <v>24.1138</v>
      </c>
      <c r="JJ183">
        <v>18</v>
      </c>
      <c r="JK183">
        <v>490.18</v>
      </c>
      <c r="JL183">
        <v>448.5</v>
      </c>
      <c r="JM183">
        <v>31.8791</v>
      </c>
      <c r="JN183">
        <v>29.5492</v>
      </c>
      <c r="JO183">
        <v>30</v>
      </c>
      <c r="JP183">
        <v>29.4021</v>
      </c>
      <c r="JQ183">
        <v>29.3293</v>
      </c>
      <c r="JR183">
        <v>20.6798</v>
      </c>
      <c r="JS183">
        <v>22.1508</v>
      </c>
      <c r="JT183">
        <v>100</v>
      </c>
      <c r="JU183">
        <v>31.8735</v>
      </c>
      <c r="JV183">
        <v>420</v>
      </c>
      <c r="JW183">
        <v>24.992</v>
      </c>
      <c r="JX183">
        <v>100.853</v>
      </c>
      <c r="JY183">
        <v>100.407</v>
      </c>
    </row>
    <row r="184" spans="1:285">
      <c r="A184">
        <v>168</v>
      </c>
      <c r="B184">
        <v>1758505420.5</v>
      </c>
      <c r="C184">
        <v>2532</v>
      </c>
      <c r="D184" t="s">
        <v>768</v>
      </c>
      <c r="E184" t="s">
        <v>769</v>
      </c>
      <c r="F184">
        <v>5</v>
      </c>
      <c r="G184" t="s">
        <v>735</v>
      </c>
      <c r="H184" t="s">
        <v>420</v>
      </c>
      <c r="I184" t="s">
        <v>421</v>
      </c>
      <c r="J184">
        <v>1758505417.5</v>
      </c>
      <c r="K184">
        <f>(L184)/1000</f>
        <v>0</v>
      </c>
      <c r="L184">
        <f>1000*DL184*AJ184*(DH184-DI184)/(100*DA184*(1000-AJ184*DH184))</f>
        <v>0</v>
      </c>
      <c r="M184">
        <f>DL184*AJ184*(DG184-DF184*(1000-AJ184*DI184)/(1000-AJ184*DH184))/(100*DA184)</f>
        <v>0</v>
      </c>
      <c r="N184">
        <f>DF184 - IF(AJ184&gt;1, M184*DA184*100.0/(AL184), 0)</f>
        <v>0</v>
      </c>
      <c r="O184">
        <f>((U184-K184/2)*N184-M184)/(U184+K184/2)</f>
        <v>0</v>
      </c>
      <c r="P184">
        <f>O184*(DM184+DN184)/1000.0</f>
        <v>0</v>
      </c>
      <c r="Q184">
        <f>(DF184 - IF(AJ184&gt;1, M184*DA184*100.0/(AL184), 0))*(DM184+DN184)/1000.0</f>
        <v>0</v>
      </c>
      <c r="R184">
        <f>2.0/((1/T184-1/S184)+SIGN(T184)*SQRT((1/T184-1/S184)*(1/T184-1/S184) + 4*DB184/((DB184+1)*(DB184+1))*(2*1/T184*1/S184-1/S184*1/S184)))</f>
        <v>0</v>
      </c>
      <c r="S184">
        <f>IF(LEFT(DC184,1)&lt;&gt;"0",IF(LEFT(DC184,1)="1",3.0,DD184),$D$5+$E$5*(DT184*DM184/($K$5*1000))+$F$5*(DT184*DM184/($K$5*1000))*MAX(MIN(DA184,$J$5),$I$5)*MAX(MIN(DA184,$J$5),$I$5)+$G$5*MAX(MIN(DA184,$J$5),$I$5)*(DT184*DM184/($K$5*1000))+$H$5*(DT184*DM184/($K$5*1000))*(DT184*DM184/($K$5*1000)))</f>
        <v>0</v>
      </c>
      <c r="T184">
        <f>K184*(1000-(1000*0.61365*exp(17.502*X184/(240.97+X184))/(DM184+DN184)+DH184)/2)/(1000*0.61365*exp(17.502*X184/(240.97+X184))/(DM184+DN184)-DH184)</f>
        <v>0</v>
      </c>
      <c r="U184">
        <f>1/((DB184+1)/(R184/1.6)+1/(S184/1.37)) + DB184/((DB184+1)/(R184/1.6) + DB184/(S184/1.37))</f>
        <v>0</v>
      </c>
      <c r="V184">
        <f>(CW184*CZ184)</f>
        <v>0</v>
      </c>
      <c r="W184">
        <f>(DO184+(V184+2*0.95*5.67E-8*(((DO184+$B$7)+273)^4-(DO184+273)^4)-44100*K184)/(1.84*29.3*S184+8*0.95*5.67E-8*(DO184+273)^3))</f>
        <v>0</v>
      </c>
      <c r="X184">
        <f>($C$7*DP184+$D$7*DQ184+$E$7*W184)</f>
        <v>0</v>
      </c>
      <c r="Y184">
        <f>0.61365*exp(17.502*X184/(240.97+X184))</f>
        <v>0</v>
      </c>
      <c r="Z184">
        <f>(AA184/AB184*100)</f>
        <v>0</v>
      </c>
      <c r="AA184">
        <f>DH184*(DM184+DN184)/1000</f>
        <v>0</v>
      </c>
      <c r="AB184">
        <f>0.61365*exp(17.502*DO184/(240.97+DO184))</f>
        <v>0</v>
      </c>
      <c r="AC184">
        <f>(Y184-DH184*(DM184+DN184)/1000)</f>
        <v>0</v>
      </c>
      <c r="AD184">
        <f>(-K184*44100)</f>
        <v>0</v>
      </c>
      <c r="AE184">
        <f>2*29.3*S184*0.92*(DO184-X184)</f>
        <v>0</v>
      </c>
      <c r="AF184">
        <f>2*0.95*5.67E-8*(((DO184+$B$7)+273)^4-(X184+273)^4)</f>
        <v>0</v>
      </c>
      <c r="AG184">
        <f>V184+AF184+AD184+AE184</f>
        <v>0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MAX(0,($B$13+$C$13*DT184)/(1+$D$13*DT184)*DM184/(DO184+273)*$E$13)</f>
        <v>0</v>
      </c>
      <c r="AM184" t="s">
        <v>422</v>
      </c>
      <c r="AN184" t="s">
        <v>422</v>
      </c>
      <c r="AO184">
        <v>0</v>
      </c>
      <c r="AP184">
        <v>0</v>
      </c>
      <c r="AQ184">
        <f>1-AO184/AP184</f>
        <v>0</v>
      </c>
      <c r="AR184">
        <v>0</v>
      </c>
      <c r="AS184" t="s">
        <v>422</v>
      </c>
      <c r="AT184" t="s">
        <v>422</v>
      </c>
      <c r="AU184">
        <v>0</v>
      </c>
      <c r="AV184">
        <v>0</v>
      </c>
      <c r="AW184">
        <f>1-AU184/AV184</f>
        <v>0</v>
      </c>
      <c r="AX184">
        <v>0.5</v>
      </c>
      <c r="AY184">
        <f>CX184</f>
        <v>0</v>
      </c>
      <c r="AZ184">
        <f>M184</f>
        <v>0</v>
      </c>
      <c r="BA184">
        <f>AW184*AX184*AY184</f>
        <v>0</v>
      </c>
      <c r="BB184">
        <f>(AZ184-AR184)/AY184</f>
        <v>0</v>
      </c>
      <c r="BC184">
        <f>(AP184-AV184)/AV184</f>
        <v>0</v>
      </c>
      <c r="BD184">
        <f>AO184/(AQ184+AO184/AV184)</f>
        <v>0</v>
      </c>
      <c r="BE184" t="s">
        <v>422</v>
      </c>
      <c r="BF184">
        <v>0</v>
      </c>
      <c r="BG184">
        <f>IF(BF184&lt;&gt;0, BF184, BD184)</f>
        <v>0</v>
      </c>
      <c r="BH184">
        <f>1-BG184/AV184</f>
        <v>0</v>
      </c>
      <c r="BI184">
        <f>(AV184-AU184)/(AV184-BG184)</f>
        <v>0</v>
      </c>
      <c r="BJ184">
        <f>(AP184-AV184)/(AP184-BG184)</f>
        <v>0</v>
      </c>
      <c r="BK184">
        <f>(AV184-AU184)/(AV184-AO184)</f>
        <v>0</v>
      </c>
      <c r="BL184">
        <f>(AP184-AV184)/(AP184-AO184)</f>
        <v>0</v>
      </c>
      <c r="BM184">
        <f>(BI184*BG184/AU184)</f>
        <v>0</v>
      </c>
      <c r="BN184">
        <f>(1-BM184)</f>
        <v>0</v>
      </c>
      <c r="CW184">
        <f>$B$11*DU184+$C$11*DV184+$F$11*EG184*(1-EJ184)</f>
        <v>0</v>
      </c>
      <c r="CX184">
        <f>CW184*CY184</f>
        <v>0</v>
      </c>
      <c r="CY184">
        <f>($B$11*$D$9+$C$11*$D$9+$F$11*((ET184+EL184)/MAX(ET184+EL184+EU184, 0.1)*$I$9+EU184/MAX(ET184+EL184+EU184, 0.1)*$J$9))/($B$11+$C$11+$F$11)</f>
        <v>0</v>
      </c>
      <c r="CZ184">
        <f>($B$11*$K$9+$C$11*$K$9+$F$11*((ET184+EL184)/MAX(ET184+EL184+EU184, 0.1)*$P$9+EU184/MAX(ET184+EL184+EU184, 0.1)*$Q$9))/($B$11+$C$11+$F$11)</f>
        <v>0</v>
      </c>
      <c r="DA184">
        <v>2.7</v>
      </c>
      <c r="DB184">
        <v>0.5</v>
      </c>
      <c r="DC184" t="s">
        <v>423</v>
      </c>
      <c r="DD184">
        <v>2</v>
      </c>
      <c r="DE184">
        <v>1758505417.5</v>
      </c>
      <c r="DF184">
        <v>420.411</v>
      </c>
      <c r="DG184">
        <v>420.0161111111111</v>
      </c>
      <c r="DH184">
        <v>25.21456666666667</v>
      </c>
      <c r="DI184">
        <v>24.95706666666667</v>
      </c>
      <c r="DJ184">
        <v>419.1734444444444</v>
      </c>
      <c r="DK184">
        <v>25.00747777777778</v>
      </c>
      <c r="DL184">
        <v>499.99</v>
      </c>
      <c r="DM184">
        <v>89.97618888888888</v>
      </c>
      <c r="DN184">
        <v>0.0572742</v>
      </c>
      <c r="DO184">
        <v>31.17804444444444</v>
      </c>
      <c r="DP184">
        <v>30.71263333333333</v>
      </c>
      <c r="DQ184">
        <v>999.9000000000001</v>
      </c>
      <c r="DR184">
        <v>0</v>
      </c>
      <c r="DS184">
        <v>0</v>
      </c>
      <c r="DT184">
        <v>9992.43</v>
      </c>
      <c r="DU184">
        <v>0</v>
      </c>
      <c r="DV184">
        <v>0.899321</v>
      </c>
      <c r="DW184">
        <v>0.3950568888888888</v>
      </c>
      <c r="DX184">
        <v>431.2859999999999</v>
      </c>
      <c r="DY184">
        <v>430.7666666666667</v>
      </c>
      <c r="DZ184">
        <v>0.2574876666666667</v>
      </c>
      <c r="EA184">
        <v>420.0161111111111</v>
      </c>
      <c r="EB184">
        <v>24.95706666666667</v>
      </c>
      <c r="EC184">
        <v>2.268708888888889</v>
      </c>
      <c r="ED184">
        <v>2.245542222222222</v>
      </c>
      <c r="EE184">
        <v>19.45595555555556</v>
      </c>
      <c r="EF184">
        <v>19.29098888888889</v>
      </c>
      <c r="EG184">
        <v>0.00500097</v>
      </c>
      <c r="EH184">
        <v>0</v>
      </c>
      <c r="EI184">
        <v>0</v>
      </c>
      <c r="EJ184">
        <v>0</v>
      </c>
      <c r="EK184">
        <v>175.5888888888889</v>
      </c>
      <c r="EL184">
        <v>0.00500097</v>
      </c>
      <c r="EM184">
        <v>-11.77777777777778</v>
      </c>
      <c r="EN184">
        <v>-2.911111111111111</v>
      </c>
      <c r="EO184">
        <v>35.937</v>
      </c>
      <c r="EP184">
        <v>40.62466666666666</v>
      </c>
      <c r="EQ184">
        <v>38</v>
      </c>
      <c r="ER184">
        <v>41.22888888888888</v>
      </c>
      <c r="ES184">
        <v>38.31911111111111</v>
      </c>
      <c r="ET184">
        <v>0</v>
      </c>
      <c r="EU184">
        <v>0</v>
      </c>
      <c r="EV184">
        <v>0</v>
      </c>
      <c r="EW184">
        <v>1758505421.5</v>
      </c>
      <c r="EX184">
        <v>0</v>
      </c>
      <c r="EY184">
        <v>178.6115384615385</v>
      </c>
      <c r="EZ184">
        <v>-5.049573017865318</v>
      </c>
      <c r="FA184">
        <v>18.81367541361077</v>
      </c>
      <c r="FB184">
        <v>-9.103846153846153</v>
      </c>
      <c r="FC184">
        <v>15</v>
      </c>
      <c r="FD184">
        <v>0</v>
      </c>
      <c r="FE184" t="s">
        <v>424</v>
      </c>
      <c r="FF184">
        <v>1747247426.5</v>
      </c>
      <c r="FG184">
        <v>1747247420.5</v>
      </c>
      <c r="FH184">
        <v>0</v>
      </c>
      <c r="FI184">
        <v>1.027</v>
      </c>
      <c r="FJ184">
        <v>0.031</v>
      </c>
      <c r="FK184">
        <v>0.02</v>
      </c>
      <c r="FL184">
        <v>0.05</v>
      </c>
      <c r="FM184">
        <v>420</v>
      </c>
      <c r="FN184">
        <v>16</v>
      </c>
      <c r="FO184">
        <v>0.01</v>
      </c>
      <c r="FP184">
        <v>0.1</v>
      </c>
      <c r="FQ184">
        <v>0.394989825</v>
      </c>
      <c r="FR184">
        <v>0.03644272795497042</v>
      </c>
      <c r="FS184">
        <v>0.02829963517687772</v>
      </c>
      <c r="FT184">
        <v>1</v>
      </c>
      <c r="FU184">
        <v>178.3</v>
      </c>
      <c r="FV184">
        <v>-8.653934573088003</v>
      </c>
      <c r="FW184">
        <v>7.105755744879103</v>
      </c>
      <c r="FX184">
        <v>-1</v>
      </c>
      <c r="FY184">
        <v>0.2580923</v>
      </c>
      <c r="FZ184">
        <v>-0.002942363977486319</v>
      </c>
      <c r="GA184">
        <v>0.001174725291291537</v>
      </c>
      <c r="GB184">
        <v>1</v>
      </c>
      <c r="GC184">
        <v>2</v>
      </c>
      <c r="GD184">
        <v>2</v>
      </c>
      <c r="GE184" t="s">
        <v>448</v>
      </c>
      <c r="GF184">
        <v>3.13675</v>
      </c>
      <c r="GG184">
        <v>2.71764</v>
      </c>
      <c r="GH184">
        <v>0.0931771</v>
      </c>
      <c r="GI184">
        <v>0.09244140000000001</v>
      </c>
      <c r="GJ184">
        <v>0.10909</v>
      </c>
      <c r="GK184">
        <v>0.107081</v>
      </c>
      <c r="GL184">
        <v>28780.3</v>
      </c>
      <c r="GM184">
        <v>28860.1</v>
      </c>
      <c r="GN184">
        <v>29508.7</v>
      </c>
      <c r="GO184">
        <v>29390.8</v>
      </c>
      <c r="GP184">
        <v>34735.2</v>
      </c>
      <c r="GQ184">
        <v>34754.7</v>
      </c>
      <c r="GR184">
        <v>41526.2</v>
      </c>
      <c r="GS184">
        <v>41754.2</v>
      </c>
      <c r="GT184">
        <v>1.91357</v>
      </c>
      <c r="GU184">
        <v>1.86395</v>
      </c>
      <c r="GV184">
        <v>0.0772998</v>
      </c>
      <c r="GW184">
        <v>0</v>
      </c>
      <c r="GX184">
        <v>29.449</v>
      </c>
      <c r="GY184">
        <v>999.9</v>
      </c>
      <c r="GZ184">
        <v>57.8</v>
      </c>
      <c r="HA184">
        <v>31.2</v>
      </c>
      <c r="HB184">
        <v>29.3115</v>
      </c>
      <c r="HC184">
        <v>62.6126</v>
      </c>
      <c r="HD184">
        <v>25.3566</v>
      </c>
      <c r="HE184">
        <v>1</v>
      </c>
      <c r="HF184">
        <v>0.15065</v>
      </c>
      <c r="HG184">
        <v>-1.53514</v>
      </c>
      <c r="HH184">
        <v>20.3504</v>
      </c>
      <c r="HI184">
        <v>5.22807</v>
      </c>
      <c r="HJ184">
        <v>12.0155</v>
      </c>
      <c r="HK184">
        <v>4.9915</v>
      </c>
      <c r="HL184">
        <v>3.28958</v>
      </c>
      <c r="HM184">
        <v>9999</v>
      </c>
      <c r="HN184">
        <v>9999</v>
      </c>
      <c r="HO184">
        <v>9999</v>
      </c>
      <c r="HP184">
        <v>999.9</v>
      </c>
      <c r="HQ184">
        <v>1.8676</v>
      </c>
      <c r="HR184">
        <v>1.86674</v>
      </c>
      <c r="HS184">
        <v>1.86602</v>
      </c>
      <c r="HT184">
        <v>1.86599</v>
      </c>
      <c r="HU184">
        <v>1.86783</v>
      </c>
      <c r="HV184">
        <v>1.87028</v>
      </c>
      <c r="HW184">
        <v>1.86891</v>
      </c>
      <c r="HX184">
        <v>1.8704</v>
      </c>
      <c r="HY184">
        <v>0</v>
      </c>
      <c r="HZ184">
        <v>0</v>
      </c>
      <c r="IA184">
        <v>0</v>
      </c>
      <c r="IB184">
        <v>0</v>
      </c>
      <c r="IC184" t="s">
        <v>426</v>
      </c>
      <c r="ID184" t="s">
        <v>427</v>
      </c>
      <c r="IE184" t="s">
        <v>428</v>
      </c>
      <c r="IF184" t="s">
        <v>428</v>
      </c>
      <c r="IG184" t="s">
        <v>428</v>
      </c>
      <c r="IH184" t="s">
        <v>428</v>
      </c>
      <c r="II184">
        <v>0</v>
      </c>
      <c r="IJ184">
        <v>100</v>
      </c>
      <c r="IK184">
        <v>100</v>
      </c>
      <c r="IL184">
        <v>1.238</v>
      </c>
      <c r="IM184">
        <v>0.2071</v>
      </c>
      <c r="IN184">
        <v>0.6902030508192664</v>
      </c>
      <c r="IO184">
        <v>0.001474763808417899</v>
      </c>
      <c r="IP184">
        <v>-3.85604142745729E-07</v>
      </c>
      <c r="IQ184">
        <v>-4.042155114862324E-11</v>
      </c>
      <c r="IR184">
        <v>-0.0599630414126953</v>
      </c>
      <c r="IS184">
        <v>-0.0008759303265835833</v>
      </c>
      <c r="IT184">
        <v>0.0007542316531097033</v>
      </c>
      <c r="IU184">
        <v>-1.168394518909615E-05</v>
      </c>
      <c r="IV184">
        <v>4</v>
      </c>
      <c r="IW184">
        <v>2283</v>
      </c>
      <c r="IX184">
        <v>1</v>
      </c>
      <c r="IY184">
        <v>28</v>
      </c>
      <c r="IZ184">
        <v>187633.2</v>
      </c>
      <c r="JA184">
        <v>187633.3</v>
      </c>
      <c r="JB184">
        <v>1.03271</v>
      </c>
      <c r="JC184">
        <v>2.29858</v>
      </c>
      <c r="JD184">
        <v>1.39648</v>
      </c>
      <c r="JE184">
        <v>2.35352</v>
      </c>
      <c r="JF184">
        <v>1.49536</v>
      </c>
      <c r="JG184">
        <v>2.58789</v>
      </c>
      <c r="JH184">
        <v>36.718</v>
      </c>
      <c r="JI184">
        <v>24.1138</v>
      </c>
      <c r="JJ184">
        <v>18</v>
      </c>
      <c r="JK184">
        <v>490.154</v>
      </c>
      <c r="JL184">
        <v>448.625</v>
      </c>
      <c r="JM184">
        <v>31.8736</v>
      </c>
      <c r="JN184">
        <v>29.5479</v>
      </c>
      <c r="JO184">
        <v>30</v>
      </c>
      <c r="JP184">
        <v>29.4008</v>
      </c>
      <c r="JQ184">
        <v>29.3293</v>
      </c>
      <c r="JR184">
        <v>20.679</v>
      </c>
      <c r="JS184">
        <v>22.1508</v>
      </c>
      <c r="JT184">
        <v>100</v>
      </c>
      <c r="JU184">
        <v>31.8608</v>
      </c>
      <c r="JV184">
        <v>420</v>
      </c>
      <c r="JW184">
        <v>24.992</v>
      </c>
      <c r="JX184">
        <v>100.855</v>
      </c>
      <c r="JY184">
        <v>100.406</v>
      </c>
    </row>
    <row r="185" spans="1:285">
      <c r="A185">
        <v>169</v>
      </c>
      <c r="B185">
        <v>1758505422.5</v>
      </c>
      <c r="C185">
        <v>2534</v>
      </c>
      <c r="D185" t="s">
        <v>770</v>
      </c>
      <c r="E185" t="s">
        <v>771</v>
      </c>
      <c r="F185">
        <v>5</v>
      </c>
      <c r="G185" t="s">
        <v>735</v>
      </c>
      <c r="H185" t="s">
        <v>420</v>
      </c>
      <c r="I185" t="s">
        <v>421</v>
      </c>
      <c r="J185">
        <v>1758505419.5</v>
      </c>
      <c r="K185">
        <f>(L185)/1000</f>
        <v>0</v>
      </c>
      <c r="L185">
        <f>1000*DL185*AJ185*(DH185-DI185)/(100*DA185*(1000-AJ185*DH185))</f>
        <v>0</v>
      </c>
      <c r="M185">
        <f>DL185*AJ185*(DG185-DF185*(1000-AJ185*DI185)/(1000-AJ185*DH185))/(100*DA185)</f>
        <v>0</v>
      </c>
      <c r="N185">
        <f>DF185 - IF(AJ185&gt;1, M185*DA185*100.0/(AL185), 0)</f>
        <v>0</v>
      </c>
      <c r="O185">
        <f>((U185-K185/2)*N185-M185)/(U185+K185/2)</f>
        <v>0</v>
      </c>
      <c r="P185">
        <f>O185*(DM185+DN185)/1000.0</f>
        <v>0</v>
      </c>
      <c r="Q185">
        <f>(DF185 - IF(AJ185&gt;1, M185*DA185*100.0/(AL185), 0))*(DM185+DN185)/1000.0</f>
        <v>0</v>
      </c>
      <c r="R185">
        <f>2.0/((1/T185-1/S185)+SIGN(T185)*SQRT((1/T185-1/S185)*(1/T185-1/S185) + 4*DB185/((DB185+1)*(DB185+1))*(2*1/T185*1/S185-1/S185*1/S185)))</f>
        <v>0</v>
      </c>
      <c r="S185">
        <f>IF(LEFT(DC185,1)&lt;&gt;"0",IF(LEFT(DC185,1)="1",3.0,DD185),$D$5+$E$5*(DT185*DM185/($K$5*1000))+$F$5*(DT185*DM185/($K$5*1000))*MAX(MIN(DA185,$J$5),$I$5)*MAX(MIN(DA185,$J$5),$I$5)+$G$5*MAX(MIN(DA185,$J$5),$I$5)*(DT185*DM185/($K$5*1000))+$H$5*(DT185*DM185/($K$5*1000))*(DT185*DM185/($K$5*1000)))</f>
        <v>0</v>
      </c>
      <c r="T185">
        <f>K185*(1000-(1000*0.61365*exp(17.502*X185/(240.97+X185))/(DM185+DN185)+DH185)/2)/(1000*0.61365*exp(17.502*X185/(240.97+X185))/(DM185+DN185)-DH185)</f>
        <v>0</v>
      </c>
      <c r="U185">
        <f>1/((DB185+1)/(R185/1.6)+1/(S185/1.37)) + DB185/((DB185+1)/(R185/1.6) + DB185/(S185/1.37))</f>
        <v>0</v>
      </c>
      <c r="V185">
        <f>(CW185*CZ185)</f>
        <v>0</v>
      </c>
      <c r="W185">
        <f>(DO185+(V185+2*0.95*5.67E-8*(((DO185+$B$7)+273)^4-(DO185+273)^4)-44100*K185)/(1.84*29.3*S185+8*0.95*5.67E-8*(DO185+273)^3))</f>
        <v>0</v>
      </c>
      <c r="X185">
        <f>($C$7*DP185+$D$7*DQ185+$E$7*W185)</f>
        <v>0</v>
      </c>
      <c r="Y185">
        <f>0.61365*exp(17.502*X185/(240.97+X185))</f>
        <v>0</v>
      </c>
      <c r="Z185">
        <f>(AA185/AB185*100)</f>
        <v>0</v>
      </c>
      <c r="AA185">
        <f>DH185*(DM185+DN185)/1000</f>
        <v>0</v>
      </c>
      <c r="AB185">
        <f>0.61365*exp(17.502*DO185/(240.97+DO185))</f>
        <v>0</v>
      </c>
      <c r="AC185">
        <f>(Y185-DH185*(DM185+DN185)/1000)</f>
        <v>0</v>
      </c>
      <c r="AD185">
        <f>(-K185*44100)</f>
        <v>0</v>
      </c>
      <c r="AE185">
        <f>2*29.3*S185*0.92*(DO185-X185)</f>
        <v>0</v>
      </c>
      <c r="AF185">
        <f>2*0.95*5.67E-8*(((DO185+$B$7)+273)^4-(X185+273)^4)</f>
        <v>0</v>
      </c>
      <c r="AG185">
        <f>V185+AF185+AD185+AE185</f>
        <v>0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MAX(0,($B$13+$C$13*DT185)/(1+$D$13*DT185)*DM185/(DO185+273)*$E$13)</f>
        <v>0</v>
      </c>
      <c r="AM185" t="s">
        <v>422</v>
      </c>
      <c r="AN185" t="s">
        <v>422</v>
      </c>
      <c r="AO185">
        <v>0</v>
      </c>
      <c r="AP185">
        <v>0</v>
      </c>
      <c r="AQ185">
        <f>1-AO185/AP185</f>
        <v>0</v>
      </c>
      <c r="AR185">
        <v>0</v>
      </c>
      <c r="AS185" t="s">
        <v>422</v>
      </c>
      <c r="AT185" t="s">
        <v>422</v>
      </c>
      <c r="AU185">
        <v>0</v>
      </c>
      <c r="AV185">
        <v>0</v>
      </c>
      <c r="AW185">
        <f>1-AU185/AV185</f>
        <v>0</v>
      </c>
      <c r="AX185">
        <v>0.5</v>
      </c>
      <c r="AY185">
        <f>CX185</f>
        <v>0</v>
      </c>
      <c r="AZ185">
        <f>M185</f>
        <v>0</v>
      </c>
      <c r="BA185">
        <f>AW185*AX185*AY185</f>
        <v>0</v>
      </c>
      <c r="BB185">
        <f>(AZ185-AR185)/AY185</f>
        <v>0</v>
      </c>
      <c r="BC185">
        <f>(AP185-AV185)/AV185</f>
        <v>0</v>
      </c>
      <c r="BD185">
        <f>AO185/(AQ185+AO185/AV185)</f>
        <v>0</v>
      </c>
      <c r="BE185" t="s">
        <v>422</v>
      </c>
      <c r="BF185">
        <v>0</v>
      </c>
      <c r="BG185">
        <f>IF(BF185&lt;&gt;0, BF185, BD185)</f>
        <v>0</v>
      </c>
      <c r="BH185">
        <f>1-BG185/AV185</f>
        <v>0</v>
      </c>
      <c r="BI185">
        <f>(AV185-AU185)/(AV185-BG185)</f>
        <v>0</v>
      </c>
      <c r="BJ185">
        <f>(AP185-AV185)/(AP185-BG185)</f>
        <v>0</v>
      </c>
      <c r="BK185">
        <f>(AV185-AU185)/(AV185-AO185)</f>
        <v>0</v>
      </c>
      <c r="BL185">
        <f>(AP185-AV185)/(AP185-AO185)</f>
        <v>0</v>
      </c>
      <c r="BM185">
        <f>(BI185*BG185/AU185)</f>
        <v>0</v>
      </c>
      <c r="BN185">
        <f>(1-BM185)</f>
        <v>0</v>
      </c>
      <c r="CW185">
        <f>$B$11*DU185+$C$11*DV185+$F$11*EG185*(1-EJ185)</f>
        <v>0</v>
      </c>
      <c r="CX185">
        <f>CW185*CY185</f>
        <v>0</v>
      </c>
      <c r="CY185">
        <f>($B$11*$D$9+$C$11*$D$9+$F$11*((ET185+EL185)/MAX(ET185+EL185+EU185, 0.1)*$I$9+EU185/MAX(ET185+EL185+EU185, 0.1)*$J$9))/($B$11+$C$11+$F$11)</f>
        <v>0</v>
      </c>
      <c r="CZ185">
        <f>($B$11*$K$9+$C$11*$K$9+$F$11*((ET185+EL185)/MAX(ET185+EL185+EU185, 0.1)*$P$9+EU185/MAX(ET185+EL185+EU185, 0.1)*$Q$9))/($B$11+$C$11+$F$11)</f>
        <v>0</v>
      </c>
      <c r="DA185">
        <v>2.7</v>
      </c>
      <c r="DB185">
        <v>0.5</v>
      </c>
      <c r="DC185" t="s">
        <v>423</v>
      </c>
      <c r="DD185">
        <v>2</v>
      </c>
      <c r="DE185">
        <v>1758505419.5</v>
      </c>
      <c r="DF185">
        <v>420.4371111111111</v>
      </c>
      <c r="DG185">
        <v>420.0218888888889</v>
      </c>
      <c r="DH185">
        <v>25.21538888888889</v>
      </c>
      <c r="DI185">
        <v>24.9579</v>
      </c>
      <c r="DJ185">
        <v>419.1995555555555</v>
      </c>
      <c r="DK185">
        <v>25.00828888888889</v>
      </c>
      <c r="DL185">
        <v>499.9918888888889</v>
      </c>
      <c r="DM185">
        <v>89.97586666666666</v>
      </c>
      <c r="DN185">
        <v>0.05731893333333334</v>
      </c>
      <c r="DO185">
        <v>31.17813333333334</v>
      </c>
      <c r="DP185">
        <v>30.70997777777778</v>
      </c>
      <c r="DQ185">
        <v>999.9000000000001</v>
      </c>
      <c r="DR185">
        <v>0</v>
      </c>
      <c r="DS185">
        <v>0</v>
      </c>
      <c r="DT185">
        <v>9994.791111111112</v>
      </c>
      <c r="DU185">
        <v>0</v>
      </c>
      <c r="DV185">
        <v>0.899321</v>
      </c>
      <c r="DW185">
        <v>0.4155172222222222</v>
      </c>
      <c r="DX185">
        <v>431.3131111111111</v>
      </c>
      <c r="DY185">
        <v>430.7728888888889</v>
      </c>
      <c r="DZ185">
        <v>0.2574867777777778</v>
      </c>
      <c r="EA185">
        <v>420.0218888888889</v>
      </c>
      <c r="EB185">
        <v>24.9579</v>
      </c>
      <c r="EC185">
        <v>2.268776666666667</v>
      </c>
      <c r="ED185">
        <v>2.245607777777778</v>
      </c>
      <c r="EE185">
        <v>19.45642222222222</v>
      </c>
      <c r="EF185">
        <v>19.29146666666666</v>
      </c>
      <c r="EG185">
        <v>0.00500097</v>
      </c>
      <c r="EH185">
        <v>0</v>
      </c>
      <c r="EI185">
        <v>0</v>
      </c>
      <c r="EJ185">
        <v>0</v>
      </c>
      <c r="EK185">
        <v>180.6222222222222</v>
      </c>
      <c r="EL185">
        <v>0.00500097</v>
      </c>
      <c r="EM185">
        <v>-13.82222222222222</v>
      </c>
      <c r="EN185">
        <v>-3.255555555555556</v>
      </c>
      <c r="EO185">
        <v>35.937</v>
      </c>
      <c r="EP185">
        <v>40.56233333333333</v>
      </c>
      <c r="EQ185">
        <v>37.97900000000001</v>
      </c>
      <c r="ER185">
        <v>41.15244444444444</v>
      </c>
      <c r="ES185">
        <v>38.28444444444445</v>
      </c>
      <c r="ET185">
        <v>0</v>
      </c>
      <c r="EU185">
        <v>0</v>
      </c>
      <c r="EV185">
        <v>0</v>
      </c>
      <c r="EW185">
        <v>1758505423.3</v>
      </c>
      <c r="EX185">
        <v>0</v>
      </c>
      <c r="EY185">
        <v>178.692</v>
      </c>
      <c r="EZ185">
        <v>14.84615368612647</v>
      </c>
      <c r="FA185">
        <v>-3.53076915353004</v>
      </c>
      <c r="FB185">
        <v>-9.351999999999999</v>
      </c>
      <c r="FC185">
        <v>15</v>
      </c>
      <c r="FD185">
        <v>0</v>
      </c>
      <c r="FE185" t="s">
        <v>424</v>
      </c>
      <c r="FF185">
        <v>1747247426.5</v>
      </c>
      <c r="FG185">
        <v>1747247420.5</v>
      </c>
      <c r="FH185">
        <v>0</v>
      </c>
      <c r="FI185">
        <v>1.027</v>
      </c>
      <c r="FJ185">
        <v>0.031</v>
      </c>
      <c r="FK185">
        <v>0.02</v>
      </c>
      <c r="FL185">
        <v>0.05</v>
      </c>
      <c r="FM185">
        <v>420</v>
      </c>
      <c r="FN185">
        <v>16</v>
      </c>
      <c r="FO185">
        <v>0.01</v>
      </c>
      <c r="FP185">
        <v>0.1</v>
      </c>
      <c r="FQ185">
        <v>0.3981561951219512</v>
      </c>
      <c r="FR185">
        <v>0.05589957491289188</v>
      </c>
      <c r="FS185">
        <v>0.02972471191041302</v>
      </c>
      <c r="FT185">
        <v>1</v>
      </c>
      <c r="FU185">
        <v>178.85</v>
      </c>
      <c r="FV185">
        <v>9.165775090361395</v>
      </c>
      <c r="FW185">
        <v>7.12457429068779</v>
      </c>
      <c r="FX185">
        <v>-1</v>
      </c>
      <c r="FY185">
        <v>0.2579910731707317</v>
      </c>
      <c r="FZ185">
        <v>-0.002044202090591928</v>
      </c>
      <c r="GA185">
        <v>0.001124466038924616</v>
      </c>
      <c r="GB185">
        <v>1</v>
      </c>
      <c r="GC185">
        <v>2</v>
      </c>
      <c r="GD185">
        <v>2</v>
      </c>
      <c r="GE185" t="s">
        <v>448</v>
      </c>
      <c r="GF185">
        <v>3.1368</v>
      </c>
      <c r="GG185">
        <v>2.71748</v>
      </c>
      <c r="GH185">
        <v>0.09318460000000001</v>
      </c>
      <c r="GI185">
        <v>0.09243220000000001</v>
      </c>
      <c r="GJ185">
        <v>0.109092</v>
      </c>
      <c r="GK185">
        <v>0.107079</v>
      </c>
      <c r="GL185">
        <v>28780.6</v>
      </c>
      <c r="GM185">
        <v>28860.2</v>
      </c>
      <c r="GN185">
        <v>29509.2</v>
      </c>
      <c r="GO185">
        <v>29390.6</v>
      </c>
      <c r="GP185">
        <v>34735.6</v>
      </c>
      <c r="GQ185">
        <v>34754.8</v>
      </c>
      <c r="GR185">
        <v>41526.8</v>
      </c>
      <c r="GS185">
        <v>41754.3</v>
      </c>
      <c r="GT185">
        <v>1.91372</v>
      </c>
      <c r="GU185">
        <v>1.86357</v>
      </c>
      <c r="GV185">
        <v>0.0772029</v>
      </c>
      <c r="GW185">
        <v>0</v>
      </c>
      <c r="GX185">
        <v>29.4496</v>
      </c>
      <c r="GY185">
        <v>999.9</v>
      </c>
      <c r="GZ185">
        <v>57.8</v>
      </c>
      <c r="HA185">
        <v>31.2</v>
      </c>
      <c r="HB185">
        <v>29.3118</v>
      </c>
      <c r="HC185">
        <v>62.3226</v>
      </c>
      <c r="HD185">
        <v>25.3446</v>
      </c>
      <c r="HE185">
        <v>1</v>
      </c>
      <c r="HF185">
        <v>0.150655</v>
      </c>
      <c r="HG185">
        <v>-1.52195</v>
      </c>
      <c r="HH185">
        <v>20.3502</v>
      </c>
      <c r="HI185">
        <v>5.22762</v>
      </c>
      <c r="HJ185">
        <v>12.0158</v>
      </c>
      <c r="HK185">
        <v>4.9914</v>
      </c>
      <c r="HL185">
        <v>3.28963</v>
      </c>
      <c r="HM185">
        <v>9999</v>
      </c>
      <c r="HN185">
        <v>9999</v>
      </c>
      <c r="HO185">
        <v>9999</v>
      </c>
      <c r="HP185">
        <v>999.9</v>
      </c>
      <c r="HQ185">
        <v>1.8676</v>
      </c>
      <c r="HR185">
        <v>1.86672</v>
      </c>
      <c r="HS185">
        <v>1.86602</v>
      </c>
      <c r="HT185">
        <v>1.866</v>
      </c>
      <c r="HU185">
        <v>1.86784</v>
      </c>
      <c r="HV185">
        <v>1.87027</v>
      </c>
      <c r="HW185">
        <v>1.86891</v>
      </c>
      <c r="HX185">
        <v>1.8704</v>
      </c>
      <c r="HY185">
        <v>0</v>
      </c>
      <c r="HZ185">
        <v>0</v>
      </c>
      <c r="IA185">
        <v>0</v>
      </c>
      <c r="IB185">
        <v>0</v>
      </c>
      <c r="IC185" t="s">
        <v>426</v>
      </c>
      <c r="ID185" t="s">
        <v>427</v>
      </c>
      <c r="IE185" t="s">
        <v>428</v>
      </c>
      <c r="IF185" t="s">
        <v>428</v>
      </c>
      <c r="IG185" t="s">
        <v>428</v>
      </c>
      <c r="IH185" t="s">
        <v>428</v>
      </c>
      <c r="II185">
        <v>0</v>
      </c>
      <c r="IJ185">
        <v>100</v>
      </c>
      <c r="IK185">
        <v>100</v>
      </c>
      <c r="IL185">
        <v>1.237</v>
      </c>
      <c r="IM185">
        <v>0.2071</v>
      </c>
      <c r="IN185">
        <v>0.6902030508192664</v>
      </c>
      <c r="IO185">
        <v>0.001474763808417899</v>
      </c>
      <c r="IP185">
        <v>-3.85604142745729E-07</v>
      </c>
      <c r="IQ185">
        <v>-4.042155114862324E-11</v>
      </c>
      <c r="IR185">
        <v>-0.0599630414126953</v>
      </c>
      <c r="IS185">
        <v>-0.0008759303265835833</v>
      </c>
      <c r="IT185">
        <v>0.0007542316531097033</v>
      </c>
      <c r="IU185">
        <v>-1.168394518909615E-05</v>
      </c>
      <c r="IV185">
        <v>4</v>
      </c>
      <c r="IW185">
        <v>2283</v>
      </c>
      <c r="IX185">
        <v>1</v>
      </c>
      <c r="IY185">
        <v>28</v>
      </c>
      <c r="IZ185">
        <v>187633.3</v>
      </c>
      <c r="JA185">
        <v>187633.4</v>
      </c>
      <c r="JB185">
        <v>1.03271</v>
      </c>
      <c r="JC185">
        <v>2.28394</v>
      </c>
      <c r="JD185">
        <v>1.39648</v>
      </c>
      <c r="JE185">
        <v>2.36084</v>
      </c>
      <c r="JF185">
        <v>1.49536</v>
      </c>
      <c r="JG185">
        <v>2.69165</v>
      </c>
      <c r="JH185">
        <v>36.718</v>
      </c>
      <c r="JI185">
        <v>24.1138</v>
      </c>
      <c r="JJ185">
        <v>18</v>
      </c>
      <c r="JK185">
        <v>490.242</v>
      </c>
      <c r="JL185">
        <v>448.389</v>
      </c>
      <c r="JM185">
        <v>31.8692</v>
      </c>
      <c r="JN185">
        <v>29.547</v>
      </c>
      <c r="JO185">
        <v>30</v>
      </c>
      <c r="JP185">
        <v>29.3999</v>
      </c>
      <c r="JQ185">
        <v>29.329</v>
      </c>
      <c r="JR185">
        <v>20.6798</v>
      </c>
      <c r="JS185">
        <v>22.1508</v>
      </c>
      <c r="JT185">
        <v>100</v>
      </c>
      <c r="JU185">
        <v>31.8608</v>
      </c>
      <c r="JV185">
        <v>420</v>
      </c>
      <c r="JW185">
        <v>24.992</v>
      </c>
      <c r="JX185">
        <v>100.856</v>
      </c>
      <c r="JY185">
        <v>100.406</v>
      </c>
    </row>
    <row r="186" spans="1:285">
      <c r="A186">
        <v>170</v>
      </c>
      <c r="B186">
        <v>1758505424.5</v>
      </c>
      <c r="C186">
        <v>2536</v>
      </c>
      <c r="D186" t="s">
        <v>772</v>
      </c>
      <c r="E186" t="s">
        <v>773</v>
      </c>
      <c r="F186">
        <v>5</v>
      </c>
      <c r="G186" t="s">
        <v>735</v>
      </c>
      <c r="H186" t="s">
        <v>420</v>
      </c>
      <c r="I186" t="s">
        <v>421</v>
      </c>
      <c r="J186">
        <v>1758505421.5</v>
      </c>
      <c r="K186">
        <f>(L186)/1000</f>
        <v>0</v>
      </c>
      <c r="L186">
        <f>1000*DL186*AJ186*(DH186-DI186)/(100*DA186*(1000-AJ186*DH186))</f>
        <v>0</v>
      </c>
      <c r="M186">
        <f>DL186*AJ186*(DG186-DF186*(1000-AJ186*DI186)/(1000-AJ186*DH186))/(100*DA186)</f>
        <v>0</v>
      </c>
      <c r="N186">
        <f>DF186 - IF(AJ186&gt;1, M186*DA186*100.0/(AL186), 0)</f>
        <v>0</v>
      </c>
      <c r="O186">
        <f>((U186-K186/2)*N186-M186)/(U186+K186/2)</f>
        <v>0</v>
      </c>
      <c r="P186">
        <f>O186*(DM186+DN186)/1000.0</f>
        <v>0</v>
      </c>
      <c r="Q186">
        <f>(DF186 - IF(AJ186&gt;1, M186*DA186*100.0/(AL186), 0))*(DM186+DN186)/1000.0</f>
        <v>0</v>
      </c>
      <c r="R186">
        <f>2.0/((1/T186-1/S186)+SIGN(T186)*SQRT((1/T186-1/S186)*(1/T186-1/S186) + 4*DB186/((DB186+1)*(DB186+1))*(2*1/T186*1/S186-1/S186*1/S186)))</f>
        <v>0</v>
      </c>
      <c r="S186">
        <f>IF(LEFT(DC186,1)&lt;&gt;"0",IF(LEFT(DC186,1)="1",3.0,DD186),$D$5+$E$5*(DT186*DM186/($K$5*1000))+$F$5*(DT186*DM186/($K$5*1000))*MAX(MIN(DA186,$J$5),$I$5)*MAX(MIN(DA186,$J$5),$I$5)+$G$5*MAX(MIN(DA186,$J$5),$I$5)*(DT186*DM186/($K$5*1000))+$H$5*(DT186*DM186/($K$5*1000))*(DT186*DM186/($K$5*1000)))</f>
        <v>0</v>
      </c>
      <c r="T186">
        <f>K186*(1000-(1000*0.61365*exp(17.502*X186/(240.97+X186))/(DM186+DN186)+DH186)/2)/(1000*0.61365*exp(17.502*X186/(240.97+X186))/(DM186+DN186)-DH186)</f>
        <v>0</v>
      </c>
      <c r="U186">
        <f>1/((DB186+1)/(R186/1.6)+1/(S186/1.37)) + DB186/((DB186+1)/(R186/1.6) + DB186/(S186/1.37))</f>
        <v>0</v>
      </c>
      <c r="V186">
        <f>(CW186*CZ186)</f>
        <v>0</v>
      </c>
      <c r="W186">
        <f>(DO186+(V186+2*0.95*5.67E-8*(((DO186+$B$7)+273)^4-(DO186+273)^4)-44100*K186)/(1.84*29.3*S186+8*0.95*5.67E-8*(DO186+273)^3))</f>
        <v>0</v>
      </c>
      <c r="X186">
        <f>($C$7*DP186+$D$7*DQ186+$E$7*W186)</f>
        <v>0</v>
      </c>
      <c r="Y186">
        <f>0.61365*exp(17.502*X186/(240.97+X186))</f>
        <v>0</v>
      </c>
      <c r="Z186">
        <f>(AA186/AB186*100)</f>
        <v>0</v>
      </c>
      <c r="AA186">
        <f>DH186*(DM186+DN186)/1000</f>
        <v>0</v>
      </c>
      <c r="AB186">
        <f>0.61365*exp(17.502*DO186/(240.97+DO186))</f>
        <v>0</v>
      </c>
      <c r="AC186">
        <f>(Y186-DH186*(DM186+DN186)/1000)</f>
        <v>0</v>
      </c>
      <c r="AD186">
        <f>(-K186*44100)</f>
        <v>0</v>
      </c>
      <c r="AE186">
        <f>2*29.3*S186*0.92*(DO186-X186)</f>
        <v>0</v>
      </c>
      <c r="AF186">
        <f>2*0.95*5.67E-8*(((DO186+$B$7)+273)^4-(X186+273)^4)</f>
        <v>0</v>
      </c>
      <c r="AG186">
        <f>V186+AF186+AD186+AE186</f>
        <v>0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MAX(0,($B$13+$C$13*DT186)/(1+$D$13*DT186)*DM186/(DO186+273)*$E$13)</f>
        <v>0</v>
      </c>
      <c r="AM186" t="s">
        <v>422</v>
      </c>
      <c r="AN186" t="s">
        <v>422</v>
      </c>
      <c r="AO186">
        <v>0</v>
      </c>
      <c r="AP186">
        <v>0</v>
      </c>
      <c r="AQ186">
        <f>1-AO186/AP186</f>
        <v>0</v>
      </c>
      <c r="AR186">
        <v>0</v>
      </c>
      <c r="AS186" t="s">
        <v>422</v>
      </c>
      <c r="AT186" t="s">
        <v>422</v>
      </c>
      <c r="AU186">
        <v>0</v>
      </c>
      <c r="AV186">
        <v>0</v>
      </c>
      <c r="AW186">
        <f>1-AU186/AV186</f>
        <v>0</v>
      </c>
      <c r="AX186">
        <v>0.5</v>
      </c>
      <c r="AY186">
        <f>CX186</f>
        <v>0</v>
      </c>
      <c r="AZ186">
        <f>M186</f>
        <v>0</v>
      </c>
      <c r="BA186">
        <f>AW186*AX186*AY186</f>
        <v>0</v>
      </c>
      <c r="BB186">
        <f>(AZ186-AR186)/AY186</f>
        <v>0</v>
      </c>
      <c r="BC186">
        <f>(AP186-AV186)/AV186</f>
        <v>0</v>
      </c>
      <c r="BD186">
        <f>AO186/(AQ186+AO186/AV186)</f>
        <v>0</v>
      </c>
      <c r="BE186" t="s">
        <v>422</v>
      </c>
      <c r="BF186">
        <v>0</v>
      </c>
      <c r="BG186">
        <f>IF(BF186&lt;&gt;0, BF186, BD186)</f>
        <v>0</v>
      </c>
      <c r="BH186">
        <f>1-BG186/AV186</f>
        <v>0</v>
      </c>
      <c r="BI186">
        <f>(AV186-AU186)/(AV186-BG186)</f>
        <v>0</v>
      </c>
      <c r="BJ186">
        <f>(AP186-AV186)/(AP186-BG186)</f>
        <v>0</v>
      </c>
      <c r="BK186">
        <f>(AV186-AU186)/(AV186-AO186)</f>
        <v>0</v>
      </c>
      <c r="BL186">
        <f>(AP186-AV186)/(AP186-AO186)</f>
        <v>0</v>
      </c>
      <c r="BM186">
        <f>(BI186*BG186/AU186)</f>
        <v>0</v>
      </c>
      <c r="BN186">
        <f>(1-BM186)</f>
        <v>0</v>
      </c>
      <c r="CW186">
        <f>$B$11*DU186+$C$11*DV186+$F$11*EG186*(1-EJ186)</f>
        <v>0</v>
      </c>
      <c r="CX186">
        <f>CW186*CY186</f>
        <v>0</v>
      </c>
      <c r="CY186">
        <f>($B$11*$D$9+$C$11*$D$9+$F$11*((ET186+EL186)/MAX(ET186+EL186+EU186, 0.1)*$I$9+EU186/MAX(ET186+EL186+EU186, 0.1)*$J$9))/($B$11+$C$11+$F$11)</f>
        <v>0</v>
      </c>
      <c r="CZ186">
        <f>($B$11*$K$9+$C$11*$K$9+$F$11*((ET186+EL186)/MAX(ET186+EL186+EU186, 0.1)*$P$9+EU186/MAX(ET186+EL186+EU186, 0.1)*$Q$9))/($B$11+$C$11+$F$11)</f>
        <v>0</v>
      </c>
      <c r="DA186">
        <v>2.7</v>
      </c>
      <c r="DB186">
        <v>0.5</v>
      </c>
      <c r="DC186" t="s">
        <v>423</v>
      </c>
      <c r="DD186">
        <v>2</v>
      </c>
      <c r="DE186">
        <v>1758505421.5</v>
      </c>
      <c r="DF186">
        <v>420.4612222222223</v>
      </c>
      <c r="DG186">
        <v>420.0145555555555</v>
      </c>
      <c r="DH186">
        <v>25.21561111111111</v>
      </c>
      <c r="DI186">
        <v>24.95813333333333</v>
      </c>
      <c r="DJ186">
        <v>419.2237777777778</v>
      </c>
      <c r="DK186">
        <v>25.00852222222222</v>
      </c>
      <c r="DL186">
        <v>499.978</v>
      </c>
      <c r="DM186">
        <v>89.97615555555555</v>
      </c>
      <c r="DN186">
        <v>0.05724666666666667</v>
      </c>
      <c r="DO186">
        <v>31.1779</v>
      </c>
      <c r="DP186">
        <v>30.70638888888889</v>
      </c>
      <c r="DQ186">
        <v>999.9000000000001</v>
      </c>
      <c r="DR186">
        <v>0</v>
      </c>
      <c r="DS186">
        <v>0</v>
      </c>
      <c r="DT186">
        <v>10001.66666666667</v>
      </c>
      <c r="DU186">
        <v>0</v>
      </c>
      <c r="DV186">
        <v>0.899321</v>
      </c>
      <c r="DW186">
        <v>0.4469130000000001</v>
      </c>
      <c r="DX186">
        <v>431.3377777777778</v>
      </c>
      <c r="DY186">
        <v>430.7656666666666</v>
      </c>
      <c r="DZ186">
        <v>0.2574625555555555</v>
      </c>
      <c r="EA186">
        <v>420.0145555555555</v>
      </c>
      <c r="EB186">
        <v>24.95813333333333</v>
      </c>
      <c r="EC186">
        <v>2.268805555555556</v>
      </c>
      <c r="ED186">
        <v>2.245637777777778</v>
      </c>
      <c r="EE186">
        <v>19.45661111111111</v>
      </c>
      <c r="EF186">
        <v>19.29166666666667</v>
      </c>
      <c r="EG186">
        <v>0.00500097</v>
      </c>
      <c r="EH186">
        <v>0</v>
      </c>
      <c r="EI186">
        <v>0</v>
      </c>
      <c r="EJ186">
        <v>0</v>
      </c>
      <c r="EK186">
        <v>179.3555555555555</v>
      </c>
      <c r="EL186">
        <v>0.00500097</v>
      </c>
      <c r="EM186">
        <v>-7.244444444444444</v>
      </c>
      <c r="EN186">
        <v>-2.722222222222222</v>
      </c>
      <c r="EO186">
        <v>35.937</v>
      </c>
      <c r="EP186">
        <v>40.49966666666666</v>
      </c>
      <c r="EQ186">
        <v>37.958</v>
      </c>
      <c r="ER186">
        <v>41.06911111111111</v>
      </c>
      <c r="ES186">
        <v>38.24977777777778</v>
      </c>
      <c r="ET186">
        <v>0</v>
      </c>
      <c r="EU186">
        <v>0</v>
      </c>
      <c r="EV186">
        <v>0</v>
      </c>
      <c r="EW186">
        <v>1758505425.7</v>
      </c>
      <c r="EX186">
        <v>0</v>
      </c>
      <c r="EY186">
        <v>178.056</v>
      </c>
      <c r="EZ186">
        <v>3.861538431583858</v>
      </c>
      <c r="FA186">
        <v>33.25384577421043</v>
      </c>
      <c r="FB186">
        <v>-8.556000000000001</v>
      </c>
      <c r="FC186">
        <v>15</v>
      </c>
      <c r="FD186">
        <v>0</v>
      </c>
      <c r="FE186" t="s">
        <v>424</v>
      </c>
      <c r="FF186">
        <v>1747247426.5</v>
      </c>
      <c r="FG186">
        <v>1747247420.5</v>
      </c>
      <c r="FH186">
        <v>0</v>
      </c>
      <c r="FI186">
        <v>1.027</v>
      </c>
      <c r="FJ186">
        <v>0.031</v>
      </c>
      <c r="FK186">
        <v>0.02</v>
      </c>
      <c r="FL186">
        <v>0.05</v>
      </c>
      <c r="FM186">
        <v>420</v>
      </c>
      <c r="FN186">
        <v>16</v>
      </c>
      <c r="FO186">
        <v>0.01</v>
      </c>
      <c r="FP186">
        <v>0.1</v>
      </c>
      <c r="FQ186">
        <v>0.4110603749999999</v>
      </c>
      <c r="FR186">
        <v>0.1616735572232646</v>
      </c>
      <c r="FS186">
        <v>0.03868760832016339</v>
      </c>
      <c r="FT186">
        <v>0</v>
      </c>
      <c r="FU186">
        <v>178.3352941176471</v>
      </c>
      <c r="FV186">
        <v>-2.918258362423702</v>
      </c>
      <c r="FW186">
        <v>7.233414389969943</v>
      </c>
      <c r="FX186">
        <v>-1</v>
      </c>
      <c r="FY186">
        <v>0.257942225</v>
      </c>
      <c r="FZ186">
        <v>-0.0007996660412766757</v>
      </c>
      <c r="GA186">
        <v>0.001095950625883754</v>
      </c>
      <c r="GB186">
        <v>1</v>
      </c>
      <c r="GC186">
        <v>1</v>
      </c>
      <c r="GD186">
        <v>2</v>
      </c>
      <c r="GE186" t="s">
        <v>425</v>
      </c>
      <c r="GF186">
        <v>3.13692</v>
      </c>
      <c r="GG186">
        <v>2.71732</v>
      </c>
      <c r="GH186">
        <v>0.0931792</v>
      </c>
      <c r="GI186">
        <v>0.092427</v>
      </c>
      <c r="GJ186">
        <v>0.109086</v>
      </c>
      <c r="GK186">
        <v>0.107081</v>
      </c>
      <c r="GL186">
        <v>28780.4</v>
      </c>
      <c r="GM186">
        <v>28860.6</v>
      </c>
      <c r="GN186">
        <v>29508.9</v>
      </c>
      <c r="GO186">
        <v>29390.9</v>
      </c>
      <c r="GP186">
        <v>34735.6</v>
      </c>
      <c r="GQ186">
        <v>34755</v>
      </c>
      <c r="GR186">
        <v>41526.4</v>
      </c>
      <c r="GS186">
        <v>41754.6</v>
      </c>
      <c r="GT186">
        <v>1.91402</v>
      </c>
      <c r="GU186">
        <v>1.8636</v>
      </c>
      <c r="GV186">
        <v>0.0767857</v>
      </c>
      <c r="GW186">
        <v>0</v>
      </c>
      <c r="GX186">
        <v>29.4509</v>
      </c>
      <c r="GY186">
        <v>999.9</v>
      </c>
      <c r="GZ186">
        <v>57.8</v>
      </c>
      <c r="HA186">
        <v>31.2</v>
      </c>
      <c r="HB186">
        <v>29.3143</v>
      </c>
      <c r="HC186">
        <v>62.3026</v>
      </c>
      <c r="HD186">
        <v>25.2845</v>
      </c>
      <c r="HE186">
        <v>1</v>
      </c>
      <c r="HF186">
        <v>0.15064</v>
      </c>
      <c r="HG186">
        <v>-1.51907</v>
      </c>
      <c r="HH186">
        <v>20.35</v>
      </c>
      <c r="HI186">
        <v>5.22792</v>
      </c>
      <c r="HJ186">
        <v>12.0159</v>
      </c>
      <c r="HK186">
        <v>4.9913</v>
      </c>
      <c r="HL186">
        <v>3.28945</v>
      </c>
      <c r="HM186">
        <v>9999</v>
      </c>
      <c r="HN186">
        <v>9999</v>
      </c>
      <c r="HO186">
        <v>9999</v>
      </c>
      <c r="HP186">
        <v>999.9</v>
      </c>
      <c r="HQ186">
        <v>1.86758</v>
      </c>
      <c r="HR186">
        <v>1.86671</v>
      </c>
      <c r="HS186">
        <v>1.86603</v>
      </c>
      <c r="HT186">
        <v>1.866</v>
      </c>
      <c r="HU186">
        <v>1.86783</v>
      </c>
      <c r="HV186">
        <v>1.87027</v>
      </c>
      <c r="HW186">
        <v>1.86891</v>
      </c>
      <c r="HX186">
        <v>1.8704</v>
      </c>
      <c r="HY186">
        <v>0</v>
      </c>
      <c r="HZ186">
        <v>0</v>
      </c>
      <c r="IA186">
        <v>0</v>
      </c>
      <c r="IB186">
        <v>0</v>
      </c>
      <c r="IC186" t="s">
        <v>426</v>
      </c>
      <c r="ID186" t="s">
        <v>427</v>
      </c>
      <c r="IE186" t="s">
        <v>428</v>
      </c>
      <c r="IF186" t="s">
        <v>428</v>
      </c>
      <c r="IG186" t="s">
        <v>428</v>
      </c>
      <c r="IH186" t="s">
        <v>428</v>
      </c>
      <c r="II186">
        <v>0</v>
      </c>
      <c r="IJ186">
        <v>100</v>
      </c>
      <c r="IK186">
        <v>100</v>
      </c>
      <c r="IL186">
        <v>1.237</v>
      </c>
      <c r="IM186">
        <v>0.2071</v>
      </c>
      <c r="IN186">
        <v>0.6902030508192664</v>
      </c>
      <c r="IO186">
        <v>0.001474763808417899</v>
      </c>
      <c r="IP186">
        <v>-3.85604142745729E-07</v>
      </c>
      <c r="IQ186">
        <v>-4.042155114862324E-11</v>
      </c>
      <c r="IR186">
        <v>-0.0599630414126953</v>
      </c>
      <c r="IS186">
        <v>-0.0008759303265835833</v>
      </c>
      <c r="IT186">
        <v>0.0007542316531097033</v>
      </c>
      <c r="IU186">
        <v>-1.168394518909615E-05</v>
      </c>
      <c r="IV186">
        <v>4</v>
      </c>
      <c r="IW186">
        <v>2283</v>
      </c>
      <c r="IX186">
        <v>1</v>
      </c>
      <c r="IY186">
        <v>28</v>
      </c>
      <c r="IZ186">
        <v>187633.3</v>
      </c>
      <c r="JA186">
        <v>187633.4</v>
      </c>
      <c r="JB186">
        <v>1.03271</v>
      </c>
      <c r="JC186">
        <v>2.28149</v>
      </c>
      <c r="JD186">
        <v>1.39771</v>
      </c>
      <c r="JE186">
        <v>2.36084</v>
      </c>
      <c r="JF186">
        <v>1.49536</v>
      </c>
      <c r="JG186">
        <v>2.73926</v>
      </c>
      <c r="JH186">
        <v>36.7417</v>
      </c>
      <c r="JI186">
        <v>24.1138</v>
      </c>
      <c r="JJ186">
        <v>18</v>
      </c>
      <c r="JK186">
        <v>490.432</v>
      </c>
      <c r="JL186">
        <v>448.395</v>
      </c>
      <c r="JM186">
        <v>31.8635</v>
      </c>
      <c r="JN186">
        <v>29.547</v>
      </c>
      <c r="JO186">
        <v>29.9999</v>
      </c>
      <c r="JP186">
        <v>29.3999</v>
      </c>
      <c r="JQ186">
        <v>29.3278</v>
      </c>
      <c r="JR186">
        <v>20.6797</v>
      </c>
      <c r="JS186">
        <v>22.1508</v>
      </c>
      <c r="JT186">
        <v>100</v>
      </c>
      <c r="JU186">
        <v>31.8608</v>
      </c>
      <c r="JV186">
        <v>420</v>
      </c>
      <c r="JW186">
        <v>24.992</v>
      </c>
      <c r="JX186">
        <v>100.855</v>
      </c>
      <c r="JY186">
        <v>100.407</v>
      </c>
    </row>
    <row r="187" spans="1:285">
      <c r="A187">
        <v>171</v>
      </c>
      <c r="B187">
        <v>1758505426.5</v>
      </c>
      <c r="C187">
        <v>2538</v>
      </c>
      <c r="D187" t="s">
        <v>774</v>
      </c>
      <c r="E187" t="s">
        <v>775</v>
      </c>
      <c r="F187">
        <v>5</v>
      </c>
      <c r="G187" t="s">
        <v>735</v>
      </c>
      <c r="H187" t="s">
        <v>420</v>
      </c>
      <c r="I187" t="s">
        <v>421</v>
      </c>
      <c r="J187">
        <v>1758505423.5</v>
      </c>
      <c r="K187">
        <f>(L187)/1000</f>
        <v>0</v>
      </c>
      <c r="L187">
        <f>1000*DL187*AJ187*(DH187-DI187)/(100*DA187*(1000-AJ187*DH187))</f>
        <v>0</v>
      </c>
      <c r="M187">
        <f>DL187*AJ187*(DG187-DF187*(1000-AJ187*DI187)/(1000-AJ187*DH187))/(100*DA187)</f>
        <v>0</v>
      </c>
      <c r="N187">
        <f>DF187 - IF(AJ187&gt;1, M187*DA187*100.0/(AL187), 0)</f>
        <v>0</v>
      </c>
      <c r="O187">
        <f>((U187-K187/2)*N187-M187)/(U187+K187/2)</f>
        <v>0</v>
      </c>
      <c r="P187">
        <f>O187*(DM187+DN187)/1000.0</f>
        <v>0</v>
      </c>
      <c r="Q187">
        <f>(DF187 - IF(AJ187&gt;1, M187*DA187*100.0/(AL187), 0))*(DM187+DN187)/1000.0</f>
        <v>0</v>
      </c>
      <c r="R187">
        <f>2.0/((1/T187-1/S187)+SIGN(T187)*SQRT((1/T187-1/S187)*(1/T187-1/S187) + 4*DB187/((DB187+1)*(DB187+1))*(2*1/T187*1/S187-1/S187*1/S187)))</f>
        <v>0</v>
      </c>
      <c r="S187">
        <f>IF(LEFT(DC187,1)&lt;&gt;"0",IF(LEFT(DC187,1)="1",3.0,DD187),$D$5+$E$5*(DT187*DM187/($K$5*1000))+$F$5*(DT187*DM187/($K$5*1000))*MAX(MIN(DA187,$J$5),$I$5)*MAX(MIN(DA187,$J$5),$I$5)+$G$5*MAX(MIN(DA187,$J$5),$I$5)*(DT187*DM187/($K$5*1000))+$H$5*(DT187*DM187/($K$5*1000))*(DT187*DM187/($K$5*1000)))</f>
        <v>0</v>
      </c>
      <c r="T187">
        <f>K187*(1000-(1000*0.61365*exp(17.502*X187/(240.97+X187))/(DM187+DN187)+DH187)/2)/(1000*0.61365*exp(17.502*X187/(240.97+X187))/(DM187+DN187)-DH187)</f>
        <v>0</v>
      </c>
      <c r="U187">
        <f>1/((DB187+1)/(R187/1.6)+1/(S187/1.37)) + DB187/((DB187+1)/(R187/1.6) + DB187/(S187/1.37))</f>
        <v>0</v>
      </c>
      <c r="V187">
        <f>(CW187*CZ187)</f>
        <v>0</v>
      </c>
      <c r="W187">
        <f>(DO187+(V187+2*0.95*5.67E-8*(((DO187+$B$7)+273)^4-(DO187+273)^4)-44100*K187)/(1.84*29.3*S187+8*0.95*5.67E-8*(DO187+273)^3))</f>
        <v>0</v>
      </c>
      <c r="X187">
        <f>($C$7*DP187+$D$7*DQ187+$E$7*W187)</f>
        <v>0</v>
      </c>
      <c r="Y187">
        <f>0.61365*exp(17.502*X187/(240.97+X187))</f>
        <v>0</v>
      </c>
      <c r="Z187">
        <f>(AA187/AB187*100)</f>
        <v>0</v>
      </c>
      <c r="AA187">
        <f>DH187*(DM187+DN187)/1000</f>
        <v>0</v>
      </c>
      <c r="AB187">
        <f>0.61365*exp(17.502*DO187/(240.97+DO187))</f>
        <v>0</v>
      </c>
      <c r="AC187">
        <f>(Y187-DH187*(DM187+DN187)/1000)</f>
        <v>0</v>
      </c>
      <c r="AD187">
        <f>(-K187*44100)</f>
        <v>0</v>
      </c>
      <c r="AE187">
        <f>2*29.3*S187*0.92*(DO187-X187)</f>
        <v>0</v>
      </c>
      <c r="AF187">
        <f>2*0.95*5.67E-8*(((DO187+$B$7)+273)^4-(X187+273)^4)</f>
        <v>0</v>
      </c>
      <c r="AG187">
        <f>V187+AF187+AD187+AE187</f>
        <v>0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MAX(0,($B$13+$C$13*DT187)/(1+$D$13*DT187)*DM187/(DO187+273)*$E$13)</f>
        <v>0</v>
      </c>
      <c r="AM187" t="s">
        <v>422</v>
      </c>
      <c r="AN187" t="s">
        <v>422</v>
      </c>
      <c r="AO187">
        <v>0</v>
      </c>
      <c r="AP187">
        <v>0</v>
      </c>
      <c r="AQ187">
        <f>1-AO187/AP187</f>
        <v>0</v>
      </c>
      <c r="AR187">
        <v>0</v>
      </c>
      <c r="AS187" t="s">
        <v>422</v>
      </c>
      <c r="AT187" t="s">
        <v>422</v>
      </c>
      <c r="AU187">
        <v>0</v>
      </c>
      <c r="AV187">
        <v>0</v>
      </c>
      <c r="AW187">
        <f>1-AU187/AV187</f>
        <v>0</v>
      </c>
      <c r="AX187">
        <v>0.5</v>
      </c>
      <c r="AY187">
        <f>CX187</f>
        <v>0</v>
      </c>
      <c r="AZ187">
        <f>M187</f>
        <v>0</v>
      </c>
      <c r="BA187">
        <f>AW187*AX187*AY187</f>
        <v>0</v>
      </c>
      <c r="BB187">
        <f>(AZ187-AR187)/AY187</f>
        <v>0</v>
      </c>
      <c r="BC187">
        <f>(AP187-AV187)/AV187</f>
        <v>0</v>
      </c>
      <c r="BD187">
        <f>AO187/(AQ187+AO187/AV187)</f>
        <v>0</v>
      </c>
      <c r="BE187" t="s">
        <v>422</v>
      </c>
      <c r="BF187">
        <v>0</v>
      </c>
      <c r="BG187">
        <f>IF(BF187&lt;&gt;0, BF187, BD187)</f>
        <v>0</v>
      </c>
      <c r="BH187">
        <f>1-BG187/AV187</f>
        <v>0</v>
      </c>
      <c r="BI187">
        <f>(AV187-AU187)/(AV187-BG187)</f>
        <v>0</v>
      </c>
      <c r="BJ187">
        <f>(AP187-AV187)/(AP187-BG187)</f>
        <v>0</v>
      </c>
      <c r="BK187">
        <f>(AV187-AU187)/(AV187-AO187)</f>
        <v>0</v>
      </c>
      <c r="BL187">
        <f>(AP187-AV187)/(AP187-AO187)</f>
        <v>0</v>
      </c>
      <c r="BM187">
        <f>(BI187*BG187/AU187)</f>
        <v>0</v>
      </c>
      <c r="BN187">
        <f>(1-BM187)</f>
        <v>0</v>
      </c>
      <c r="CW187">
        <f>$B$11*DU187+$C$11*DV187+$F$11*EG187*(1-EJ187)</f>
        <v>0</v>
      </c>
      <c r="CX187">
        <f>CW187*CY187</f>
        <v>0</v>
      </c>
      <c r="CY187">
        <f>($B$11*$D$9+$C$11*$D$9+$F$11*((ET187+EL187)/MAX(ET187+EL187+EU187, 0.1)*$I$9+EU187/MAX(ET187+EL187+EU187, 0.1)*$J$9))/($B$11+$C$11+$F$11)</f>
        <v>0</v>
      </c>
      <c r="CZ187">
        <f>($B$11*$K$9+$C$11*$K$9+$F$11*((ET187+EL187)/MAX(ET187+EL187+EU187, 0.1)*$P$9+EU187/MAX(ET187+EL187+EU187, 0.1)*$Q$9))/($B$11+$C$11+$F$11)</f>
        <v>0</v>
      </c>
      <c r="DA187">
        <v>2.7</v>
      </c>
      <c r="DB187">
        <v>0.5</v>
      </c>
      <c r="DC187" t="s">
        <v>423</v>
      </c>
      <c r="DD187">
        <v>2</v>
      </c>
      <c r="DE187">
        <v>1758505423.5</v>
      </c>
      <c r="DF187">
        <v>420.4622222222222</v>
      </c>
      <c r="DG187">
        <v>420.0046666666667</v>
      </c>
      <c r="DH187">
        <v>25.21522222222222</v>
      </c>
      <c r="DI187">
        <v>24.95786666666667</v>
      </c>
      <c r="DJ187">
        <v>419.2246666666667</v>
      </c>
      <c r="DK187">
        <v>25.00813333333333</v>
      </c>
      <c r="DL187">
        <v>499.9689999999999</v>
      </c>
      <c r="DM187">
        <v>89.97655555555556</v>
      </c>
      <c r="DN187">
        <v>0.05710240000000001</v>
      </c>
      <c r="DO187">
        <v>31.1778</v>
      </c>
      <c r="DP187">
        <v>30.7045</v>
      </c>
      <c r="DQ187">
        <v>999.9000000000001</v>
      </c>
      <c r="DR187">
        <v>0</v>
      </c>
      <c r="DS187">
        <v>0</v>
      </c>
      <c r="DT187">
        <v>10006.58888888889</v>
      </c>
      <c r="DU187">
        <v>0</v>
      </c>
      <c r="DV187">
        <v>0.899321</v>
      </c>
      <c r="DW187">
        <v>0.4577127777777778</v>
      </c>
      <c r="DX187">
        <v>431.3384444444444</v>
      </c>
      <c r="DY187">
        <v>430.7553333333333</v>
      </c>
      <c r="DZ187">
        <v>0.2573551111111111</v>
      </c>
      <c r="EA187">
        <v>420.0046666666667</v>
      </c>
      <c r="EB187">
        <v>24.95786666666667</v>
      </c>
      <c r="EC187">
        <v>2.268781111111111</v>
      </c>
      <c r="ED187">
        <v>2.245623333333333</v>
      </c>
      <c r="EE187">
        <v>19.45643333333333</v>
      </c>
      <c r="EF187">
        <v>19.29155555555555</v>
      </c>
      <c r="EG187">
        <v>0.00500097</v>
      </c>
      <c r="EH187">
        <v>0</v>
      </c>
      <c r="EI187">
        <v>0</v>
      </c>
      <c r="EJ187">
        <v>0</v>
      </c>
      <c r="EK187">
        <v>179.4555555555556</v>
      </c>
      <c r="EL187">
        <v>0.00500097</v>
      </c>
      <c r="EM187">
        <v>-7.744444444444444</v>
      </c>
      <c r="EN187">
        <v>-3.044444444444444</v>
      </c>
      <c r="EO187">
        <v>35.93011111111111</v>
      </c>
      <c r="EP187">
        <v>40.45111111111111</v>
      </c>
      <c r="EQ187">
        <v>37.937</v>
      </c>
      <c r="ER187">
        <v>40.98577777777777</v>
      </c>
      <c r="ES187">
        <v>38.215</v>
      </c>
      <c r="ET187">
        <v>0</v>
      </c>
      <c r="EU187">
        <v>0</v>
      </c>
      <c r="EV187">
        <v>0</v>
      </c>
      <c r="EW187">
        <v>1758505427.5</v>
      </c>
      <c r="EX187">
        <v>0</v>
      </c>
      <c r="EY187">
        <v>178.1115384615385</v>
      </c>
      <c r="EZ187">
        <v>5.11794868393778</v>
      </c>
      <c r="FA187">
        <v>18.29401671229188</v>
      </c>
      <c r="FB187">
        <v>-7.165384615384616</v>
      </c>
      <c r="FC187">
        <v>15</v>
      </c>
      <c r="FD187">
        <v>0</v>
      </c>
      <c r="FE187" t="s">
        <v>424</v>
      </c>
      <c r="FF187">
        <v>1747247426.5</v>
      </c>
      <c r="FG187">
        <v>1747247420.5</v>
      </c>
      <c r="FH187">
        <v>0</v>
      </c>
      <c r="FI187">
        <v>1.027</v>
      </c>
      <c r="FJ187">
        <v>0.031</v>
      </c>
      <c r="FK187">
        <v>0.02</v>
      </c>
      <c r="FL187">
        <v>0.05</v>
      </c>
      <c r="FM187">
        <v>420</v>
      </c>
      <c r="FN187">
        <v>16</v>
      </c>
      <c r="FO187">
        <v>0.01</v>
      </c>
      <c r="FP187">
        <v>0.1</v>
      </c>
      <c r="FQ187">
        <v>0.413575756097561</v>
      </c>
      <c r="FR187">
        <v>0.2274010034843214</v>
      </c>
      <c r="FS187">
        <v>0.04077937180390349</v>
      </c>
      <c r="FT187">
        <v>0</v>
      </c>
      <c r="FU187">
        <v>178.6235294117647</v>
      </c>
      <c r="FV187">
        <v>-3.660809888354067</v>
      </c>
      <c r="FW187">
        <v>7.13797049849397</v>
      </c>
      <c r="FX187">
        <v>-1</v>
      </c>
      <c r="FY187">
        <v>0.2579270975609756</v>
      </c>
      <c r="FZ187">
        <v>-0.004109289198605991</v>
      </c>
      <c r="GA187">
        <v>0.001072086495529389</v>
      </c>
      <c r="GB187">
        <v>1</v>
      </c>
      <c r="GC187">
        <v>1</v>
      </c>
      <c r="GD187">
        <v>2</v>
      </c>
      <c r="GE187" t="s">
        <v>425</v>
      </c>
      <c r="GF187">
        <v>3.13665</v>
      </c>
      <c r="GG187">
        <v>2.7173</v>
      </c>
      <c r="GH187">
        <v>0.09317350000000001</v>
      </c>
      <c r="GI187">
        <v>0.0924241</v>
      </c>
      <c r="GJ187">
        <v>0.109087</v>
      </c>
      <c r="GK187">
        <v>0.10708</v>
      </c>
      <c r="GL187">
        <v>28780.1</v>
      </c>
      <c r="GM187">
        <v>28860.8</v>
      </c>
      <c r="GN187">
        <v>29508.4</v>
      </c>
      <c r="GO187">
        <v>29391</v>
      </c>
      <c r="GP187">
        <v>34735.2</v>
      </c>
      <c r="GQ187">
        <v>34755.1</v>
      </c>
      <c r="GR187">
        <v>41526.1</v>
      </c>
      <c r="GS187">
        <v>41754.7</v>
      </c>
      <c r="GT187">
        <v>1.91367</v>
      </c>
      <c r="GU187">
        <v>1.86383</v>
      </c>
      <c r="GV187">
        <v>0.0772253</v>
      </c>
      <c r="GW187">
        <v>0</v>
      </c>
      <c r="GX187">
        <v>29.4519</v>
      </c>
      <c r="GY187">
        <v>999.9</v>
      </c>
      <c r="GZ187">
        <v>57.8</v>
      </c>
      <c r="HA187">
        <v>31.2</v>
      </c>
      <c r="HB187">
        <v>29.3145</v>
      </c>
      <c r="HC187">
        <v>62.3726</v>
      </c>
      <c r="HD187">
        <v>25.4207</v>
      </c>
      <c r="HE187">
        <v>1</v>
      </c>
      <c r="HF187">
        <v>0.150386</v>
      </c>
      <c r="HG187">
        <v>-1.53271</v>
      </c>
      <c r="HH187">
        <v>20.3499</v>
      </c>
      <c r="HI187">
        <v>5.22867</v>
      </c>
      <c r="HJ187">
        <v>12.0159</v>
      </c>
      <c r="HK187">
        <v>4.99155</v>
      </c>
      <c r="HL187">
        <v>3.28953</v>
      </c>
      <c r="HM187">
        <v>9999</v>
      </c>
      <c r="HN187">
        <v>9999</v>
      </c>
      <c r="HO187">
        <v>9999</v>
      </c>
      <c r="HP187">
        <v>999.9</v>
      </c>
      <c r="HQ187">
        <v>1.86757</v>
      </c>
      <c r="HR187">
        <v>1.86673</v>
      </c>
      <c r="HS187">
        <v>1.86602</v>
      </c>
      <c r="HT187">
        <v>1.866</v>
      </c>
      <c r="HU187">
        <v>1.86783</v>
      </c>
      <c r="HV187">
        <v>1.87027</v>
      </c>
      <c r="HW187">
        <v>1.86892</v>
      </c>
      <c r="HX187">
        <v>1.8704</v>
      </c>
      <c r="HY187">
        <v>0</v>
      </c>
      <c r="HZ187">
        <v>0</v>
      </c>
      <c r="IA187">
        <v>0</v>
      </c>
      <c r="IB187">
        <v>0</v>
      </c>
      <c r="IC187" t="s">
        <v>426</v>
      </c>
      <c r="ID187" t="s">
        <v>427</v>
      </c>
      <c r="IE187" t="s">
        <v>428</v>
      </c>
      <c r="IF187" t="s">
        <v>428</v>
      </c>
      <c r="IG187" t="s">
        <v>428</v>
      </c>
      <c r="IH187" t="s">
        <v>428</v>
      </c>
      <c r="II187">
        <v>0</v>
      </c>
      <c r="IJ187">
        <v>100</v>
      </c>
      <c r="IK187">
        <v>100</v>
      </c>
      <c r="IL187">
        <v>1.237</v>
      </c>
      <c r="IM187">
        <v>0.2071</v>
      </c>
      <c r="IN187">
        <v>0.6902030508192664</v>
      </c>
      <c r="IO187">
        <v>0.001474763808417899</v>
      </c>
      <c r="IP187">
        <v>-3.85604142745729E-07</v>
      </c>
      <c r="IQ187">
        <v>-4.042155114862324E-11</v>
      </c>
      <c r="IR187">
        <v>-0.0599630414126953</v>
      </c>
      <c r="IS187">
        <v>-0.0008759303265835833</v>
      </c>
      <c r="IT187">
        <v>0.0007542316531097033</v>
      </c>
      <c r="IU187">
        <v>-1.168394518909615E-05</v>
      </c>
      <c r="IV187">
        <v>4</v>
      </c>
      <c r="IW187">
        <v>2283</v>
      </c>
      <c r="IX187">
        <v>1</v>
      </c>
      <c r="IY187">
        <v>28</v>
      </c>
      <c r="IZ187">
        <v>187633.3</v>
      </c>
      <c r="JA187">
        <v>187633.4</v>
      </c>
      <c r="JB187">
        <v>1.03271</v>
      </c>
      <c r="JC187">
        <v>2.29858</v>
      </c>
      <c r="JD187">
        <v>1.39648</v>
      </c>
      <c r="JE187">
        <v>2.35718</v>
      </c>
      <c r="JF187">
        <v>1.49536</v>
      </c>
      <c r="JG187">
        <v>2.59644</v>
      </c>
      <c r="JH187">
        <v>36.7417</v>
      </c>
      <c r="JI187">
        <v>24.105</v>
      </c>
      <c r="JJ187">
        <v>18</v>
      </c>
      <c r="JK187">
        <v>490.21</v>
      </c>
      <c r="JL187">
        <v>448.528</v>
      </c>
      <c r="JM187">
        <v>31.8586</v>
      </c>
      <c r="JN187">
        <v>29.547</v>
      </c>
      <c r="JO187">
        <v>29.9999</v>
      </c>
      <c r="JP187">
        <v>29.3999</v>
      </c>
      <c r="JQ187">
        <v>29.3268</v>
      </c>
      <c r="JR187">
        <v>20.6824</v>
      </c>
      <c r="JS187">
        <v>22.1508</v>
      </c>
      <c r="JT187">
        <v>100</v>
      </c>
      <c r="JU187">
        <v>31.8565</v>
      </c>
      <c r="JV187">
        <v>420</v>
      </c>
      <c r="JW187">
        <v>24.992</v>
      </c>
      <c r="JX187">
        <v>100.854</v>
      </c>
      <c r="JY187">
        <v>100.407</v>
      </c>
    </row>
    <row r="188" spans="1:285">
      <c r="A188">
        <v>172</v>
      </c>
      <c r="B188">
        <v>1758505428.5</v>
      </c>
      <c r="C188">
        <v>2540</v>
      </c>
      <c r="D188" t="s">
        <v>776</v>
      </c>
      <c r="E188" t="s">
        <v>777</v>
      </c>
      <c r="F188">
        <v>5</v>
      </c>
      <c r="G188" t="s">
        <v>735</v>
      </c>
      <c r="H188" t="s">
        <v>420</v>
      </c>
      <c r="I188" t="s">
        <v>421</v>
      </c>
      <c r="J188">
        <v>1758505425.5</v>
      </c>
      <c r="K188">
        <f>(L188)/1000</f>
        <v>0</v>
      </c>
      <c r="L188">
        <f>1000*DL188*AJ188*(DH188-DI188)/(100*DA188*(1000-AJ188*DH188))</f>
        <v>0</v>
      </c>
      <c r="M188">
        <f>DL188*AJ188*(DG188-DF188*(1000-AJ188*DI188)/(1000-AJ188*DH188))/(100*DA188)</f>
        <v>0</v>
      </c>
      <c r="N188">
        <f>DF188 - IF(AJ188&gt;1, M188*DA188*100.0/(AL188), 0)</f>
        <v>0</v>
      </c>
      <c r="O188">
        <f>((U188-K188/2)*N188-M188)/(U188+K188/2)</f>
        <v>0</v>
      </c>
      <c r="P188">
        <f>O188*(DM188+DN188)/1000.0</f>
        <v>0</v>
      </c>
      <c r="Q188">
        <f>(DF188 - IF(AJ188&gt;1, M188*DA188*100.0/(AL188), 0))*(DM188+DN188)/1000.0</f>
        <v>0</v>
      </c>
      <c r="R188">
        <f>2.0/((1/T188-1/S188)+SIGN(T188)*SQRT((1/T188-1/S188)*(1/T188-1/S188) + 4*DB188/((DB188+1)*(DB188+1))*(2*1/T188*1/S188-1/S188*1/S188)))</f>
        <v>0</v>
      </c>
      <c r="S188">
        <f>IF(LEFT(DC188,1)&lt;&gt;"0",IF(LEFT(DC188,1)="1",3.0,DD188),$D$5+$E$5*(DT188*DM188/($K$5*1000))+$F$5*(DT188*DM188/($K$5*1000))*MAX(MIN(DA188,$J$5),$I$5)*MAX(MIN(DA188,$J$5),$I$5)+$G$5*MAX(MIN(DA188,$J$5),$I$5)*(DT188*DM188/($K$5*1000))+$H$5*(DT188*DM188/($K$5*1000))*(DT188*DM188/($K$5*1000)))</f>
        <v>0</v>
      </c>
      <c r="T188">
        <f>K188*(1000-(1000*0.61365*exp(17.502*X188/(240.97+X188))/(DM188+DN188)+DH188)/2)/(1000*0.61365*exp(17.502*X188/(240.97+X188))/(DM188+DN188)-DH188)</f>
        <v>0</v>
      </c>
      <c r="U188">
        <f>1/((DB188+1)/(R188/1.6)+1/(S188/1.37)) + DB188/((DB188+1)/(R188/1.6) + DB188/(S188/1.37))</f>
        <v>0</v>
      </c>
      <c r="V188">
        <f>(CW188*CZ188)</f>
        <v>0</v>
      </c>
      <c r="W188">
        <f>(DO188+(V188+2*0.95*5.67E-8*(((DO188+$B$7)+273)^4-(DO188+273)^4)-44100*K188)/(1.84*29.3*S188+8*0.95*5.67E-8*(DO188+273)^3))</f>
        <v>0</v>
      </c>
      <c r="X188">
        <f>($C$7*DP188+$D$7*DQ188+$E$7*W188)</f>
        <v>0</v>
      </c>
      <c r="Y188">
        <f>0.61365*exp(17.502*X188/(240.97+X188))</f>
        <v>0</v>
      </c>
      <c r="Z188">
        <f>(AA188/AB188*100)</f>
        <v>0</v>
      </c>
      <c r="AA188">
        <f>DH188*(DM188+DN188)/1000</f>
        <v>0</v>
      </c>
      <c r="AB188">
        <f>0.61365*exp(17.502*DO188/(240.97+DO188))</f>
        <v>0</v>
      </c>
      <c r="AC188">
        <f>(Y188-DH188*(DM188+DN188)/1000)</f>
        <v>0</v>
      </c>
      <c r="AD188">
        <f>(-K188*44100)</f>
        <v>0</v>
      </c>
      <c r="AE188">
        <f>2*29.3*S188*0.92*(DO188-X188)</f>
        <v>0</v>
      </c>
      <c r="AF188">
        <f>2*0.95*5.67E-8*(((DO188+$B$7)+273)^4-(X188+273)^4)</f>
        <v>0</v>
      </c>
      <c r="AG188">
        <f>V188+AF188+AD188+AE188</f>
        <v>0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MAX(0,($B$13+$C$13*DT188)/(1+$D$13*DT188)*DM188/(DO188+273)*$E$13)</f>
        <v>0</v>
      </c>
      <c r="AM188" t="s">
        <v>422</v>
      </c>
      <c r="AN188" t="s">
        <v>422</v>
      </c>
      <c r="AO188">
        <v>0</v>
      </c>
      <c r="AP188">
        <v>0</v>
      </c>
      <c r="AQ188">
        <f>1-AO188/AP188</f>
        <v>0</v>
      </c>
      <c r="AR188">
        <v>0</v>
      </c>
      <c r="AS188" t="s">
        <v>422</v>
      </c>
      <c r="AT188" t="s">
        <v>422</v>
      </c>
      <c r="AU188">
        <v>0</v>
      </c>
      <c r="AV188">
        <v>0</v>
      </c>
      <c r="AW188">
        <f>1-AU188/AV188</f>
        <v>0</v>
      </c>
      <c r="AX188">
        <v>0.5</v>
      </c>
      <c r="AY188">
        <f>CX188</f>
        <v>0</v>
      </c>
      <c r="AZ188">
        <f>M188</f>
        <v>0</v>
      </c>
      <c r="BA188">
        <f>AW188*AX188*AY188</f>
        <v>0</v>
      </c>
      <c r="BB188">
        <f>(AZ188-AR188)/AY188</f>
        <v>0</v>
      </c>
      <c r="BC188">
        <f>(AP188-AV188)/AV188</f>
        <v>0</v>
      </c>
      <c r="BD188">
        <f>AO188/(AQ188+AO188/AV188)</f>
        <v>0</v>
      </c>
      <c r="BE188" t="s">
        <v>422</v>
      </c>
      <c r="BF188">
        <v>0</v>
      </c>
      <c r="BG188">
        <f>IF(BF188&lt;&gt;0, BF188, BD188)</f>
        <v>0</v>
      </c>
      <c r="BH188">
        <f>1-BG188/AV188</f>
        <v>0</v>
      </c>
      <c r="BI188">
        <f>(AV188-AU188)/(AV188-BG188)</f>
        <v>0</v>
      </c>
      <c r="BJ188">
        <f>(AP188-AV188)/(AP188-BG188)</f>
        <v>0</v>
      </c>
      <c r="BK188">
        <f>(AV188-AU188)/(AV188-AO188)</f>
        <v>0</v>
      </c>
      <c r="BL188">
        <f>(AP188-AV188)/(AP188-AO188)</f>
        <v>0</v>
      </c>
      <c r="BM188">
        <f>(BI188*BG188/AU188)</f>
        <v>0</v>
      </c>
      <c r="BN188">
        <f>(1-BM188)</f>
        <v>0</v>
      </c>
      <c r="CW188">
        <f>$B$11*DU188+$C$11*DV188+$F$11*EG188*(1-EJ188)</f>
        <v>0</v>
      </c>
      <c r="CX188">
        <f>CW188*CY188</f>
        <v>0</v>
      </c>
      <c r="CY188">
        <f>($B$11*$D$9+$C$11*$D$9+$F$11*((ET188+EL188)/MAX(ET188+EL188+EU188, 0.1)*$I$9+EU188/MAX(ET188+EL188+EU188, 0.1)*$J$9))/($B$11+$C$11+$F$11)</f>
        <v>0</v>
      </c>
      <c r="CZ188">
        <f>($B$11*$K$9+$C$11*$K$9+$F$11*((ET188+EL188)/MAX(ET188+EL188+EU188, 0.1)*$P$9+EU188/MAX(ET188+EL188+EU188, 0.1)*$Q$9))/($B$11+$C$11+$F$11)</f>
        <v>0</v>
      </c>
      <c r="DA188">
        <v>2.7</v>
      </c>
      <c r="DB188">
        <v>0.5</v>
      </c>
      <c r="DC188" t="s">
        <v>423</v>
      </c>
      <c r="DD188">
        <v>2</v>
      </c>
      <c r="DE188">
        <v>1758505425.5</v>
      </c>
      <c r="DF188">
        <v>420.4501111111111</v>
      </c>
      <c r="DG188">
        <v>419.9863333333333</v>
      </c>
      <c r="DH188">
        <v>25.21524444444445</v>
      </c>
      <c r="DI188">
        <v>24.95764444444445</v>
      </c>
      <c r="DJ188">
        <v>419.2124444444444</v>
      </c>
      <c r="DK188">
        <v>25.00815555555556</v>
      </c>
      <c r="DL188">
        <v>499.9985555555555</v>
      </c>
      <c r="DM188">
        <v>89.97616666666666</v>
      </c>
      <c r="DN188">
        <v>0.05698463333333333</v>
      </c>
      <c r="DO188">
        <v>31.17793333333334</v>
      </c>
      <c r="DP188">
        <v>30.70595555555556</v>
      </c>
      <c r="DQ188">
        <v>999.9000000000001</v>
      </c>
      <c r="DR188">
        <v>0</v>
      </c>
      <c r="DS188">
        <v>0</v>
      </c>
      <c r="DT188">
        <v>10007.63111111111</v>
      </c>
      <c r="DU188">
        <v>0</v>
      </c>
      <c r="DV188">
        <v>0.899321</v>
      </c>
      <c r="DW188">
        <v>0.463701</v>
      </c>
      <c r="DX188">
        <v>431.3258888888889</v>
      </c>
      <c r="DY188">
        <v>430.7365555555555</v>
      </c>
      <c r="DZ188">
        <v>0.2575954444444444</v>
      </c>
      <c r="EA188">
        <v>419.9863333333333</v>
      </c>
      <c r="EB188">
        <v>24.95764444444445</v>
      </c>
      <c r="EC188">
        <v>2.268771111111111</v>
      </c>
      <c r="ED188">
        <v>2.245593333333334</v>
      </c>
      <c r="EE188">
        <v>19.45635555555556</v>
      </c>
      <c r="EF188">
        <v>19.29133333333333</v>
      </c>
      <c r="EG188">
        <v>0.00500097</v>
      </c>
      <c r="EH188">
        <v>0</v>
      </c>
      <c r="EI188">
        <v>0</v>
      </c>
      <c r="EJ188">
        <v>0</v>
      </c>
      <c r="EK188">
        <v>178.4333333333333</v>
      </c>
      <c r="EL188">
        <v>0.00500097</v>
      </c>
      <c r="EM188">
        <v>-6.822222222222222</v>
      </c>
      <c r="EN188">
        <v>-2.988888888888889</v>
      </c>
      <c r="EO188">
        <v>35.93011111111111</v>
      </c>
      <c r="EP188">
        <v>40.38844444444445</v>
      </c>
      <c r="EQ188">
        <v>37.937</v>
      </c>
      <c r="ER188">
        <v>40.91644444444445</v>
      </c>
      <c r="ES188">
        <v>38.194</v>
      </c>
      <c r="ET188">
        <v>0</v>
      </c>
      <c r="EU188">
        <v>0</v>
      </c>
      <c r="EV188">
        <v>0</v>
      </c>
      <c r="EW188">
        <v>1758505429.3</v>
      </c>
      <c r="EX188">
        <v>0</v>
      </c>
      <c r="EY188">
        <v>178.832</v>
      </c>
      <c r="EZ188">
        <v>7.015384496222767</v>
      </c>
      <c r="FA188">
        <v>24.89999972459596</v>
      </c>
      <c r="FB188">
        <v>-8.167999999999999</v>
      </c>
      <c r="FC188">
        <v>15</v>
      </c>
      <c r="FD188">
        <v>0</v>
      </c>
      <c r="FE188" t="s">
        <v>424</v>
      </c>
      <c r="FF188">
        <v>1747247426.5</v>
      </c>
      <c r="FG188">
        <v>1747247420.5</v>
      </c>
      <c r="FH188">
        <v>0</v>
      </c>
      <c r="FI188">
        <v>1.027</v>
      </c>
      <c r="FJ188">
        <v>0.031</v>
      </c>
      <c r="FK188">
        <v>0.02</v>
      </c>
      <c r="FL188">
        <v>0.05</v>
      </c>
      <c r="FM188">
        <v>420</v>
      </c>
      <c r="FN188">
        <v>16</v>
      </c>
      <c r="FO188">
        <v>0.01</v>
      </c>
      <c r="FP188">
        <v>0.1</v>
      </c>
      <c r="FQ188">
        <v>0.420855725</v>
      </c>
      <c r="FR188">
        <v>0.345466457786116</v>
      </c>
      <c r="FS188">
        <v>0.04463596529200836</v>
      </c>
      <c r="FT188">
        <v>0</v>
      </c>
      <c r="FU188">
        <v>178.6647058823529</v>
      </c>
      <c r="FV188">
        <v>7.856378822396639</v>
      </c>
      <c r="FW188">
        <v>6.976046510273195</v>
      </c>
      <c r="FX188">
        <v>-1</v>
      </c>
      <c r="FY188">
        <v>0.2580095</v>
      </c>
      <c r="FZ188">
        <v>-0.006564742964353822</v>
      </c>
      <c r="GA188">
        <v>0.001062271010618287</v>
      </c>
      <c r="GB188">
        <v>1</v>
      </c>
      <c r="GC188">
        <v>1</v>
      </c>
      <c r="GD188">
        <v>2</v>
      </c>
      <c r="GE188" t="s">
        <v>425</v>
      </c>
      <c r="GF188">
        <v>3.13655</v>
      </c>
      <c r="GG188">
        <v>2.71723</v>
      </c>
      <c r="GH188">
        <v>0.09316960000000001</v>
      </c>
      <c r="GI188">
        <v>0.0924241</v>
      </c>
      <c r="GJ188">
        <v>0.109092</v>
      </c>
      <c r="GK188">
        <v>0.107078</v>
      </c>
      <c r="GL188">
        <v>28780.1</v>
      </c>
      <c r="GM188">
        <v>28860.8</v>
      </c>
      <c r="GN188">
        <v>29508.3</v>
      </c>
      <c r="GO188">
        <v>29390.9</v>
      </c>
      <c r="GP188">
        <v>34734.8</v>
      </c>
      <c r="GQ188">
        <v>34755.2</v>
      </c>
      <c r="GR188">
        <v>41525.9</v>
      </c>
      <c r="GS188">
        <v>41754.8</v>
      </c>
      <c r="GT188">
        <v>1.91352</v>
      </c>
      <c r="GU188">
        <v>1.8637</v>
      </c>
      <c r="GV188">
        <v>0.0776052</v>
      </c>
      <c r="GW188">
        <v>0</v>
      </c>
      <c r="GX188">
        <v>29.4521</v>
      </c>
      <c r="GY188">
        <v>999.9</v>
      </c>
      <c r="GZ188">
        <v>57.8</v>
      </c>
      <c r="HA188">
        <v>31.2</v>
      </c>
      <c r="HB188">
        <v>29.3102</v>
      </c>
      <c r="HC188">
        <v>62.1726</v>
      </c>
      <c r="HD188">
        <v>25.4848</v>
      </c>
      <c r="HE188">
        <v>1</v>
      </c>
      <c r="HF188">
        <v>0.15016</v>
      </c>
      <c r="HG188">
        <v>-1.53456</v>
      </c>
      <c r="HH188">
        <v>20.35</v>
      </c>
      <c r="HI188">
        <v>5.22882</v>
      </c>
      <c r="HJ188">
        <v>12.0159</v>
      </c>
      <c r="HK188">
        <v>4.9918</v>
      </c>
      <c r="HL188">
        <v>3.28968</v>
      </c>
      <c r="HM188">
        <v>9999</v>
      </c>
      <c r="HN188">
        <v>9999</v>
      </c>
      <c r="HO188">
        <v>9999</v>
      </c>
      <c r="HP188">
        <v>999.9</v>
      </c>
      <c r="HQ188">
        <v>1.86757</v>
      </c>
      <c r="HR188">
        <v>1.86675</v>
      </c>
      <c r="HS188">
        <v>1.86601</v>
      </c>
      <c r="HT188">
        <v>1.866</v>
      </c>
      <c r="HU188">
        <v>1.86783</v>
      </c>
      <c r="HV188">
        <v>1.87027</v>
      </c>
      <c r="HW188">
        <v>1.86891</v>
      </c>
      <c r="HX188">
        <v>1.87042</v>
      </c>
      <c r="HY188">
        <v>0</v>
      </c>
      <c r="HZ188">
        <v>0</v>
      </c>
      <c r="IA188">
        <v>0</v>
      </c>
      <c r="IB188">
        <v>0</v>
      </c>
      <c r="IC188" t="s">
        <v>426</v>
      </c>
      <c r="ID188" t="s">
        <v>427</v>
      </c>
      <c r="IE188" t="s">
        <v>428</v>
      </c>
      <c r="IF188" t="s">
        <v>428</v>
      </c>
      <c r="IG188" t="s">
        <v>428</v>
      </c>
      <c r="IH188" t="s">
        <v>428</v>
      </c>
      <c r="II188">
        <v>0</v>
      </c>
      <c r="IJ188">
        <v>100</v>
      </c>
      <c r="IK188">
        <v>100</v>
      </c>
      <c r="IL188">
        <v>1.238</v>
      </c>
      <c r="IM188">
        <v>0.2071</v>
      </c>
      <c r="IN188">
        <v>0.6902030508192664</v>
      </c>
      <c r="IO188">
        <v>0.001474763808417899</v>
      </c>
      <c r="IP188">
        <v>-3.85604142745729E-07</v>
      </c>
      <c r="IQ188">
        <v>-4.042155114862324E-11</v>
      </c>
      <c r="IR188">
        <v>-0.0599630414126953</v>
      </c>
      <c r="IS188">
        <v>-0.0008759303265835833</v>
      </c>
      <c r="IT188">
        <v>0.0007542316531097033</v>
      </c>
      <c r="IU188">
        <v>-1.168394518909615E-05</v>
      </c>
      <c r="IV188">
        <v>4</v>
      </c>
      <c r="IW188">
        <v>2283</v>
      </c>
      <c r="IX188">
        <v>1</v>
      </c>
      <c r="IY188">
        <v>28</v>
      </c>
      <c r="IZ188">
        <v>187633.4</v>
      </c>
      <c r="JA188">
        <v>187633.5</v>
      </c>
      <c r="JB188">
        <v>1.03271</v>
      </c>
      <c r="JC188">
        <v>2.2937</v>
      </c>
      <c r="JD188">
        <v>1.39648</v>
      </c>
      <c r="JE188">
        <v>2.3584</v>
      </c>
      <c r="JF188">
        <v>1.49536</v>
      </c>
      <c r="JG188">
        <v>2.65137</v>
      </c>
      <c r="JH188">
        <v>36.7417</v>
      </c>
      <c r="JI188">
        <v>24.105</v>
      </c>
      <c r="JJ188">
        <v>18</v>
      </c>
      <c r="JK188">
        <v>490.115</v>
      </c>
      <c r="JL188">
        <v>448.45</v>
      </c>
      <c r="JM188">
        <v>31.8563</v>
      </c>
      <c r="JN188">
        <v>29.546</v>
      </c>
      <c r="JO188">
        <v>30</v>
      </c>
      <c r="JP188">
        <v>29.3999</v>
      </c>
      <c r="JQ188">
        <v>29.3268</v>
      </c>
      <c r="JR188">
        <v>20.6799</v>
      </c>
      <c r="JS188">
        <v>22.1508</v>
      </c>
      <c r="JT188">
        <v>100</v>
      </c>
      <c r="JU188">
        <v>31.8565</v>
      </c>
      <c r="JV188">
        <v>420</v>
      </c>
      <c r="JW188">
        <v>24.992</v>
      </c>
      <c r="JX188">
        <v>100.854</v>
      </c>
      <c r="JY188">
        <v>100.407</v>
      </c>
    </row>
    <row r="189" spans="1:285">
      <c r="A189">
        <v>173</v>
      </c>
      <c r="B189">
        <v>1758505430.5</v>
      </c>
      <c r="C189">
        <v>2542</v>
      </c>
      <c r="D189" t="s">
        <v>778</v>
      </c>
      <c r="E189" t="s">
        <v>779</v>
      </c>
      <c r="F189">
        <v>5</v>
      </c>
      <c r="G189" t="s">
        <v>735</v>
      </c>
      <c r="H189" t="s">
        <v>420</v>
      </c>
      <c r="I189" t="s">
        <v>421</v>
      </c>
      <c r="J189">
        <v>1758505427.5</v>
      </c>
      <c r="K189">
        <f>(L189)/1000</f>
        <v>0</v>
      </c>
      <c r="L189">
        <f>1000*DL189*AJ189*(DH189-DI189)/(100*DA189*(1000-AJ189*DH189))</f>
        <v>0</v>
      </c>
      <c r="M189">
        <f>DL189*AJ189*(DG189-DF189*(1000-AJ189*DI189)/(1000-AJ189*DH189))/(100*DA189)</f>
        <v>0</v>
      </c>
      <c r="N189">
        <f>DF189 - IF(AJ189&gt;1, M189*DA189*100.0/(AL189), 0)</f>
        <v>0</v>
      </c>
      <c r="O189">
        <f>((U189-K189/2)*N189-M189)/(U189+K189/2)</f>
        <v>0</v>
      </c>
      <c r="P189">
        <f>O189*(DM189+DN189)/1000.0</f>
        <v>0</v>
      </c>
      <c r="Q189">
        <f>(DF189 - IF(AJ189&gt;1, M189*DA189*100.0/(AL189), 0))*(DM189+DN189)/1000.0</f>
        <v>0</v>
      </c>
      <c r="R189">
        <f>2.0/((1/T189-1/S189)+SIGN(T189)*SQRT((1/T189-1/S189)*(1/T189-1/S189) + 4*DB189/((DB189+1)*(DB189+1))*(2*1/T189*1/S189-1/S189*1/S189)))</f>
        <v>0</v>
      </c>
      <c r="S189">
        <f>IF(LEFT(DC189,1)&lt;&gt;"0",IF(LEFT(DC189,1)="1",3.0,DD189),$D$5+$E$5*(DT189*DM189/($K$5*1000))+$F$5*(DT189*DM189/($K$5*1000))*MAX(MIN(DA189,$J$5),$I$5)*MAX(MIN(DA189,$J$5),$I$5)+$G$5*MAX(MIN(DA189,$J$5),$I$5)*(DT189*DM189/($K$5*1000))+$H$5*(DT189*DM189/($K$5*1000))*(DT189*DM189/($K$5*1000)))</f>
        <v>0</v>
      </c>
      <c r="T189">
        <f>K189*(1000-(1000*0.61365*exp(17.502*X189/(240.97+X189))/(DM189+DN189)+DH189)/2)/(1000*0.61365*exp(17.502*X189/(240.97+X189))/(DM189+DN189)-DH189)</f>
        <v>0</v>
      </c>
      <c r="U189">
        <f>1/((DB189+1)/(R189/1.6)+1/(S189/1.37)) + DB189/((DB189+1)/(R189/1.6) + DB189/(S189/1.37))</f>
        <v>0</v>
      </c>
      <c r="V189">
        <f>(CW189*CZ189)</f>
        <v>0</v>
      </c>
      <c r="W189">
        <f>(DO189+(V189+2*0.95*5.67E-8*(((DO189+$B$7)+273)^4-(DO189+273)^4)-44100*K189)/(1.84*29.3*S189+8*0.95*5.67E-8*(DO189+273)^3))</f>
        <v>0</v>
      </c>
      <c r="X189">
        <f>($C$7*DP189+$D$7*DQ189+$E$7*W189)</f>
        <v>0</v>
      </c>
      <c r="Y189">
        <f>0.61365*exp(17.502*X189/(240.97+X189))</f>
        <v>0</v>
      </c>
      <c r="Z189">
        <f>(AA189/AB189*100)</f>
        <v>0</v>
      </c>
      <c r="AA189">
        <f>DH189*(DM189+DN189)/1000</f>
        <v>0</v>
      </c>
      <c r="AB189">
        <f>0.61365*exp(17.502*DO189/(240.97+DO189))</f>
        <v>0</v>
      </c>
      <c r="AC189">
        <f>(Y189-DH189*(DM189+DN189)/1000)</f>
        <v>0</v>
      </c>
      <c r="AD189">
        <f>(-K189*44100)</f>
        <v>0</v>
      </c>
      <c r="AE189">
        <f>2*29.3*S189*0.92*(DO189-X189)</f>
        <v>0</v>
      </c>
      <c r="AF189">
        <f>2*0.95*5.67E-8*(((DO189+$B$7)+273)^4-(X189+273)^4)</f>
        <v>0</v>
      </c>
      <c r="AG189">
        <f>V189+AF189+AD189+AE189</f>
        <v>0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MAX(0,($B$13+$C$13*DT189)/(1+$D$13*DT189)*DM189/(DO189+273)*$E$13)</f>
        <v>0</v>
      </c>
      <c r="AM189" t="s">
        <v>422</v>
      </c>
      <c r="AN189" t="s">
        <v>422</v>
      </c>
      <c r="AO189">
        <v>0</v>
      </c>
      <c r="AP189">
        <v>0</v>
      </c>
      <c r="AQ189">
        <f>1-AO189/AP189</f>
        <v>0</v>
      </c>
      <c r="AR189">
        <v>0</v>
      </c>
      <c r="AS189" t="s">
        <v>422</v>
      </c>
      <c r="AT189" t="s">
        <v>422</v>
      </c>
      <c r="AU189">
        <v>0</v>
      </c>
      <c r="AV189">
        <v>0</v>
      </c>
      <c r="AW189">
        <f>1-AU189/AV189</f>
        <v>0</v>
      </c>
      <c r="AX189">
        <v>0.5</v>
      </c>
      <c r="AY189">
        <f>CX189</f>
        <v>0</v>
      </c>
      <c r="AZ189">
        <f>M189</f>
        <v>0</v>
      </c>
      <c r="BA189">
        <f>AW189*AX189*AY189</f>
        <v>0</v>
      </c>
      <c r="BB189">
        <f>(AZ189-AR189)/AY189</f>
        <v>0</v>
      </c>
      <c r="BC189">
        <f>(AP189-AV189)/AV189</f>
        <v>0</v>
      </c>
      <c r="BD189">
        <f>AO189/(AQ189+AO189/AV189)</f>
        <v>0</v>
      </c>
      <c r="BE189" t="s">
        <v>422</v>
      </c>
      <c r="BF189">
        <v>0</v>
      </c>
      <c r="BG189">
        <f>IF(BF189&lt;&gt;0, BF189, BD189)</f>
        <v>0</v>
      </c>
      <c r="BH189">
        <f>1-BG189/AV189</f>
        <v>0</v>
      </c>
      <c r="BI189">
        <f>(AV189-AU189)/(AV189-BG189)</f>
        <v>0</v>
      </c>
      <c r="BJ189">
        <f>(AP189-AV189)/(AP189-BG189)</f>
        <v>0</v>
      </c>
      <c r="BK189">
        <f>(AV189-AU189)/(AV189-AO189)</f>
        <v>0</v>
      </c>
      <c r="BL189">
        <f>(AP189-AV189)/(AP189-AO189)</f>
        <v>0</v>
      </c>
      <c r="BM189">
        <f>(BI189*BG189/AU189)</f>
        <v>0</v>
      </c>
      <c r="BN189">
        <f>(1-BM189)</f>
        <v>0</v>
      </c>
      <c r="CW189">
        <f>$B$11*DU189+$C$11*DV189+$F$11*EG189*(1-EJ189)</f>
        <v>0</v>
      </c>
      <c r="CX189">
        <f>CW189*CY189</f>
        <v>0</v>
      </c>
      <c r="CY189">
        <f>($B$11*$D$9+$C$11*$D$9+$F$11*((ET189+EL189)/MAX(ET189+EL189+EU189, 0.1)*$I$9+EU189/MAX(ET189+EL189+EU189, 0.1)*$J$9))/($B$11+$C$11+$F$11)</f>
        <v>0</v>
      </c>
      <c r="CZ189">
        <f>($B$11*$K$9+$C$11*$K$9+$F$11*((ET189+EL189)/MAX(ET189+EL189+EU189, 0.1)*$P$9+EU189/MAX(ET189+EL189+EU189, 0.1)*$Q$9))/($B$11+$C$11+$F$11)</f>
        <v>0</v>
      </c>
      <c r="DA189">
        <v>2.7</v>
      </c>
      <c r="DB189">
        <v>0.5</v>
      </c>
      <c r="DC189" t="s">
        <v>423</v>
      </c>
      <c r="DD189">
        <v>2</v>
      </c>
      <c r="DE189">
        <v>1758505427.5</v>
      </c>
      <c r="DF189">
        <v>420.427</v>
      </c>
      <c r="DG189">
        <v>419.9734444444445</v>
      </c>
      <c r="DH189">
        <v>25.21596666666667</v>
      </c>
      <c r="DI189">
        <v>24.95738888888889</v>
      </c>
      <c r="DJ189">
        <v>419.1890000000001</v>
      </c>
      <c r="DK189">
        <v>25.00885555555556</v>
      </c>
      <c r="DL189">
        <v>500.0295555555555</v>
      </c>
      <c r="DM189">
        <v>89.9758888888889</v>
      </c>
      <c r="DN189">
        <v>0.05693507777777778</v>
      </c>
      <c r="DO189">
        <v>31.17815555555556</v>
      </c>
      <c r="DP189">
        <v>30.70903333333333</v>
      </c>
      <c r="DQ189">
        <v>999.9000000000001</v>
      </c>
      <c r="DR189">
        <v>0</v>
      </c>
      <c r="DS189">
        <v>0</v>
      </c>
      <c r="DT189">
        <v>10002.21555555556</v>
      </c>
      <c r="DU189">
        <v>0</v>
      </c>
      <c r="DV189">
        <v>0.899321</v>
      </c>
      <c r="DW189">
        <v>0.4532911111111111</v>
      </c>
      <c r="DX189">
        <v>431.3023333333333</v>
      </c>
      <c r="DY189">
        <v>430.7232222222222</v>
      </c>
      <c r="DZ189">
        <v>0.2585748888888889</v>
      </c>
      <c r="EA189">
        <v>419.9734444444445</v>
      </c>
      <c r="EB189">
        <v>24.95738888888889</v>
      </c>
      <c r="EC189">
        <v>2.268827777777778</v>
      </c>
      <c r="ED189">
        <v>2.245561111111111</v>
      </c>
      <c r="EE189">
        <v>19.45676666666667</v>
      </c>
      <c r="EF189">
        <v>19.29112222222222</v>
      </c>
      <c r="EG189">
        <v>0.00500097</v>
      </c>
      <c r="EH189">
        <v>0</v>
      </c>
      <c r="EI189">
        <v>0</v>
      </c>
      <c r="EJ189">
        <v>0</v>
      </c>
      <c r="EK189">
        <v>182.1555555555556</v>
      </c>
      <c r="EL189">
        <v>0.00500097</v>
      </c>
      <c r="EM189">
        <v>-11.05555555555556</v>
      </c>
      <c r="EN189">
        <v>-2.411111111111111</v>
      </c>
      <c r="EO189">
        <v>35.92322222222222</v>
      </c>
      <c r="EP189">
        <v>40.33988888888889</v>
      </c>
      <c r="EQ189">
        <v>37.91633333333333</v>
      </c>
      <c r="ER189">
        <v>40.85388888888888</v>
      </c>
      <c r="ES189">
        <v>38.16633333333333</v>
      </c>
      <c r="ET189">
        <v>0</v>
      </c>
      <c r="EU189">
        <v>0</v>
      </c>
      <c r="EV189">
        <v>0</v>
      </c>
      <c r="EW189">
        <v>1758505431.7</v>
      </c>
      <c r="EX189">
        <v>0</v>
      </c>
      <c r="EY189">
        <v>180.54</v>
      </c>
      <c r="EZ189">
        <v>21.43846165216902</v>
      </c>
      <c r="FA189">
        <v>-2.969231287638364</v>
      </c>
      <c r="FB189">
        <v>-8.492000000000001</v>
      </c>
      <c r="FC189">
        <v>15</v>
      </c>
      <c r="FD189">
        <v>0</v>
      </c>
      <c r="FE189" t="s">
        <v>424</v>
      </c>
      <c r="FF189">
        <v>1747247426.5</v>
      </c>
      <c r="FG189">
        <v>1747247420.5</v>
      </c>
      <c r="FH189">
        <v>0</v>
      </c>
      <c r="FI189">
        <v>1.027</v>
      </c>
      <c r="FJ189">
        <v>0.031</v>
      </c>
      <c r="FK189">
        <v>0.02</v>
      </c>
      <c r="FL189">
        <v>0.05</v>
      </c>
      <c r="FM189">
        <v>420</v>
      </c>
      <c r="FN189">
        <v>16</v>
      </c>
      <c r="FO189">
        <v>0.01</v>
      </c>
      <c r="FP189">
        <v>0.1</v>
      </c>
      <c r="FQ189">
        <v>0.4256755853658536</v>
      </c>
      <c r="FR189">
        <v>0.3013250801393734</v>
      </c>
      <c r="FS189">
        <v>0.04247542874098527</v>
      </c>
      <c r="FT189">
        <v>0</v>
      </c>
      <c r="FU189">
        <v>179.0411764705883</v>
      </c>
      <c r="FV189">
        <v>11.52941167732301</v>
      </c>
      <c r="FW189">
        <v>6.99340519796871</v>
      </c>
      <c r="FX189">
        <v>-1</v>
      </c>
      <c r="FY189">
        <v>0.2580984146341463</v>
      </c>
      <c r="FZ189">
        <v>-0.001946696864111668</v>
      </c>
      <c r="GA189">
        <v>0.001169429691639596</v>
      </c>
      <c r="GB189">
        <v>1</v>
      </c>
      <c r="GC189">
        <v>1</v>
      </c>
      <c r="GD189">
        <v>2</v>
      </c>
      <c r="GE189" t="s">
        <v>425</v>
      </c>
      <c r="GF189">
        <v>3.13677</v>
      </c>
      <c r="GG189">
        <v>2.71711</v>
      </c>
      <c r="GH189">
        <v>0.0931699</v>
      </c>
      <c r="GI189">
        <v>0.0924353</v>
      </c>
      <c r="GJ189">
        <v>0.109097</v>
      </c>
      <c r="GK189">
        <v>0.107078</v>
      </c>
      <c r="GL189">
        <v>28780</v>
      </c>
      <c r="GM189">
        <v>28860.4</v>
      </c>
      <c r="GN189">
        <v>29508.2</v>
      </c>
      <c r="GO189">
        <v>29390.9</v>
      </c>
      <c r="GP189">
        <v>34734.5</v>
      </c>
      <c r="GQ189">
        <v>34755.1</v>
      </c>
      <c r="GR189">
        <v>41525.7</v>
      </c>
      <c r="GS189">
        <v>41754.6</v>
      </c>
      <c r="GT189">
        <v>1.9137</v>
      </c>
      <c r="GU189">
        <v>1.86367</v>
      </c>
      <c r="GV189">
        <v>0.0772029</v>
      </c>
      <c r="GW189">
        <v>0</v>
      </c>
      <c r="GX189">
        <v>29.4534</v>
      </c>
      <c r="GY189">
        <v>999.9</v>
      </c>
      <c r="GZ189">
        <v>57.8</v>
      </c>
      <c r="HA189">
        <v>31.2</v>
      </c>
      <c r="HB189">
        <v>29.3131</v>
      </c>
      <c r="HC189">
        <v>62.5126</v>
      </c>
      <c r="HD189">
        <v>25.4808</v>
      </c>
      <c r="HE189">
        <v>1</v>
      </c>
      <c r="HF189">
        <v>0.150252</v>
      </c>
      <c r="HG189">
        <v>-1.53662</v>
      </c>
      <c r="HH189">
        <v>20.3497</v>
      </c>
      <c r="HI189">
        <v>5.22852</v>
      </c>
      <c r="HJ189">
        <v>12.0159</v>
      </c>
      <c r="HK189">
        <v>4.9916</v>
      </c>
      <c r="HL189">
        <v>3.2897</v>
      </c>
      <c r="HM189">
        <v>9999</v>
      </c>
      <c r="HN189">
        <v>9999</v>
      </c>
      <c r="HO189">
        <v>9999</v>
      </c>
      <c r="HP189">
        <v>999.9</v>
      </c>
      <c r="HQ189">
        <v>1.86758</v>
      </c>
      <c r="HR189">
        <v>1.86674</v>
      </c>
      <c r="HS189">
        <v>1.86601</v>
      </c>
      <c r="HT189">
        <v>1.866</v>
      </c>
      <c r="HU189">
        <v>1.86783</v>
      </c>
      <c r="HV189">
        <v>1.87029</v>
      </c>
      <c r="HW189">
        <v>1.86891</v>
      </c>
      <c r="HX189">
        <v>1.87042</v>
      </c>
      <c r="HY189">
        <v>0</v>
      </c>
      <c r="HZ189">
        <v>0</v>
      </c>
      <c r="IA189">
        <v>0</v>
      </c>
      <c r="IB189">
        <v>0</v>
      </c>
      <c r="IC189" t="s">
        <v>426</v>
      </c>
      <c r="ID189" t="s">
        <v>427</v>
      </c>
      <c r="IE189" t="s">
        <v>428</v>
      </c>
      <c r="IF189" t="s">
        <v>428</v>
      </c>
      <c r="IG189" t="s">
        <v>428</v>
      </c>
      <c r="IH189" t="s">
        <v>428</v>
      </c>
      <c r="II189">
        <v>0</v>
      </c>
      <c r="IJ189">
        <v>100</v>
      </c>
      <c r="IK189">
        <v>100</v>
      </c>
      <c r="IL189">
        <v>1.238</v>
      </c>
      <c r="IM189">
        <v>0.2071</v>
      </c>
      <c r="IN189">
        <v>0.6902030508192664</v>
      </c>
      <c r="IO189">
        <v>0.001474763808417899</v>
      </c>
      <c r="IP189">
        <v>-3.85604142745729E-07</v>
      </c>
      <c r="IQ189">
        <v>-4.042155114862324E-11</v>
      </c>
      <c r="IR189">
        <v>-0.0599630414126953</v>
      </c>
      <c r="IS189">
        <v>-0.0008759303265835833</v>
      </c>
      <c r="IT189">
        <v>0.0007542316531097033</v>
      </c>
      <c r="IU189">
        <v>-1.168394518909615E-05</v>
      </c>
      <c r="IV189">
        <v>4</v>
      </c>
      <c r="IW189">
        <v>2283</v>
      </c>
      <c r="IX189">
        <v>1</v>
      </c>
      <c r="IY189">
        <v>28</v>
      </c>
      <c r="IZ189">
        <v>187633.4</v>
      </c>
      <c r="JA189">
        <v>187633.5</v>
      </c>
      <c r="JB189">
        <v>1.03271</v>
      </c>
      <c r="JC189">
        <v>2.29492</v>
      </c>
      <c r="JD189">
        <v>1.39771</v>
      </c>
      <c r="JE189">
        <v>2.35962</v>
      </c>
      <c r="JF189">
        <v>1.49536</v>
      </c>
      <c r="JG189">
        <v>2.6355</v>
      </c>
      <c r="JH189">
        <v>36.7417</v>
      </c>
      <c r="JI189">
        <v>24.105</v>
      </c>
      <c r="JJ189">
        <v>18</v>
      </c>
      <c r="JK189">
        <v>490.219</v>
      </c>
      <c r="JL189">
        <v>448.434</v>
      </c>
      <c r="JM189">
        <v>31.8545</v>
      </c>
      <c r="JN189">
        <v>29.5447</v>
      </c>
      <c r="JO189">
        <v>30.0001</v>
      </c>
      <c r="JP189">
        <v>29.399</v>
      </c>
      <c r="JQ189">
        <v>29.3268</v>
      </c>
      <c r="JR189">
        <v>20.6806</v>
      </c>
      <c r="JS189">
        <v>22.1508</v>
      </c>
      <c r="JT189">
        <v>100</v>
      </c>
      <c r="JU189">
        <v>31.8461</v>
      </c>
      <c r="JV189">
        <v>420</v>
      </c>
      <c r="JW189">
        <v>24.992</v>
      </c>
      <c r="JX189">
        <v>100.853</v>
      </c>
      <c r="JY189">
        <v>100.407</v>
      </c>
    </row>
    <row r="190" spans="1:285">
      <c r="A190">
        <v>174</v>
      </c>
      <c r="B190">
        <v>1758505432.5</v>
      </c>
      <c r="C190">
        <v>2544</v>
      </c>
      <c r="D190" t="s">
        <v>780</v>
      </c>
      <c r="E190" t="s">
        <v>781</v>
      </c>
      <c r="F190">
        <v>5</v>
      </c>
      <c r="G190" t="s">
        <v>735</v>
      </c>
      <c r="H190" t="s">
        <v>420</v>
      </c>
      <c r="I190" t="s">
        <v>421</v>
      </c>
      <c r="J190">
        <v>1758505429.5</v>
      </c>
      <c r="K190">
        <f>(L190)/1000</f>
        <v>0</v>
      </c>
      <c r="L190">
        <f>1000*DL190*AJ190*(DH190-DI190)/(100*DA190*(1000-AJ190*DH190))</f>
        <v>0</v>
      </c>
      <c r="M190">
        <f>DL190*AJ190*(DG190-DF190*(1000-AJ190*DI190)/(1000-AJ190*DH190))/(100*DA190)</f>
        <v>0</v>
      </c>
      <c r="N190">
        <f>DF190 - IF(AJ190&gt;1, M190*DA190*100.0/(AL190), 0)</f>
        <v>0</v>
      </c>
      <c r="O190">
        <f>((U190-K190/2)*N190-M190)/(U190+K190/2)</f>
        <v>0</v>
      </c>
      <c r="P190">
        <f>O190*(DM190+DN190)/1000.0</f>
        <v>0</v>
      </c>
      <c r="Q190">
        <f>(DF190 - IF(AJ190&gt;1, M190*DA190*100.0/(AL190), 0))*(DM190+DN190)/1000.0</f>
        <v>0</v>
      </c>
      <c r="R190">
        <f>2.0/((1/T190-1/S190)+SIGN(T190)*SQRT((1/T190-1/S190)*(1/T190-1/S190) + 4*DB190/((DB190+1)*(DB190+1))*(2*1/T190*1/S190-1/S190*1/S190)))</f>
        <v>0</v>
      </c>
      <c r="S190">
        <f>IF(LEFT(DC190,1)&lt;&gt;"0",IF(LEFT(DC190,1)="1",3.0,DD190),$D$5+$E$5*(DT190*DM190/($K$5*1000))+$F$5*(DT190*DM190/($K$5*1000))*MAX(MIN(DA190,$J$5),$I$5)*MAX(MIN(DA190,$J$5),$I$5)+$G$5*MAX(MIN(DA190,$J$5),$I$5)*(DT190*DM190/($K$5*1000))+$H$5*(DT190*DM190/($K$5*1000))*(DT190*DM190/($K$5*1000)))</f>
        <v>0</v>
      </c>
      <c r="T190">
        <f>K190*(1000-(1000*0.61365*exp(17.502*X190/(240.97+X190))/(DM190+DN190)+DH190)/2)/(1000*0.61365*exp(17.502*X190/(240.97+X190))/(DM190+DN190)-DH190)</f>
        <v>0</v>
      </c>
      <c r="U190">
        <f>1/((DB190+1)/(R190/1.6)+1/(S190/1.37)) + DB190/((DB190+1)/(R190/1.6) + DB190/(S190/1.37))</f>
        <v>0</v>
      </c>
      <c r="V190">
        <f>(CW190*CZ190)</f>
        <v>0</v>
      </c>
      <c r="W190">
        <f>(DO190+(V190+2*0.95*5.67E-8*(((DO190+$B$7)+273)^4-(DO190+273)^4)-44100*K190)/(1.84*29.3*S190+8*0.95*5.67E-8*(DO190+273)^3))</f>
        <v>0</v>
      </c>
      <c r="X190">
        <f>($C$7*DP190+$D$7*DQ190+$E$7*W190)</f>
        <v>0</v>
      </c>
      <c r="Y190">
        <f>0.61365*exp(17.502*X190/(240.97+X190))</f>
        <v>0</v>
      </c>
      <c r="Z190">
        <f>(AA190/AB190*100)</f>
        <v>0</v>
      </c>
      <c r="AA190">
        <f>DH190*(DM190+DN190)/1000</f>
        <v>0</v>
      </c>
      <c r="AB190">
        <f>0.61365*exp(17.502*DO190/(240.97+DO190))</f>
        <v>0</v>
      </c>
      <c r="AC190">
        <f>(Y190-DH190*(DM190+DN190)/1000)</f>
        <v>0</v>
      </c>
      <c r="AD190">
        <f>(-K190*44100)</f>
        <v>0</v>
      </c>
      <c r="AE190">
        <f>2*29.3*S190*0.92*(DO190-X190)</f>
        <v>0</v>
      </c>
      <c r="AF190">
        <f>2*0.95*5.67E-8*(((DO190+$B$7)+273)^4-(X190+273)^4)</f>
        <v>0</v>
      </c>
      <c r="AG190">
        <f>V190+AF190+AD190+AE190</f>
        <v>0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MAX(0,($B$13+$C$13*DT190)/(1+$D$13*DT190)*DM190/(DO190+273)*$E$13)</f>
        <v>0</v>
      </c>
      <c r="AM190" t="s">
        <v>422</v>
      </c>
      <c r="AN190" t="s">
        <v>422</v>
      </c>
      <c r="AO190">
        <v>0</v>
      </c>
      <c r="AP190">
        <v>0</v>
      </c>
      <c r="AQ190">
        <f>1-AO190/AP190</f>
        <v>0</v>
      </c>
      <c r="AR190">
        <v>0</v>
      </c>
      <c r="AS190" t="s">
        <v>422</v>
      </c>
      <c r="AT190" t="s">
        <v>422</v>
      </c>
      <c r="AU190">
        <v>0</v>
      </c>
      <c r="AV190">
        <v>0</v>
      </c>
      <c r="AW190">
        <f>1-AU190/AV190</f>
        <v>0</v>
      </c>
      <c r="AX190">
        <v>0.5</v>
      </c>
      <c r="AY190">
        <f>CX190</f>
        <v>0</v>
      </c>
      <c r="AZ190">
        <f>M190</f>
        <v>0</v>
      </c>
      <c r="BA190">
        <f>AW190*AX190*AY190</f>
        <v>0</v>
      </c>
      <c r="BB190">
        <f>(AZ190-AR190)/AY190</f>
        <v>0</v>
      </c>
      <c r="BC190">
        <f>(AP190-AV190)/AV190</f>
        <v>0</v>
      </c>
      <c r="BD190">
        <f>AO190/(AQ190+AO190/AV190)</f>
        <v>0</v>
      </c>
      <c r="BE190" t="s">
        <v>422</v>
      </c>
      <c r="BF190">
        <v>0</v>
      </c>
      <c r="BG190">
        <f>IF(BF190&lt;&gt;0, BF190, BD190)</f>
        <v>0</v>
      </c>
      <c r="BH190">
        <f>1-BG190/AV190</f>
        <v>0</v>
      </c>
      <c r="BI190">
        <f>(AV190-AU190)/(AV190-BG190)</f>
        <v>0</v>
      </c>
      <c r="BJ190">
        <f>(AP190-AV190)/(AP190-BG190)</f>
        <v>0</v>
      </c>
      <c r="BK190">
        <f>(AV190-AU190)/(AV190-AO190)</f>
        <v>0</v>
      </c>
      <c r="BL190">
        <f>(AP190-AV190)/(AP190-AO190)</f>
        <v>0</v>
      </c>
      <c r="BM190">
        <f>(BI190*BG190/AU190)</f>
        <v>0</v>
      </c>
      <c r="BN190">
        <f>(1-BM190)</f>
        <v>0</v>
      </c>
      <c r="CW190">
        <f>$B$11*DU190+$C$11*DV190+$F$11*EG190*(1-EJ190)</f>
        <v>0</v>
      </c>
      <c r="CX190">
        <f>CW190*CY190</f>
        <v>0</v>
      </c>
      <c r="CY190">
        <f>($B$11*$D$9+$C$11*$D$9+$F$11*((ET190+EL190)/MAX(ET190+EL190+EU190, 0.1)*$I$9+EU190/MAX(ET190+EL190+EU190, 0.1)*$J$9))/($B$11+$C$11+$F$11)</f>
        <v>0</v>
      </c>
      <c r="CZ190">
        <f>($B$11*$K$9+$C$11*$K$9+$F$11*((ET190+EL190)/MAX(ET190+EL190+EU190, 0.1)*$P$9+EU190/MAX(ET190+EL190+EU190, 0.1)*$Q$9))/($B$11+$C$11+$F$11)</f>
        <v>0</v>
      </c>
      <c r="DA190">
        <v>2.7</v>
      </c>
      <c r="DB190">
        <v>0.5</v>
      </c>
      <c r="DC190" t="s">
        <v>423</v>
      </c>
      <c r="DD190">
        <v>2</v>
      </c>
      <c r="DE190">
        <v>1758505429.5</v>
      </c>
      <c r="DF190">
        <v>420.4155555555556</v>
      </c>
      <c r="DG190">
        <v>419.9841111111111</v>
      </c>
      <c r="DH190">
        <v>25.21688888888889</v>
      </c>
      <c r="DI190">
        <v>24.95695555555555</v>
      </c>
      <c r="DJ190">
        <v>419.1777777777777</v>
      </c>
      <c r="DK190">
        <v>25.00977777777778</v>
      </c>
      <c r="DL190">
        <v>500.0232222222222</v>
      </c>
      <c r="DM190">
        <v>89.97627777777778</v>
      </c>
      <c r="DN190">
        <v>0.05692843333333333</v>
      </c>
      <c r="DO190">
        <v>31.17815555555556</v>
      </c>
      <c r="DP190">
        <v>30.7104</v>
      </c>
      <c r="DQ190">
        <v>999.9000000000001</v>
      </c>
      <c r="DR190">
        <v>0</v>
      </c>
      <c r="DS190">
        <v>0</v>
      </c>
      <c r="DT190">
        <v>9999.371111111112</v>
      </c>
      <c r="DU190">
        <v>0</v>
      </c>
      <c r="DV190">
        <v>0.899321</v>
      </c>
      <c r="DW190">
        <v>0.4312675555555555</v>
      </c>
      <c r="DX190">
        <v>431.2912222222222</v>
      </c>
      <c r="DY190">
        <v>430.7340000000001</v>
      </c>
      <c r="DZ190">
        <v>0.2599323333333333</v>
      </c>
      <c r="EA190">
        <v>419.9841111111111</v>
      </c>
      <c r="EB190">
        <v>24.95695555555555</v>
      </c>
      <c r="EC190">
        <v>2.268921111111111</v>
      </c>
      <c r="ED190">
        <v>2.245532222222222</v>
      </c>
      <c r="EE190">
        <v>19.45743333333333</v>
      </c>
      <c r="EF190">
        <v>19.2909</v>
      </c>
      <c r="EG190">
        <v>0.00500097</v>
      </c>
      <c r="EH190">
        <v>0</v>
      </c>
      <c r="EI190">
        <v>0</v>
      </c>
      <c r="EJ190">
        <v>0</v>
      </c>
      <c r="EK190">
        <v>183.1222222222222</v>
      </c>
      <c r="EL190">
        <v>0.00500097</v>
      </c>
      <c r="EM190">
        <v>-12.62222222222222</v>
      </c>
      <c r="EN190">
        <v>-2.644444444444444</v>
      </c>
      <c r="EO190">
        <v>35.90944444444445</v>
      </c>
      <c r="EP190">
        <v>40.27744444444445</v>
      </c>
      <c r="EQ190">
        <v>37.89566666666666</v>
      </c>
      <c r="ER190">
        <v>40.79144444444445</v>
      </c>
      <c r="ES190">
        <v>38.14566666666666</v>
      </c>
      <c r="ET190">
        <v>0</v>
      </c>
      <c r="EU190">
        <v>0</v>
      </c>
      <c r="EV190">
        <v>0</v>
      </c>
      <c r="EW190">
        <v>1758505433.5</v>
      </c>
      <c r="EX190">
        <v>0</v>
      </c>
      <c r="EY190">
        <v>179.9269230769231</v>
      </c>
      <c r="EZ190">
        <v>17.89059825937864</v>
      </c>
      <c r="FA190">
        <v>2.283760303693545</v>
      </c>
      <c r="FB190">
        <v>-7.907692307692307</v>
      </c>
      <c r="FC190">
        <v>15</v>
      </c>
      <c r="FD190">
        <v>0</v>
      </c>
      <c r="FE190" t="s">
        <v>424</v>
      </c>
      <c r="FF190">
        <v>1747247426.5</v>
      </c>
      <c r="FG190">
        <v>1747247420.5</v>
      </c>
      <c r="FH190">
        <v>0</v>
      </c>
      <c r="FI190">
        <v>1.027</v>
      </c>
      <c r="FJ190">
        <v>0.031</v>
      </c>
      <c r="FK190">
        <v>0.02</v>
      </c>
      <c r="FL190">
        <v>0.05</v>
      </c>
      <c r="FM190">
        <v>420</v>
      </c>
      <c r="FN190">
        <v>16</v>
      </c>
      <c r="FO190">
        <v>0.01</v>
      </c>
      <c r="FP190">
        <v>0.1</v>
      </c>
      <c r="FQ190">
        <v>0.4282768499999999</v>
      </c>
      <c r="FR190">
        <v>0.09847850656660374</v>
      </c>
      <c r="FS190">
        <v>0.04054542465097018</v>
      </c>
      <c r="FT190">
        <v>1</v>
      </c>
      <c r="FU190">
        <v>179.4823529411765</v>
      </c>
      <c r="FV190">
        <v>12.25057287297488</v>
      </c>
      <c r="FW190">
        <v>7.196464433735551</v>
      </c>
      <c r="FX190">
        <v>-1</v>
      </c>
      <c r="FY190">
        <v>0.2582140000000001</v>
      </c>
      <c r="FZ190">
        <v>0.007966581613507939</v>
      </c>
      <c r="GA190">
        <v>0.001413062012085813</v>
      </c>
      <c r="GB190">
        <v>1</v>
      </c>
      <c r="GC190">
        <v>2</v>
      </c>
      <c r="GD190">
        <v>2</v>
      </c>
      <c r="GE190" t="s">
        <v>448</v>
      </c>
      <c r="GF190">
        <v>3.13673</v>
      </c>
      <c r="GG190">
        <v>2.71717</v>
      </c>
      <c r="GH190">
        <v>0.0931714</v>
      </c>
      <c r="GI190">
        <v>0.0924364</v>
      </c>
      <c r="GJ190">
        <v>0.109094</v>
      </c>
      <c r="GK190">
        <v>0.107078</v>
      </c>
      <c r="GL190">
        <v>28780.3</v>
      </c>
      <c r="GM190">
        <v>28860.4</v>
      </c>
      <c r="GN190">
        <v>29508.5</v>
      </c>
      <c r="GO190">
        <v>29390.9</v>
      </c>
      <c r="GP190">
        <v>34735</v>
      </c>
      <c r="GQ190">
        <v>34755.1</v>
      </c>
      <c r="GR190">
        <v>41526.2</v>
      </c>
      <c r="GS190">
        <v>41754.6</v>
      </c>
      <c r="GT190">
        <v>1.91355</v>
      </c>
      <c r="GU190">
        <v>1.86378</v>
      </c>
      <c r="GV190">
        <v>0.07693469999999999</v>
      </c>
      <c r="GW190">
        <v>0</v>
      </c>
      <c r="GX190">
        <v>29.4544</v>
      </c>
      <c r="GY190">
        <v>999.9</v>
      </c>
      <c r="GZ190">
        <v>57.8</v>
      </c>
      <c r="HA190">
        <v>31.2</v>
      </c>
      <c r="HB190">
        <v>29.3144</v>
      </c>
      <c r="HC190">
        <v>62.4026</v>
      </c>
      <c r="HD190">
        <v>25.5208</v>
      </c>
      <c r="HE190">
        <v>1</v>
      </c>
      <c r="HF190">
        <v>0.150267</v>
      </c>
      <c r="HG190">
        <v>-1.52433</v>
      </c>
      <c r="HH190">
        <v>20.3499</v>
      </c>
      <c r="HI190">
        <v>5.22852</v>
      </c>
      <c r="HJ190">
        <v>12.0159</v>
      </c>
      <c r="HK190">
        <v>4.99145</v>
      </c>
      <c r="HL190">
        <v>3.2897</v>
      </c>
      <c r="HM190">
        <v>9999</v>
      </c>
      <c r="HN190">
        <v>9999</v>
      </c>
      <c r="HO190">
        <v>9999</v>
      </c>
      <c r="HP190">
        <v>999.9</v>
      </c>
      <c r="HQ190">
        <v>1.8676</v>
      </c>
      <c r="HR190">
        <v>1.86671</v>
      </c>
      <c r="HS190">
        <v>1.86602</v>
      </c>
      <c r="HT190">
        <v>1.866</v>
      </c>
      <c r="HU190">
        <v>1.86783</v>
      </c>
      <c r="HV190">
        <v>1.87029</v>
      </c>
      <c r="HW190">
        <v>1.86891</v>
      </c>
      <c r="HX190">
        <v>1.87041</v>
      </c>
      <c r="HY190">
        <v>0</v>
      </c>
      <c r="HZ190">
        <v>0</v>
      </c>
      <c r="IA190">
        <v>0</v>
      </c>
      <c r="IB190">
        <v>0</v>
      </c>
      <c r="IC190" t="s">
        <v>426</v>
      </c>
      <c r="ID190" t="s">
        <v>427</v>
      </c>
      <c r="IE190" t="s">
        <v>428</v>
      </c>
      <c r="IF190" t="s">
        <v>428</v>
      </c>
      <c r="IG190" t="s">
        <v>428</v>
      </c>
      <c r="IH190" t="s">
        <v>428</v>
      </c>
      <c r="II190">
        <v>0</v>
      </c>
      <c r="IJ190">
        <v>100</v>
      </c>
      <c r="IK190">
        <v>100</v>
      </c>
      <c r="IL190">
        <v>1.238</v>
      </c>
      <c r="IM190">
        <v>0.2071</v>
      </c>
      <c r="IN190">
        <v>0.6902030508192664</v>
      </c>
      <c r="IO190">
        <v>0.001474763808417899</v>
      </c>
      <c r="IP190">
        <v>-3.85604142745729E-07</v>
      </c>
      <c r="IQ190">
        <v>-4.042155114862324E-11</v>
      </c>
      <c r="IR190">
        <v>-0.0599630414126953</v>
      </c>
      <c r="IS190">
        <v>-0.0008759303265835833</v>
      </c>
      <c r="IT190">
        <v>0.0007542316531097033</v>
      </c>
      <c r="IU190">
        <v>-1.168394518909615E-05</v>
      </c>
      <c r="IV190">
        <v>4</v>
      </c>
      <c r="IW190">
        <v>2283</v>
      </c>
      <c r="IX190">
        <v>1</v>
      </c>
      <c r="IY190">
        <v>28</v>
      </c>
      <c r="IZ190">
        <v>187633.4</v>
      </c>
      <c r="JA190">
        <v>187633.5</v>
      </c>
      <c r="JB190">
        <v>1.03271</v>
      </c>
      <c r="JC190">
        <v>2.29736</v>
      </c>
      <c r="JD190">
        <v>1.39648</v>
      </c>
      <c r="JE190">
        <v>2.3584</v>
      </c>
      <c r="JF190">
        <v>1.49536</v>
      </c>
      <c r="JG190">
        <v>2.69409</v>
      </c>
      <c r="JH190">
        <v>36.7417</v>
      </c>
      <c r="JI190">
        <v>24.105</v>
      </c>
      <c r="JJ190">
        <v>18</v>
      </c>
      <c r="JK190">
        <v>490.114</v>
      </c>
      <c r="JL190">
        <v>448.497</v>
      </c>
      <c r="JM190">
        <v>31.8518</v>
      </c>
      <c r="JN190">
        <v>29.5444</v>
      </c>
      <c r="JO190">
        <v>30.0001</v>
      </c>
      <c r="JP190">
        <v>29.3977</v>
      </c>
      <c r="JQ190">
        <v>29.3268</v>
      </c>
      <c r="JR190">
        <v>20.6796</v>
      </c>
      <c r="JS190">
        <v>22.1508</v>
      </c>
      <c r="JT190">
        <v>100</v>
      </c>
      <c r="JU190">
        <v>31.8461</v>
      </c>
      <c r="JV190">
        <v>420</v>
      </c>
      <c r="JW190">
        <v>24.992</v>
      </c>
      <c r="JX190">
        <v>100.854</v>
      </c>
      <c r="JY190">
        <v>100.407</v>
      </c>
    </row>
    <row r="191" spans="1:285">
      <c r="A191">
        <v>175</v>
      </c>
      <c r="B191">
        <v>1758505434.5</v>
      </c>
      <c r="C191">
        <v>2546</v>
      </c>
      <c r="D191" t="s">
        <v>782</v>
      </c>
      <c r="E191" t="s">
        <v>783</v>
      </c>
      <c r="F191">
        <v>5</v>
      </c>
      <c r="G191" t="s">
        <v>735</v>
      </c>
      <c r="H191" t="s">
        <v>420</v>
      </c>
      <c r="I191" t="s">
        <v>421</v>
      </c>
      <c r="J191">
        <v>1758505431.5</v>
      </c>
      <c r="K191">
        <f>(L191)/1000</f>
        <v>0</v>
      </c>
      <c r="L191">
        <f>1000*DL191*AJ191*(DH191-DI191)/(100*DA191*(1000-AJ191*DH191))</f>
        <v>0</v>
      </c>
      <c r="M191">
        <f>DL191*AJ191*(DG191-DF191*(1000-AJ191*DI191)/(1000-AJ191*DH191))/(100*DA191)</f>
        <v>0</v>
      </c>
      <c r="N191">
        <f>DF191 - IF(AJ191&gt;1, M191*DA191*100.0/(AL191), 0)</f>
        <v>0</v>
      </c>
      <c r="O191">
        <f>((U191-K191/2)*N191-M191)/(U191+K191/2)</f>
        <v>0</v>
      </c>
      <c r="P191">
        <f>O191*(DM191+DN191)/1000.0</f>
        <v>0</v>
      </c>
      <c r="Q191">
        <f>(DF191 - IF(AJ191&gt;1, M191*DA191*100.0/(AL191), 0))*(DM191+DN191)/1000.0</f>
        <v>0</v>
      </c>
      <c r="R191">
        <f>2.0/((1/T191-1/S191)+SIGN(T191)*SQRT((1/T191-1/S191)*(1/T191-1/S191) + 4*DB191/((DB191+1)*(DB191+1))*(2*1/T191*1/S191-1/S191*1/S191)))</f>
        <v>0</v>
      </c>
      <c r="S191">
        <f>IF(LEFT(DC191,1)&lt;&gt;"0",IF(LEFT(DC191,1)="1",3.0,DD191),$D$5+$E$5*(DT191*DM191/($K$5*1000))+$F$5*(DT191*DM191/($K$5*1000))*MAX(MIN(DA191,$J$5),$I$5)*MAX(MIN(DA191,$J$5),$I$5)+$G$5*MAX(MIN(DA191,$J$5),$I$5)*(DT191*DM191/($K$5*1000))+$H$5*(DT191*DM191/($K$5*1000))*(DT191*DM191/($K$5*1000)))</f>
        <v>0</v>
      </c>
      <c r="T191">
        <f>K191*(1000-(1000*0.61365*exp(17.502*X191/(240.97+X191))/(DM191+DN191)+DH191)/2)/(1000*0.61365*exp(17.502*X191/(240.97+X191))/(DM191+DN191)-DH191)</f>
        <v>0</v>
      </c>
      <c r="U191">
        <f>1/((DB191+1)/(R191/1.6)+1/(S191/1.37)) + DB191/((DB191+1)/(R191/1.6) + DB191/(S191/1.37))</f>
        <v>0</v>
      </c>
      <c r="V191">
        <f>(CW191*CZ191)</f>
        <v>0</v>
      </c>
      <c r="W191">
        <f>(DO191+(V191+2*0.95*5.67E-8*(((DO191+$B$7)+273)^4-(DO191+273)^4)-44100*K191)/(1.84*29.3*S191+8*0.95*5.67E-8*(DO191+273)^3))</f>
        <v>0</v>
      </c>
      <c r="X191">
        <f>($C$7*DP191+$D$7*DQ191+$E$7*W191)</f>
        <v>0</v>
      </c>
      <c r="Y191">
        <f>0.61365*exp(17.502*X191/(240.97+X191))</f>
        <v>0</v>
      </c>
      <c r="Z191">
        <f>(AA191/AB191*100)</f>
        <v>0</v>
      </c>
      <c r="AA191">
        <f>DH191*(DM191+DN191)/1000</f>
        <v>0</v>
      </c>
      <c r="AB191">
        <f>0.61365*exp(17.502*DO191/(240.97+DO191))</f>
        <v>0</v>
      </c>
      <c r="AC191">
        <f>(Y191-DH191*(DM191+DN191)/1000)</f>
        <v>0</v>
      </c>
      <c r="AD191">
        <f>(-K191*44100)</f>
        <v>0</v>
      </c>
      <c r="AE191">
        <f>2*29.3*S191*0.92*(DO191-X191)</f>
        <v>0</v>
      </c>
      <c r="AF191">
        <f>2*0.95*5.67E-8*(((DO191+$B$7)+273)^4-(X191+273)^4)</f>
        <v>0</v>
      </c>
      <c r="AG191">
        <f>V191+AF191+AD191+AE191</f>
        <v>0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MAX(0,($B$13+$C$13*DT191)/(1+$D$13*DT191)*DM191/(DO191+273)*$E$13)</f>
        <v>0</v>
      </c>
      <c r="AM191" t="s">
        <v>422</v>
      </c>
      <c r="AN191" t="s">
        <v>422</v>
      </c>
      <c r="AO191">
        <v>0</v>
      </c>
      <c r="AP191">
        <v>0</v>
      </c>
      <c r="AQ191">
        <f>1-AO191/AP191</f>
        <v>0</v>
      </c>
      <c r="AR191">
        <v>0</v>
      </c>
      <c r="AS191" t="s">
        <v>422</v>
      </c>
      <c r="AT191" t="s">
        <v>422</v>
      </c>
      <c r="AU191">
        <v>0</v>
      </c>
      <c r="AV191">
        <v>0</v>
      </c>
      <c r="AW191">
        <f>1-AU191/AV191</f>
        <v>0</v>
      </c>
      <c r="AX191">
        <v>0.5</v>
      </c>
      <c r="AY191">
        <f>CX191</f>
        <v>0</v>
      </c>
      <c r="AZ191">
        <f>M191</f>
        <v>0</v>
      </c>
      <c r="BA191">
        <f>AW191*AX191*AY191</f>
        <v>0</v>
      </c>
      <c r="BB191">
        <f>(AZ191-AR191)/AY191</f>
        <v>0</v>
      </c>
      <c r="BC191">
        <f>(AP191-AV191)/AV191</f>
        <v>0</v>
      </c>
      <c r="BD191">
        <f>AO191/(AQ191+AO191/AV191)</f>
        <v>0</v>
      </c>
      <c r="BE191" t="s">
        <v>422</v>
      </c>
      <c r="BF191">
        <v>0</v>
      </c>
      <c r="BG191">
        <f>IF(BF191&lt;&gt;0, BF191, BD191)</f>
        <v>0</v>
      </c>
      <c r="BH191">
        <f>1-BG191/AV191</f>
        <v>0</v>
      </c>
      <c r="BI191">
        <f>(AV191-AU191)/(AV191-BG191)</f>
        <v>0</v>
      </c>
      <c r="BJ191">
        <f>(AP191-AV191)/(AP191-BG191)</f>
        <v>0</v>
      </c>
      <c r="BK191">
        <f>(AV191-AU191)/(AV191-AO191)</f>
        <v>0</v>
      </c>
      <c r="BL191">
        <f>(AP191-AV191)/(AP191-AO191)</f>
        <v>0</v>
      </c>
      <c r="BM191">
        <f>(BI191*BG191/AU191)</f>
        <v>0</v>
      </c>
      <c r="BN191">
        <f>(1-BM191)</f>
        <v>0</v>
      </c>
      <c r="CW191">
        <f>$B$11*DU191+$C$11*DV191+$F$11*EG191*(1-EJ191)</f>
        <v>0</v>
      </c>
      <c r="CX191">
        <f>CW191*CY191</f>
        <v>0</v>
      </c>
      <c r="CY191">
        <f>($B$11*$D$9+$C$11*$D$9+$F$11*((ET191+EL191)/MAX(ET191+EL191+EU191, 0.1)*$I$9+EU191/MAX(ET191+EL191+EU191, 0.1)*$J$9))/($B$11+$C$11+$F$11)</f>
        <v>0</v>
      </c>
      <c r="CZ191">
        <f>($B$11*$K$9+$C$11*$K$9+$F$11*((ET191+EL191)/MAX(ET191+EL191+EU191, 0.1)*$P$9+EU191/MAX(ET191+EL191+EU191, 0.1)*$Q$9))/($B$11+$C$11+$F$11)</f>
        <v>0</v>
      </c>
      <c r="DA191">
        <v>2.7</v>
      </c>
      <c r="DB191">
        <v>0.5</v>
      </c>
      <c r="DC191" t="s">
        <v>423</v>
      </c>
      <c r="DD191">
        <v>2</v>
      </c>
      <c r="DE191">
        <v>1758505431.5</v>
      </c>
      <c r="DF191">
        <v>420.4168888888889</v>
      </c>
      <c r="DG191">
        <v>420.0015555555556</v>
      </c>
      <c r="DH191">
        <v>25.21716666666667</v>
      </c>
      <c r="DI191">
        <v>24.95685555555556</v>
      </c>
      <c r="DJ191">
        <v>419.1792222222222</v>
      </c>
      <c r="DK191">
        <v>25.01005555555556</v>
      </c>
      <c r="DL191">
        <v>500.0081111111111</v>
      </c>
      <c r="DM191">
        <v>89.97642222222221</v>
      </c>
      <c r="DN191">
        <v>0.05693011111111111</v>
      </c>
      <c r="DO191">
        <v>31.17803333333334</v>
      </c>
      <c r="DP191">
        <v>30.70913333333333</v>
      </c>
      <c r="DQ191">
        <v>999.9000000000001</v>
      </c>
      <c r="DR191">
        <v>0</v>
      </c>
      <c r="DS191">
        <v>0</v>
      </c>
      <c r="DT191">
        <v>9999.856666666667</v>
      </c>
      <c r="DU191">
        <v>0</v>
      </c>
      <c r="DV191">
        <v>0.899321</v>
      </c>
      <c r="DW191">
        <v>0.415151</v>
      </c>
      <c r="DX191">
        <v>431.2927777777778</v>
      </c>
      <c r="DY191">
        <v>430.7518888888889</v>
      </c>
      <c r="DZ191">
        <v>0.260308</v>
      </c>
      <c r="EA191">
        <v>420.0015555555556</v>
      </c>
      <c r="EB191">
        <v>24.95685555555556</v>
      </c>
      <c r="EC191">
        <v>2.26895111111111</v>
      </c>
      <c r="ED191">
        <v>2.245528888888889</v>
      </c>
      <c r="EE191">
        <v>19.45765555555555</v>
      </c>
      <c r="EF191">
        <v>19.29086666666667</v>
      </c>
      <c r="EG191">
        <v>0.00500097</v>
      </c>
      <c r="EH191">
        <v>0</v>
      </c>
      <c r="EI191">
        <v>0</v>
      </c>
      <c r="EJ191">
        <v>0</v>
      </c>
      <c r="EK191">
        <v>183.4111111111111</v>
      </c>
      <c r="EL191">
        <v>0.00500097</v>
      </c>
      <c r="EM191">
        <v>-10.04444444444444</v>
      </c>
      <c r="EN191">
        <v>-1.922222222222222</v>
      </c>
      <c r="EO191">
        <v>35.88877777777778</v>
      </c>
      <c r="EP191">
        <v>40.23577777777777</v>
      </c>
      <c r="EQ191">
        <v>37.875</v>
      </c>
      <c r="ER191">
        <v>40.71511111111111</v>
      </c>
      <c r="ES191">
        <v>38.118</v>
      </c>
      <c r="ET191">
        <v>0</v>
      </c>
      <c r="EU191">
        <v>0</v>
      </c>
      <c r="EV191">
        <v>0</v>
      </c>
      <c r="EW191">
        <v>1758505435.3</v>
      </c>
      <c r="EX191">
        <v>0</v>
      </c>
      <c r="EY191">
        <v>180.676</v>
      </c>
      <c r="EZ191">
        <v>15.91538459311811</v>
      </c>
      <c r="FA191">
        <v>-11.78461596166359</v>
      </c>
      <c r="FB191">
        <v>-6.972</v>
      </c>
      <c r="FC191">
        <v>15</v>
      </c>
      <c r="FD191">
        <v>0</v>
      </c>
      <c r="FE191" t="s">
        <v>424</v>
      </c>
      <c r="FF191">
        <v>1747247426.5</v>
      </c>
      <c r="FG191">
        <v>1747247420.5</v>
      </c>
      <c r="FH191">
        <v>0</v>
      </c>
      <c r="FI191">
        <v>1.027</v>
      </c>
      <c r="FJ191">
        <v>0.031</v>
      </c>
      <c r="FK191">
        <v>0.02</v>
      </c>
      <c r="FL191">
        <v>0.05</v>
      </c>
      <c r="FM191">
        <v>420</v>
      </c>
      <c r="FN191">
        <v>16</v>
      </c>
      <c r="FO191">
        <v>0.01</v>
      </c>
      <c r="FP191">
        <v>0.1</v>
      </c>
      <c r="FQ191">
        <v>0.4268144146341463</v>
      </c>
      <c r="FR191">
        <v>0.09355983972125503</v>
      </c>
      <c r="FS191">
        <v>0.04043264732377248</v>
      </c>
      <c r="FT191">
        <v>1</v>
      </c>
      <c r="FU191">
        <v>179.8264705882353</v>
      </c>
      <c r="FV191">
        <v>14.86478226531801</v>
      </c>
      <c r="FW191">
        <v>7.381387914427243</v>
      </c>
      <c r="FX191">
        <v>-1</v>
      </c>
      <c r="FY191">
        <v>0.2583213414634147</v>
      </c>
      <c r="FZ191">
        <v>0.009076996515679153</v>
      </c>
      <c r="GA191">
        <v>0.001446761709604713</v>
      </c>
      <c r="GB191">
        <v>1</v>
      </c>
      <c r="GC191">
        <v>2</v>
      </c>
      <c r="GD191">
        <v>2</v>
      </c>
      <c r="GE191" t="s">
        <v>448</v>
      </c>
      <c r="GF191">
        <v>3.13677</v>
      </c>
      <c r="GG191">
        <v>2.7173</v>
      </c>
      <c r="GH191">
        <v>0.0931767</v>
      </c>
      <c r="GI191">
        <v>0.0924365</v>
      </c>
      <c r="GJ191">
        <v>0.10909</v>
      </c>
      <c r="GK191">
        <v>0.107081</v>
      </c>
      <c r="GL191">
        <v>28780.3</v>
      </c>
      <c r="GM191">
        <v>28860.5</v>
      </c>
      <c r="GN191">
        <v>29508.7</v>
      </c>
      <c r="GO191">
        <v>29391</v>
      </c>
      <c r="GP191">
        <v>34735.4</v>
      </c>
      <c r="GQ191">
        <v>34755.1</v>
      </c>
      <c r="GR191">
        <v>41526.4</v>
      </c>
      <c r="GS191">
        <v>41754.7</v>
      </c>
      <c r="GT191">
        <v>1.91363</v>
      </c>
      <c r="GU191">
        <v>1.86367</v>
      </c>
      <c r="GV191">
        <v>0.0769719</v>
      </c>
      <c r="GW191">
        <v>0</v>
      </c>
      <c r="GX191">
        <v>29.4544</v>
      </c>
      <c r="GY191">
        <v>999.9</v>
      </c>
      <c r="GZ191">
        <v>57.8</v>
      </c>
      <c r="HA191">
        <v>31.2</v>
      </c>
      <c r="HB191">
        <v>29.3121</v>
      </c>
      <c r="HC191">
        <v>62.2926</v>
      </c>
      <c r="HD191">
        <v>25.4006</v>
      </c>
      <c r="HE191">
        <v>1</v>
      </c>
      <c r="HF191">
        <v>0.150213</v>
      </c>
      <c r="HG191">
        <v>-1.52334</v>
      </c>
      <c r="HH191">
        <v>20.3502</v>
      </c>
      <c r="HI191">
        <v>5.22882</v>
      </c>
      <c r="HJ191">
        <v>12.0159</v>
      </c>
      <c r="HK191">
        <v>4.99165</v>
      </c>
      <c r="HL191">
        <v>3.28968</v>
      </c>
      <c r="HM191">
        <v>9999</v>
      </c>
      <c r="HN191">
        <v>9999</v>
      </c>
      <c r="HO191">
        <v>9999</v>
      </c>
      <c r="HP191">
        <v>999.9</v>
      </c>
      <c r="HQ191">
        <v>1.86761</v>
      </c>
      <c r="HR191">
        <v>1.8667</v>
      </c>
      <c r="HS191">
        <v>1.86602</v>
      </c>
      <c r="HT191">
        <v>1.866</v>
      </c>
      <c r="HU191">
        <v>1.86783</v>
      </c>
      <c r="HV191">
        <v>1.87028</v>
      </c>
      <c r="HW191">
        <v>1.86891</v>
      </c>
      <c r="HX191">
        <v>1.87041</v>
      </c>
      <c r="HY191">
        <v>0</v>
      </c>
      <c r="HZ191">
        <v>0</v>
      </c>
      <c r="IA191">
        <v>0</v>
      </c>
      <c r="IB191">
        <v>0</v>
      </c>
      <c r="IC191" t="s">
        <v>426</v>
      </c>
      <c r="ID191" t="s">
        <v>427</v>
      </c>
      <c r="IE191" t="s">
        <v>428</v>
      </c>
      <c r="IF191" t="s">
        <v>428</v>
      </c>
      <c r="IG191" t="s">
        <v>428</v>
      </c>
      <c r="IH191" t="s">
        <v>428</v>
      </c>
      <c r="II191">
        <v>0</v>
      </c>
      <c r="IJ191">
        <v>100</v>
      </c>
      <c r="IK191">
        <v>100</v>
      </c>
      <c r="IL191">
        <v>1.238</v>
      </c>
      <c r="IM191">
        <v>0.2071</v>
      </c>
      <c r="IN191">
        <v>0.6902030508192664</v>
      </c>
      <c r="IO191">
        <v>0.001474763808417899</v>
      </c>
      <c r="IP191">
        <v>-3.85604142745729E-07</v>
      </c>
      <c r="IQ191">
        <v>-4.042155114862324E-11</v>
      </c>
      <c r="IR191">
        <v>-0.0599630414126953</v>
      </c>
      <c r="IS191">
        <v>-0.0008759303265835833</v>
      </c>
      <c r="IT191">
        <v>0.0007542316531097033</v>
      </c>
      <c r="IU191">
        <v>-1.168394518909615E-05</v>
      </c>
      <c r="IV191">
        <v>4</v>
      </c>
      <c r="IW191">
        <v>2283</v>
      </c>
      <c r="IX191">
        <v>1</v>
      </c>
      <c r="IY191">
        <v>28</v>
      </c>
      <c r="IZ191">
        <v>187633.5</v>
      </c>
      <c r="JA191">
        <v>187633.6</v>
      </c>
      <c r="JB191">
        <v>1.03271</v>
      </c>
      <c r="JC191">
        <v>2.2998</v>
      </c>
      <c r="JD191">
        <v>1.39648</v>
      </c>
      <c r="JE191">
        <v>2.36084</v>
      </c>
      <c r="JF191">
        <v>1.49536</v>
      </c>
      <c r="JG191">
        <v>2.58057</v>
      </c>
      <c r="JH191">
        <v>36.7417</v>
      </c>
      <c r="JI191">
        <v>24.105</v>
      </c>
      <c r="JJ191">
        <v>18</v>
      </c>
      <c r="JK191">
        <v>490.159</v>
      </c>
      <c r="JL191">
        <v>448.428</v>
      </c>
      <c r="JM191">
        <v>31.8473</v>
      </c>
      <c r="JN191">
        <v>29.5444</v>
      </c>
      <c r="JO191">
        <v>30.0001</v>
      </c>
      <c r="JP191">
        <v>29.3975</v>
      </c>
      <c r="JQ191">
        <v>29.3259</v>
      </c>
      <c r="JR191">
        <v>20.6792</v>
      </c>
      <c r="JS191">
        <v>22.1508</v>
      </c>
      <c r="JT191">
        <v>100</v>
      </c>
      <c r="JU191">
        <v>31.8461</v>
      </c>
      <c r="JV191">
        <v>420</v>
      </c>
      <c r="JW191">
        <v>24.992</v>
      </c>
      <c r="JX191">
        <v>100.855</v>
      </c>
      <c r="JY191">
        <v>100.408</v>
      </c>
    </row>
    <row r="192" spans="1:285">
      <c r="A192">
        <v>176</v>
      </c>
      <c r="B192">
        <v>1758505436.5</v>
      </c>
      <c r="C192">
        <v>2548</v>
      </c>
      <c r="D192" t="s">
        <v>784</v>
      </c>
      <c r="E192" t="s">
        <v>785</v>
      </c>
      <c r="F192">
        <v>5</v>
      </c>
      <c r="G192" t="s">
        <v>735</v>
      </c>
      <c r="H192" t="s">
        <v>420</v>
      </c>
      <c r="I192" t="s">
        <v>421</v>
      </c>
      <c r="J192">
        <v>1758505433.5</v>
      </c>
      <c r="K192">
        <f>(L192)/1000</f>
        <v>0</v>
      </c>
      <c r="L192">
        <f>1000*DL192*AJ192*(DH192-DI192)/(100*DA192*(1000-AJ192*DH192))</f>
        <v>0</v>
      </c>
      <c r="M192">
        <f>DL192*AJ192*(DG192-DF192*(1000-AJ192*DI192)/(1000-AJ192*DH192))/(100*DA192)</f>
        <v>0</v>
      </c>
      <c r="N192">
        <f>DF192 - IF(AJ192&gt;1, M192*DA192*100.0/(AL192), 0)</f>
        <v>0</v>
      </c>
      <c r="O192">
        <f>((U192-K192/2)*N192-M192)/(U192+K192/2)</f>
        <v>0</v>
      </c>
      <c r="P192">
        <f>O192*(DM192+DN192)/1000.0</f>
        <v>0</v>
      </c>
      <c r="Q192">
        <f>(DF192 - IF(AJ192&gt;1, M192*DA192*100.0/(AL192), 0))*(DM192+DN192)/1000.0</f>
        <v>0</v>
      </c>
      <c r="R192">
        <f>2.0/((1/T192-1/S192)+SIGN(T192)*SQRT((1/T192-1/S192)*(1/T192-1/S192) + 4*DB192/((DB192+1)*(DB192+1))*(2*1/T192*1/S192-1/S192*1/S192)))</f>
        <v>0</v>
      </c>
      <c r="S192">
        <f>IF(LEFT(DC192,1)&lt;&gt;"0",IF(LEFT(DC192,1)="1",3.0,DD192),$D$5+$E$5*(DT192*DM192/($K$5*1000))+$F$5*(DT192*DM192/($K$5*1000))*MAX(MIN(DA192,$J$5),$I$5)*MAX(MIN(DA192,$J$5),$I$5)+$G$5*MAX(MIN(DA192,$J$5),$I$5)*(DT192*DM192/($K$5*1000))+$H$5*(DT192*DM192/($K$5*1000))*(DT192*DM192/($K$5*1000)))</f>
        <v>0</v>
      </c>
      <c r="T192">
        <f>K192*(1000-(1000*0.61365*exp(17.502*X192/(240.97+X192))/(DM192+DN192)+DH192)/2)/(1000*0.61365*exp(17.502*X192/(240.97+X192))/(DM192+DN192)-DH192)</f>
        <v>0</v>
      </c>
      <c r="U192">
        <f>1/((DB192+1)/(R192/1.6)+1/(S192/1.37)) + DB192/((DB192+1)/(R192/1.6) + DB192/(S192/1.37))</f>
        <v>0</v>
      </c>
      <c r="V192">
        <f>(CW192*CZ192)</f>
        <v>0</v>
      </c>
      <c r="W192">
        <f>(DO192+(V192+2*0.95*5.67E-8*(((DO192+$B$7)+273)^4-(DO192+273)^4)-44100*K192)/(1.84*29.3*S192+8*0.95*5.67E-8*(DO192+273)^3))</f>
        <v>0</v>
      </c>
      <c r="X192">
        <f>($C$7*DP192+$D$7*DQ192+$E$7*W192)</f>
        <v>0</v>
      </c>
      <c r="Y192">
        <f>0.61365*exp(17.502*X192/(240.97+X192))</f>
        <v>0</v>
      </c>
      <c r="Z192">
        <f>(AA192/AB192*100)</f>
        <v>0</v>
      </c>
      <c r="AA192">
        <f>DH192*(DM192+DN192)/1000</f>
        <v>0</v>
      </c>
      <c r="AB192">
        <f>0.61365*exp(17.502*DO192/(240.97+DO192))</f>
        <v>0</v>
      </c>
      <c r="AC192">
        <f>(Y192-DH192*(DM192+DN192)/1000)</f>
        <v>0</v>
      </c>
      <c r="AD192">
        <f>(-K192*44100)</f>
        <v>0</v>
      </c>
      <c r="AE192">
        <f>2*29.3*S192*0.92*(DO192-X192)</f>
        <v>0</v>
      </c>
      <c r="AF192">
        <f>2*0.95*5.67E-8*(((DO192+$B$7)+273)^4-(X192+273)^4)</f>
        <v>0</v>
      </c>
      <c r="AG192">
        <f>V192+AF192+AD192+AE192</f>
        <v>0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MAX(0,($B$13+$C$13*DT192)/(1+$D$13*DT192)*DM192/(DO192+273)*$E$13)</f>
        <v>0</v>
      </c>
      <c r="AM192" t="s">
        <v>422</v>
      </c>
      <c r="AN192" t="s">
        <v>422</v>
      </c>
      <c r="AO192">
        <v>0</v>
      </c>
      <c r="AP192">
        <v>0</v>
      </c>
      <c r="AQ192">
        <f>1-AO192/AP192</f>
        <v>0</v>
      </c>
      <c r="AR192">
        <v>0</v>
      </c>
      <c r="AS192" t="s">
        <v>422</v>
      </c>
      <c r="AT192" t="s">
        <v>422</v>
      </c>
      <c r="AU192">
        <v>0</v>
      </c>
      <c r="AV192">
        <v>0</v>
      </c>
      <c r="AW192">
        <f>1-AU192/AV192</f>
        <v>0</v>
      </c>
      <c r="AX192">
        <v>0.5</v>
      </c>
      <c r="AY192">
        <f>CX192</f>
        <v>0</v>
      </c>
      <c r="AZ192">
        <f>M192</f>
        <v>0</v>
      </c>
      <c r="BA192">
        <f>AW192*AX192*AY192</f>
        <v>0</v>
      </c>
      <c r="BB192">
        <f>(AZ192-AR192)/AY192</f>
        <v>0</v>
      </c>
      <c r="BC192">
        <f>(AP192-AV192)/AV192</f>
        <v>0</v>
      </c>
      <c r="BD192">
        <f>AO192/(AQ192+AO192/AV192)</f>
        <v>0</v>
      </c>
      <c r="BE192" t="s">
        <v>422</v>
      </c>
      <c r="BF192">
        <v>0</v>
      </c>
      <c r="BG192">
        <f>IF(BF192&lt;&gt;0, BF192, BD192)</f>
        <v>0</v>
      </c>
      <c r="BH192">
        <f>1-BG192/AV192</f>
        <v>0</v>
      </c>
      <c r="BI192">
        <f>(AV192-AU192)/(AV192-BG192)</f>
        <v>0</v>
      </c>
      <c r="BJ192">
        <f>(AP192-AV192)/(AP192-BG192)</f>
        <v>0</v>
      </c>
      <c r="BK192">
        <f>(AV192-AU192)/(AV192-AO192)</f>
        <v>0</v>
      </c>
      <c r="BL192">
        <f>(AP192-AV192)/(AP192-AO192)</f>
        <v>0</v>
      </c>
      <c r="BM192">
        <f>(BI192*BG192/AU192)</f>
        <v>0</v>
      </c>
      <c r="BN192">
        <f>(1-BM192)</f>
        <v>0</v>
      </c>
      <c r="CW192">
        <f>$B$11*DU192+$C$11*DV192+$F$11*EG192*(1-EJ192)</f>
        <v>0</v>
      </c>
      <c r="CX192">
        <f>CW192*CY192</f>
        <v>0</v>
      </c>
      <c r="CY192">
        <f>($B$11*$D$9+$C$11*$D$9+$F$11*((ET192+EL192)/MAX(ET192+EL192+EU192, 0.1)*$I$9+EU192/MAX(ET192+EL192+EU192, 0.1)*$J$9))/($B$11+$C$11+$F$11)</f>
        <v>0</v>
      </c>
      <c r="CZ192">
        <f>($B$11*$K$9+$C$11*$K$9+$F$11*((ET192+EL192)/MAX(ET192+EL192+EU192, 0.1)*$P$9+EU192/MAX(ET192+EL192+EU192, 0.1)*$Q$9))/($B$11+$C$11+$F$11)</f>
        <v>0</v>
      </c>
      <c r="DA192">
        <v>2.7</v>
      </c>
      <c r="DB192">
        <v>0.5</v>
      </c>
      <c r="DC192" t="s">
        <v>423</v>
      </c>
      <c r="DD192">
        <v>2</v>
      </c>
      <c r="DE192">
        <v>1758505433.5</v>
      </c>
      <c r="DF192">
        <v>420.4317777777778</v>
      </c>
      <c r="DG192">
        <v>420.021</v>
      </c>
      <c r="DH192">
        <v>25.21645555555556</v>
      </c>
      <c r="DI192">
        <v>24.95723333333333</v>
      </c>
      <c r="DJ192">
        <v>419.1942222222223</v>
      </c>
      <c r="DK192">
        <v>25.00935555555555</v>
      </c>
      <c r="DL192">
        <v>500.005</v>
      </c>
      <c r="DM192">
        <v>89.97655555555556</v>
      </c>
      <c r="DN192">
        <v>0.05696297777777778</v>
      </c>
      <c r="DO192">
        <v>31.17804444444444</v>
      </c>
      <c r="DP192">
        <v>30.7075</v>
      </c>
      <c r="DQ192">
        <v>999.9000000000001</v>
      </c>
      <c r="DR192">
        <v>0</v>
      </c>
      <c r="DS192">
        <v>0</v>
      </c>
      <c r="DT192">
        <v>9998.814444444444</v>
      </c>
      <c r="DU192">
        <v>0</v>
      </c>
      <c r="DV192">
        <v>0.899321</v>
      </c>
      <c r="DW192">
        <v>0.4107124444444444</v>
      </c>
      <c r="DX192">
        <v>431.3078888888889</v>
      </c>
      <c r="DY192">
        <v>430.771888888889</v>
      </c>
      <c r="DZ192">
        <v>0.2592121111111111</v>
      </c>
      <c r="EA192">
        <v>420.021</v>
      </c>
      <c r="EB192">
        <v>24.95723333333333</v>
      </c>
      <c r="EC192">
        <v>2.26889</v>
      </c>
      <c r="ED192">
        <v>2.245568888888889</v>
      </c>
      <c r="EE192">
        <v>19.45722222222222</v>
      </c>
      <c r="EF192">
        <v>19.29114444444444</v>
      </c>
      <c r="EG192">
        <v>0.00500097</v>
      </c>
      <c r="EH192">
        <v>0</v>
      </c>
      <c r="EI192">
        <v>0</v>
      </c>
      <c r="EJ192">
        <v>0</v>
      </c>
      <c r="EK192">
        <v>183.4666666666666</v>
      </c>
      <c r="EL192">
        <v>0.00500097</v>
      </c>
      <c r="EM192">
        <v>-10.87777777777778</v>
      </c>
      <c r="EN192">
        <v>-2.611111111111111</v>
      </c>
      <c r="EO192">
        <v>35.875</v>
      </c>
      <c r="EP192">
        <v>40.18033333333333</v>
      </c>
      <c r="EQ192">
        <v>37.85400000000001</v>
      </c>
      <c r="ER192">
        <v>40.63866666666667</v>
      </c>
      <c r="ES192">
        <v>38.097</v>
      </c>
      <c r="ET192">
        <v>0</v>
      </c>
      <c r="EU192">
        <v>0</v>
      </c>
      <c r="EV192">
        <v>0</v>
      </c>
      <c r="EW192">
        <v>1758505437.7</v>
      </c>
      <c r="EX192">
        <v>0</v>
      </c>
      <c r="EY192">
        <v>180.636</v>
      </c>
      <c r="EZ192">
        <v>33.10769239450123</v>
      </c>
      <c r="FA192">
        <v>-9.415385124010903</v>
      </c>
      <c r="FB192">
        <v>-7.188</v>
      </c>
      <c r="FC192">
        <v>15</v>
      </c>
      <c r="FD192">
        <v>0</v>
      </c>
      <c r="FE192" t="s">
        <v>424</v>
      </c>
      <c r="FF192">
        <v>1747247426.5</v>
      </c>
      <c r="FG192">
        <v>1747247420.5</v>
      </c>
      <c r="FH192">
        <v>0</v>
      </c>
      <c r="FI192">
        <v>1.027</v>
      </c>
      <c r="FJ192">
        <v>0.031</v>
      </c>
      <c r="FK192">
        <v>0.02</v>
      </c>
      <c r="FL192">
        <v>0.05</v>
      </c>
      <c r="FM192">
        <v>420</v>
      </c>
      <c r="FN192">
        <v>16</v>
      </c>
      <c r="FO192">
        <v>0.01</v>
      </c>
      <c r="FP192">
        <v>0.1</v>
      </c>
      <c r="FQ192">
        <v>0.43038945</v>
      </c>
      <c r="FR192">
        <v>0.01842524577861133</v>
      </c>
      <c r="FS192">
        <v>0.03836657558145501</v>
      </c>
      <c r="FT192">
        <v>1</v>
      </c>
      <c r="FU192">
        <v>180.8264705882353</v>
      </c>
      <c r="FV192">
        <v>14.66310169257455</v>
      </c>
      <c r="FW192">
        <v>6.892762991783457</v>
      </c>
      <c r="FX192">
        <v>-1</v>
      </c>
      <c r="FY192">
        <v>0.258336925</v>
      </c>
      <c r="FZ192">
        <v>0.007558772983113647</v>
      </c>
      <c r="GA192">
        <v>0.001495413226962703</v>
      </c>
      <c r="GB192">
        <v>1</v>
      </c>
      <c r="GC192">
        <v>2</v>
      </c>
      <c r="GD192">
        <v>2</v>
      </c>
      <c r="GE192" t="s">
        <v>448</v>
      </c>
      <c r="GF192">
        <v>3.13681</v>
      </c>
      <c r="GG192">
        <v>2.71736</v>
      </c>
      <c r="GH192">
        <v>0.0931825</v>
      </c>
      <c r="GI192">
        <v>0.0924417</v>
      </c>
      <c r="GJ192">
        <v>0.109091</v>
      </c>
      <c r="GK192">
        <v>0.107082</v>
      </c>
      <c r="GL192">
        <v>28780.1</v>
      </c>
      <c r="GM192">
        <v>28860.2</v>
      </c>
      <c r="GN192">
        <v>29508.6</v>
      </c>
      <c r="GO192">
        <v>29390.9</v>
      </c>
      <c r="GP192">
        <v>34735.1</v>
      </c>
      <c r="GQ192">
        <v>34755</v>
      </c>
      <c r="GR192">
        <v>41526.1</v>
      </c>
      <c r="GS192">
        <v>41754.7</v>
      </c>
      <c r="GT192">
        <v>1.91367</v>
      </c>
      <c r="GU192">
        <v>1.86378</v>
      </c>
      <c r="GV192">
        <v>0.0770465</v>
      </c>
      <c r="GW192">
        <v>0</v>
      </c>
      <c r="GX192">
        <v>29.4544</v>
      </c>
      <c r="GY192">
        <v>999.9</v>
      </c>
      <c r="GZ192">
        <v>57.8</v>
      </c>
      <c r="HA192">
        <v>31.2</v>
      </c>
      <c r="HB192">
        <v>29.3138</v>
      </c>
      <c r="HC192">
        <v>62.4826</v>
      </c>
      <c r="HD192">
        <v>25.4647</v>
      </c>
      <c r="HE192">
        <v>1</v>
      </c>
      <c r="HF192">
        <v>0.150201</v>
      </c>
      <c r="HG192">
        <v>-1.52736</v>
      </c>
      <c r="HH192">
        <v>20.3499</v>
      </c>
      <c r="HI192">
        <v>5.22882</v>
      </c>
      <c r="HJ192">
        <v>12.0159</v>
      </c>
      <c r="HK192">
        <v>4.99175</v>
      </c>
      <c r="HL192">
        <v>3.28975</v>
      </c>
      <c r="HM192">
        <v>9999</v>
      </c>
      <c r="HN192">
        <v>9999</v>
      </c>
      <c r="HO192">
        <v>9999</v>
      </c>
      <c r="HP192">
        <v>999.9</v>
      </c>
      <c r="HQ192">
        <v>1.86761</v>
      </c>
      <c r="HR192">
        <v>1.86673</v>
      </c>
      <c r="HS192">
        <v>1.86602</v>
      </c>
      <c r="HT192">
        <v>1.866</v>
      </c>
      <c r="HU192">
        <v>1.86783</v>
      </c>
      <c r="HV192">
        <v>1.87029</v>
      </c>
      <c r="HW192">
        <v>1.86891</v>
      </c>
      <c r="HX192">
        <v>1.87042</v>
      </c>
      <c r="HY192">
        <v>0</v>
      </c>
      <c r="HZ192">
        <v>0</v>
      </c>
      <c r="IA192">
        <v>0</v>
      </c>
      <c r="IB192">
        <v>0</v>
      </c>
      <c r="IC192" t="s">
        <v>426</v>
      </c>
      <c r="ID192" t="s">
        <v>427</v>
      </c>
      <c r="IE192" t="s">
        <v>428</v>
      </c>
      <c r="IF192" t="s">
        <v>428</v>
      </c>
      <c r="IG192" t="s">
        <v>428</v>
      </c>
      <c r="IH192" t="s">
        <v>428</v>
      </c>
      <c r="II192">
        <v>0</v>
      </c>
      <c r="IJ192">
        <v>100</v>
      </c>
      <c r="IK192">
        <v>100</v>
      </c>
      <c r="IL192">
        <v>1.238</v>
      </c>
      <c r="IM192">
        <v>0.2071</v>
      </c>
      <c r="IN192">
        <v>0.6902030508192664</v>
      </c>
      <c r="IO192">
        <v>0.001474763808417899</v>
      </c>
      <c r="IP192">
        <v>-3.85604142745729E-07</v>
      </c>
      <c r="IQ192">
        <v>-4.042155114862324E-11</v>
      </c>
      <c r="IR192">
        <v>-0.0599630414126953</v>
      </c>
      <c r="IS192">
        <v>-0.0008759303265835833</v>
      </c>
      <c r="IT192">
        <v>0.0007542316531097033</v>
      </c>
      <c r="IU192">
        <v>-1.168394518909615E-05</v>
      </c>
      <c r="IV192">
        <v>4</v>
      </c>
      <c r="IW192">
        <v>2283</v>
      </c>
      <c r="IX192">
        <v>1</v>
      </c>
      <c r="IY192">
        <v>28</v>
      </c>
      <c r="IZ192">
        <v>187633.5</v>
      </c>
      <c r="JA192">
        <v>187633.6</v>
      </c>
      <c r="JB192">
        <v>1.03271</v>
      </c>
      <c r="JC192">
        <v>2.28638</v>
      </c>
      <c r="JD192">
        <v>1.39648</v>
      </c>
      <c r="JE192">
        <v>2.35596</v>
      </c>
      <c r="JF192">
        <v>1.49536</v>
      </c>
      <c r="JG192">
        <v>2.7356</v>
      </c>
      <c r="JH192">
        <v>36.7417</v>
      </c>
      <c r="JI192">
        <v>24.1138</v>
      </c>
      <c r="JJ192">
        <v>18</v>
      </c>
      <c r="JK192">
        <v>490.191</v>
      </c>
      <c r="JL192">
        <v>448.481</v>
      </c>
      <c r="JM192">
        <v>31.8435</v>
      </c>
      <c r="JN192">
        <v>29.5441</v>
      </c>
      <c r="JO192">
        <v>30.0001</v>
      </c>
      <c r="JP192">
        <v>29.3975</v>
      </c>
      <c r="JQ192">
        <v>29.3247</v>
      </c>
      <c r="JR192">
        <v>20.6779</v>
      </c>
      <c r="JS192">
        <v>22.1508</v>
      </c>
      <c r="JT192">
        <v>100</v>
      </c>
      <c r="JU192">
        <v>31.8385</v>
      </c>
      <c r="JV192">
        <v>420</v>
      </c>
      <c r="JW192">
        <v>24.992</v>
      </c>
      <c r="JX192">
        <v>100.854</v>
      </c>
      <c r="JY192">
        <v>100.407</v>
      </c>
    </row>
    <row r="193" spans="1:285">
      <c r="A193">
        <v>177</v>
      </c>
      <c r="B193">
        <v>1758505438.5</v>
      </c>
      <c r="C193">
        <v>2550</v>
      </c>
      <c r="D193" t="s">
        <v>786</v>
      </c>
      <c r="E193" t="s">
        <v>787</v>
      </c>
      <c r="F193">
        <v>5</v>
      </c>
      <c r="G193" t="s">
        <v>735</v>
      </c>
      <c r="H193" t="s">
        <v>420</v>
      </c>
      <c r="I193" t="s">
        <v>421</v>
      </c>
      <c r="J193">
        <v>1758505435.5</v>
      </c>
      <c r="K193">
        <f>(L193)/1000</f>
        <v>0</v>
      </c>
      <c r="L193">
        <f>1000*DL193*AJ193*(DH193-DI193)/(100*DA193*(1000-AJ193*DH193))</f>
        <v>0</v>
      </c>
      <c r="M193">
        <f>DL193*AJ193*(DG193-DF193*(1000-AJ193*DI193)/(1000-AJ193*DH193))/(100*DA193)</f>
        <v>0</v>
      </c>
      <c r="N193">
        <f>DF193 - IF(AJ193&gt;1, M193*DA193*100.0/(AL193), 0)</f>
        <v>0</v>
      </c>
      <c r="O193">
        <f>((U193-K193/2)*N193-M193)/(U193+K193/2)</f>
        <v>0</v>
      </c>
      <c r="P193">
        <f>O193*(DM193+DN193)/1000.0</f>
        <v>0</v>
      </c>
      <c r="Q193">
        <f>(DF193 - IF(AJ193&gt;1, M193*DA193*100.0/(AL193), 0))*(DM193+DN193)/1000.0</f>
        <v>0</v>
      </c>
      <c r="R193">
        <f>2.0/((1/T193-1/S193)+SIGN(T193)*SQRT((1/T193-1/S193)*(1/T193-1/S193) + 4*DB193/((DB193+1)*(DB193+1))*(2*1/T193*1/S193-1/S193*1/S193)))</f>
        <v>0</v>
      </c>
      <c r="S193">
        <f>IF(LEFT(DC193,1)&lt;&gt;"0",IF(LEFT(DC193,1)="1",3.0,DD193),$D$5+$E$5*(DT193*DM193/($K$5*1000))+$F$5*(DT193*DM193/($K$5*1000))*MAX(MIN(DA193,$J$5),$I$5)*MAX(MIN(DA193,$J$5),$I$5)+$G$5*MAX(MIN(DA193,$J$5),$I$5)*(DT193*DM193/($K$5*1000))+$H$5*(DT193*DM193/($K$5*1000))*(DT193*DM193/($K$5*1000)))</f>
        <v>0</v>
      </c>
      <c r="T193">
        <f>K193*(1000-(1000*0.61365*exp(17.502*X193/(240.97+X193))/(DM193+DN193)+DH193)/2)/(1000*0.61365*exp(17.502*X193/(240.97+X193))/(DM193+DN193)-DH193)</f>
        <v>0</v>
      </c>
      <c r="U193">
        <f>1/((DB193+1)/(R193/1.6)+1/(S193/1.37)) + DB193/((DB193+1)/(R193/1.6) + DB193/(S193/1.37))</f>
        <v>0</v>
      </c>
      <c r="V193">
        <f>(CW193*CZ193)</f>
        <v>0</v>
      </c>
      <c r="W193">
        <f>(DO193+(V193+2*0.95*5.67E-8*(((DO193+$B$7)+273)^4-(DO193+273)^4)-44100*K193)/(1.84*29.3*S193+8*0.95*5.67E-8*(DO193+273)^3))</f>
        <v>0</v>
      </c>
      <c r="X193">
        <f>($C$7*DP193+$D$7*DQ193+$E$7*W193)</f>
        <v>0</v>
      </c>
      <c r="Y193">
        <f>0.61365*exp(17.502*X193/(240.97+X193))</f>
        <v>0</v>
      </c>
      <c r="Z193">
        <f>(AA193/AB193*100)</f>
        <v>0</v>
      </c>
      <c r="AA193">
        <f>DH193*(DM193+DN193)/1000</f>
        <v>0</v>
      </c>
      <c r="AB193">
        <f>0.61365*exp(17.502*DO193/(240.97+DO193))</f>
        <v>0</v>
      </c>
      <c r="AC193">
        <f>(Y193-DH193*(DM193+DN193)/1000)</f>
        <v>0</v>
      </c>
      <c r="AD193">
        <f>(-K193*44100)</f>
        <v>0</v>
      </c>
      <c r="AE193">
        <f>2*29.3*S193*0.92*(DO193-X193)</f>
        <v>0</v>
      </c>
      <c r="AF193">
        <f>2*0.95*5.67E-8*(((DO193+$B$7)+273)^4-(X193+273)^4)</f>
        <v>0</v>
      </c>
      <c r="AG193">
        <f>V193+AF193+AD193+AE193</f>
        <v>0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MAX(0,($B$13+$C$13*DT193)/(1+$D$13*DT193)*DM193/(DO193+273)*$E$13)</f>
        <v>0</v>
      </c>
      <c r="AM193" t="s">
        <v>422</v>
      </c>
      <c r="AN193" t="s">
        <v>422</v>
      </c>
      <c r="AO193">
        <v>0</v>
      </c>
      <c r="AP193">
        <v>0</v>
      </c>
      <c r="AQ193">
        <f>1-AO193/AP193</f>
        <v>0</v>
      </c>
      <c r="AR193">
        <v>0</v>
      </c>
      <c r="AS193" t="s">
        <v>422</v>
      </c>
      <c r="AT193" t="s">
        <v>422</v>
      </c>
      <c r="AU193">
        <v>0</v>
      </c>
      <c r="AV193">
        <v>0</v>
      </c>
      <c r="AW193">
        <f>1-AU193/AV193</f>
        <v>0</v>
      </c>
      <c r="AX193">
        <v>0.5</v>
      </c>
      <c r="AY193">
        <f>CX193</f>
        <v>0</v>
      </c>
      <c r="AZ193">
        <f>M193</f>
        <v>0</v>
      </c>
      <c r="BA193">
        <f>AW193*AX193*AY193</f>
        <v>0</v>
      </c>
      <c r="BB193">
        <f>(AZ193-AR193)/AY193</f>
        <v>0</v>
      </c>
      <c r="BC193">
        <f>(AP193-AV193)/AV193</f>
        <v>0</v>
      </c>
      <c r="BD193">
        <f>AO193/(AQ193+AO193/AV193)</f>
        <v>0</v>
      </c>
      <c r="BE193" t="s">
        <v>422</v>
      </c>
      <c r="BF193">
        <v>0</v>
      </c>
      <c r="BG193">
        <f>IF(BF193&lt;&gt;0, BF193, BD193)</f>
        <v>0</v>
      </c>
      <c r="BH193">
        <f>1-BG193/AV193</f>
        <v>0</v>
      </c>
      <c r="BI193">
        <f>(AV193-AU193)/(AV193-BG193)</f>
        <v>0</v>
      </c>
      <c r="BJ193">
        <f>(AP193-AV193)/(AP193-BG193)</f>
        <v>0</v>
      </c>
      <c r="BK193">
        <f>(AV193-AU193)/(AV193-AO193)</f>
        <v>0</v>
      </c>
      <c r="BL193">
        <f>(AP193-AV193)/(AP193-AO193)</f>
        <v>0</v>
      </c>
      <c r="BM193">
        <f>(BI193*BG193/AU193)</f>
        <v>0</v>
      </c>
      <c r="BN193">
        <f>(1-BM193)</f>
        <v>0</v>
      </c>
      <c r="CW193">
        <f>$B$11*DU193+$C$11*DV193+$F$11*EG193*(1-EJ193)</f>
        <v>0</v>
      </c>
      <c r="CX193">
        <f>CW193*CY193</f>
        <v>0</v>
      </c>
      <c r="CY193">
        <f>($B$11*$D$9+$C$11*$D$9+$F$11*((ET193+EL193)/MAX(ET193+EL193+EU193, 0.1)*$I$9+EU193/MAX(ET193+EL193+EU193, 0.1)*$J$9))/($B$11+$C$11+$F$11)</f>
        <v>0</v>
      </c>
      <c r="CZ193">
        <f>($B$11*$K$9+$C$11*$K$9+$F$11*((ET193+EL193)/MAX(ET193+EL193+EU193, 0.1)*$P$9+EU193/MAX(ET193+EL193+EU193, 0.1)*$Q$9))/($B$11+$C$11+$F$11)</f>
        <v>0</v>
      </c>
      <c r="DA193">
        <v>2.7</v>
      </c>
      <c r="DB193">
        <v>0.5</v>
      </c>
      <c r="DC193" t="s">
        <v>423</v>
      </c>
      <c r="DD193">
        <v>2</v>
      </c>
      <c r="DE193">
        <v>1758505435.5</v>
      </c>
      <c r="DF193">
        <v>420.4484444444445</v>
      </c>
      <c r="DG193">
        <v>420.0224444444445</v>
      </c>
      <c r="DH193">
        <v>25.21554444444444</v>
      </c>
      <c r="DI193">
        <v>24.95744444444445</v>
      </c>
      <c r="DJ193">
        <v>419.2106666666666</v>
      </c>
      <c r="DK193">
        <v>25.00845555555556</v>
      </c>
      <c r="DL193">
        <v>499.9883333333333</v>
      </c>
      <c r="DM193">
        <v>89.97667777777778</v>
      </c>
      <c r="DN193">
        <v>0.05702433333333333</v>
      </c>
      <c r="DO193">
        <v>31.17827777777778</v>
      </c>
      <c r="DP193">
        <v>30.70804444444445</v>
      </c>
      <c r="DQ193">
        <v>999.9000000000001</v>
      </c>
      <c r="DR193">
        <v>0</v>
      </c>
      <c r="DS193">
        <v>0</v>
      </c>
      <c r="DT193">
        <v>9999.438888888888</v>
      </c>
      <c r="DU193">
        <v>0</v>
      </c>
      <c r="DV193">
        <v>0.899321</v>
      </c>
      <c r="DW193">
        <v>0.4258728888888889</v>
      </c>
      <c r="DX193">
        <v>431.3245555555555</v>
      </c>
      <c r="DY193">
        <v>430.7734444444445</v>
      </c>
      <c r="DZ193">
        <v>0.2580967777777777</v>
      </c>
      <c r="EA193">
        <v>420.0224444444445</v>
      </c>
      <c r="EB193">
        <v>24.95744444444445</v>
      </c>
      <c r="EC193">
        <v>2.268812222222222</v>
      </c>
      <c r="ED193">
        <v>2.245591111111111</v>
      </c>
      <c r="EE193">
        <v>19.45666666666667</v>
      </c>
      <c r="EF193">
        <v>19.29131111111111</v>
      </c>
      <c r="EG193">
        <v>0.00500097</v>
      </c>
      <c r="EH193">
        <v>0</v>
      </c>
      <c r="EI193">
        <v>0</v>
      </c>
      <c r="EJ193">
        <v>0</v>
      </c>
      <c r="EK193">
        <v>183.1222222222222</v>
      </c>
      <c r="EL193">
        <v>0.00500097</v>
      </c>
      <c r="EM193">
        <v>-7.433333333333334</v>
      </c>
      <c r="EN193">
        <v>-1.866666666666667</v>
      </c>
      <c r="EO193">
        <v>35.875</v>
      </c>
      <c r="EP193">
        <v>40.13866666666667</v>
      </c>
      <c r="EQ193">
        <v>37.833</v>
      </c>
      <c r="ER193">
        <v>40.57611111111111</v>
      </c>
      <c r="ES193">
        <v>38.07599999999999</v>
      </c>
      <c r="ET193">
        <v>0</v>
      </c>
      <c r="EU193">
        <v>0</v>
      </c>
      <c r="EV193">
        <v>0</v>
      </c>
      <c r="EW193">
        <v>1758505439.5</v>
      </c>
      <c r="EX193">
        <v>0</v>
      </c>
      <c r="EY193">
        <v>180.6538461538462</v>
      </c>
      <c r="EZ193">
        <v>22.35897432267874</v>
      </c>
      <c r="FA193">
        <v>-16.40000035919013</v>
      </c>
      <c r="FB193">
        <v>-6.526923076923077</v>
      </c>
      <c r="FC193">
        <v>15</v>
      </c>
      <c r="FD193">
        <v>0</v>
      </c>
      <c r="FE193" t="s">
        <v>424</v>
      </c>
      <c r="FF193">
        <v>1747247426.5</v>
      </c>
      <c r="FG193">
        <v>1747247420.5</v>
      </c>
      <c r="FH193">
        <v>0</v>
      </c>
      <c r="FI193">
        <v>1.027</v>
      </c>
      <c r="FJ193">
        <v>0.031</v>
      </c>
      <c r="FK193">
        <v>0.02</v>
      </c>
      <c r="FL193">
        <v>0.05</v>
      </c>
      <c r="FM193">
        <v>420</v>
      </c>
      <c r="FN193">
        <v>16</v>
      </c>
      <c r="FO193">
        <v>0.01</v>
      </c>
      <c r="FP193">
        <v>0.1</v>
      </c>
      <c r="FQ193">
        <v>0.4321564878048781</v>
      </c>
      <c r="FR193">
        <v>-0.0623611986062715</v>
      </c>
      <c r="FS193">
        <v>0.03552880688936175</v>
      </c>
      <c r="FT193">
        <v>1</v>
      </c>
      <c r="FU193">
        <v>180.564705882353</v>
      </c>
      <c r="FV193">
        <v>16.28724222430813</v>
      </c>
      <c r="FW193">
        <v>6.864481573027637</v>
      </c>
      <c r="FX193">
        <v>-1</v>
      </c>
      <c r="FY193">
        <v>0.2582889024390244</v>
      </c>
      <c r="FZ193">
        <v>0.006013358885017611</v>
      </c>
      <c r="GA193">
        <v>0.001490591089252821</v>
      </c>
      <c r="GB193">
        <v>1</v>
      </c>
      <c r="GC193">
        <v>2</v>
      </c>
      <c r="GD193">
        <v>2</v>
      </c>
      <c r="GE193" t="s">
        <v>448</v>
      </c>
      <c r="GF193">
        <v>3.13669</v>
      </c>
      <c r="GG193">
        <v>2.71739</v>
      </c>
      <c r="GH193">
        <v>0.0931777</v>
      </c>
      <c r="GI193">
        <v>0.092432</v>
      </c>
      <c r="GJ193">
        <v>0.109092</v>
      </c>
      <c r="GK193">
        <v>0.107081</v>
      </c>
      <c r="GL193">
        <v>28780</v>
      </c>
      <c r="GM193">
        <v>28860.4</v>
      </c>
      <c r="GN193">
        <v>29508.5</v>
      </c>
      <c r="GO193">
        <v>29390.7</v>
      </c>
      <c r="GP193">
        <v>34734.8</v>
      </c>
      <c r="GQ193">
        <v>34754.9</v>
      </c>
      <c r="GR193">
        <v>41525.8</v>
      </c>
      <c r="GS193">
        <v>41754.5</v>
      </c>
      <c r="GT193">
        <v>1.91365</v>
      </c>
      <c r="GU193">
        <v>1.86365</v>
      </c>
      <c r="GV193">
        <v>0.0770763</v>
      </c>
      <c r="GW193">
        <v>0</v>
      </c>
      <c r="GX193">
        <v>29.4544</v>
      </c>
      <c r="GY193">
        <v>999.9</v>
      </c>
      <c r="GZ193">
        <v>57.8</v>
      </c>
      <c r="HA193">
        <v>31.2</v>
      </c>
      <c r="HB193">
        <v>29.3159</v>
      </c>
      <c r="HC193">
        <v>62.4026</v>
      </c>
      <c r="HD193">
        <v>25.5168</v>
      </c>
      <c r="HE193">
        <v>1</v>
      </c>
      <c r="HF193">
        <v>0.150178</v>
      </c>
      <c r="HG193">
        <v>-1.52357</v>
      </c>
      <c r="HH193">
        <v>20.35</v>
      </c>
      <c r="HI193">
        <v>5.22852</v>
      </c>
      <c r="HJ193">
        <v>12.0159</v>
      </c>
      <c r="HK193">
        <v>4.99165</v>
      </c>
      <c r="HL193">
        <v>3.2897</v>
      </c>
      <c r="HM193">
        <v>9999</v>
      </c>
      <c r="HN193">
        <v>9999</v>
      </c>
      <c r="HO193">
        <v>9999</v>
      </c>
      <c r="HP193">
        <v>999.9</v>
      </c>
      <c r="HQ193">
        <v>1.86762</v>
      </c>
      <c r="HR193">
        <v>1.86674</v>
      </c>
      <c r="HS193">
        <v>1.86602</v>
      </c>
      <c r="HT193">
        <v>1.866</v>
      </c>
      <c r="HU193">
        <v>1.86783</v>
      </c>
      <c r="HV193">
        <v>1.87028</v>
      </c>
      <c r="HW193">
        <v>1.86892</v>
      </c>
      <c r="HX193">
        <v>1.87042</v>
      </c>
      <c r="HY193">
        <v>0</v>
      </c>
      <c r="HZ193">
        <v>0</v>
      </c>
      <c r="IA193">
        <v>0</v>
      </c>
      <c r="IB193">
        <v>0</v>
      </c>
      <c r="IC193" t="s">
        <v>426</v>
      </c>
      <c r="ID193" t="s">
        <v>427</v>
      </c>
      <c r="IE193" t="s">
        <v>428</v>
      </c>
      <c r="IF193" t="s">
        <v>428</v>
      </c>
      <c r="IG193" t="s">
        <v>428</v>
      </c>
      <c r="IH193" t="s">
        <v>428</v>
      </c>
      <c r="II193">
        <v>0</v>
      </c>
      <c r="IJ193">
        <v>100</v>
      </c>
      <c r="IK193">
        <v>100</v>
      </c>
      <c r="IL193">
        <v>1.238</v>
      </c>
      <c r="IM193">
        <v>0.2071</v>
      </c>
      <c r="IN193">
        <v>0.6902030508192664</v>
      </c>
      <c r="IO193">
        <v>0.001474763808417899</v>
      </c>
      <c r="IP193">
        <v>-3.85604142745729E-07</v>
      </c>
      <c r="IQ193">
        <v>-4.042155114862324E-11</v>
      </c>
      <c r="IR193">
        <v>-0.0599630414126953</v>
      </c>
      <c r="IS193">
        <v>-0.0008759303265835833</v>
      </c>
      <c r="IT193">
        <v>0.0007542316531097033</v>
      </c>
      <c r="IU193">
        <v>-1.168394518909615E-05</v>
      </c>
      <c r="IV193">
        <v>4</v>
      </c>
      <c r="IW193">
        <v>2283</v>
      </c>
      <c r="IX193">
        <v>1</v>
      </c>
      <c r="IY193">
        <v>28</v>
      </c>
      <c r="IZ193">
        <v>187633.5</v>
      </c>
      <c r="JA193">
        <v>187633.6</v>
      </c>
      <c r="JB193">
        <v>1.03271</v>
      </c>
      <c r="JC193">
        <v>2.2876</v>
      </c>
      <c r="JD193">
        <v>1.39648</v>
      </c>
      <c r="JE193">
        <v>2.35962</v>
      </c>
      <c r="JF193">
        <v>1.49536</v>
      </c>
      <c r="JG193">
        <v>2.73926</v>
      </c>
      <c r="JH193">
        <v>36.7417</v>
      </c>
      <c r="JI193">
        <v>24.1138</v>
      </c>
      <c r="JJ193">
        <v>18</v>
      </c>
      <c r="JK193">
        <v>490.175</v>
      </c>
      <c r="JL193">
        <v>448.4</v>
      </c>
      <c r="JM193">
        <v>31.8403</v>
      </c>
      <c r="JN193">
        <v>29.5428</v>
      </c>
      <c r="JO193">
        <v>30</v>
      </c>
      <c r="JP193">
        <v>29.3975</v>
      </c>
      <c r="JQ193">
        <v>29.3243</v>
      </c>
      <c r="JR193">
        <v>20.6805</v>
      </c>
      <c r="JS193">
        <v>22.1508</v>
      </c>
      <c r="JT193">
        <v>100</v>
      </c>
      <c r="JU193">
        <v>31.8385</v>
      </c>
      <c r="JV193">
        <v>420</v>
      </c>
      <c r="JW193">
        <v>24.992</v>
      </c>
      <c r="JX193">
        <v>100.854</v>
      </c>
      <c r="JY193">
        <v>100.407</v>
      </c>
    </row>
    <row r="194" spans="1:285">
      <c r="A194">
        <v>178</v>
      </c>
      <c r="B194">
        <v>1758505440.5</v>
      </c>
      <c r="C194">
        <v>2552</v>
      </c>
      <c r="D194" t="s">
        <v>788</v>
      </c>
      <c r="E194" t="s">
        <v>789</v>
      </c>
      <c r="F194">
        <v>5</v>
      </c>
      <c r="G194" t="s">
        <v>735</v>
      </c>
      <c r="H194" t="s">
        <v>420</v>
      </c>
      <c r="I194" t="s">
        <v>421</v>
      </c>
      <c r="J194">
        <v>1758505437.5</v>
      </c>
      <c r="K194">
        <f>(L194)/1000</f>
        <v>0</v>
      </c>
      <c r="L194">
        <f>1000*DL194*AJ194*(DH194-DI194)/(100*DA194*(1000-AJ194*DH194))</f>
        <v>0</v>
      </c>
      <c r="M194">
        <f>DL194*AJ194*(DG194-DF194*(1000-AJ194*DI194)/(1000-AJ194*DH194))/(100*DA194)</f>
        <v>0</v>
      </c>
      <c r="N194">
        <f>DF194 - IF(AJ194&gt;1, M194*DA194*100.0/(AL194), 0)</f>
        <v>0</v>
      </c>
      <c r="O194">
        <f>((U194-K194/2)*N194-M194)/(U194+K194/2)</f>
        <v>0</v>
      </c>
      <c r="P194">
        <f>O194*(DM194+DN194)/1000.0</f>
        <v>0</v>
      </c>
      <c r="Q194">
        <f>(DF194 - IF(AJ194&gt;1, M194*DA194*100.0/(AL194), 0))*(DM194+DN194)/1000.0</f>
        <v>0</v>
      </c>
      <c r="R194">
        <f>2.0/((1/T194-1/S194)+SIGN(T194)*SQRT((1/T194-1/S194)*(1/T194-1/S194) + 4*DB194/((DB194+1)*(DB194+1))*(2*1/T194*1/S194-1/S194*1/S194)))</f>
        <v>0</v>
      </c>
      <c r="S194">
        <f>IF(LEFT(DC194,1)&lt;&gt;"0",IF(LEFT(DC194,1)="1",3.0,DD194),$D$5+$E$5*(DT194*DM194/($K$5*1000))+$F$5*(DT194*DM194/($K$5*1000))*MAX(MIN(DA194,$J$5),$I$5)*MAX(MIN(DA194,$J$5),$I$5)+$G$5*MAX(MIN(DA194,$J$5),$I$5)*(DT194*DM194/($K$5*1000))+$H$5*(DT194*DM194/($K$5*1000))*(DT194*DM194/($K$5*1000)))</f>
        <v>0</v>
      </c>
      <c r="T194">
        <f>K194*(1000-(1000*0.61365*exp(17.502*X194/(240.97+X194))/(DM194+DN194)+DH194)/2)/(1000*0.61365*exp(17.502*X194/(240.97+X194))/(DM194+DN194)-DH194)</f>
        <v>0</v>
      </c>
      <c r="U194">
        <f>1/((DB194+1)/(R194/1.6)+1/(S194/1.37)) + DB194/((DB194+1)/(R194/1.6) + DB194/(S194/1.37))</f>
        <v>0</v>
      </c>
      <c r="V194">
        <f>(CW194*CZ194)</f>
        <v>0</v>
      </c>
      <c r="W194">
        <f>(DO194+(V194+2*0.95*5.67E-8*(((DO194+$B$7)+273)^4-(DO194+273)^4)-44100*K194)/(1.84*29.3*S194+8*0.95*5.67E-8*(DO194+273)^3))</f>
        <v>0</v>
      </c>
      <c r="X194">
        <f>($C$7*DP194+$D$7*DQ194+$E$7*W194)</f>
        <v>0</v>
      </c>
      <c r="Y194">
        <f>0.61365*exp(17.502*X194/(240.97+X194))</f>
        <v>0</v>
      </c>
      <c r="Z194">
        <f>(AA194/AB194*100)</f>
        <v>0</v>
      </c>
      <c r="AA194">
        <f>DH194*(DM194+DN194)/1000</f>
        <v>0</v>
      </c>
      <c r="AB194">
        <f>0.61365*exp(17.502*DO194/(240.97+DO194))</f>
        <v>0</v>
      </c>
      <c r="AC194">
        <f>(Y194-DH194*(DM194+DN194)/1000)</f>
        <v>0</v>
      </c>
      <c r="AD194">
        <f>(-K194*44100)</f>
        <v>0</v>
      </c>
      <c r="AE194">
        <f>2*29.3*S194*0.92*(DO194-X194)</f>
        <v>0</v>
      </c>
      <c r="AF194">
        <f>2*0.95*5.67E-8*(((DO194+$B$7)+273)^4-(X194+273)^4)</f>
        <v>0</v>
      </c>
      <c r="AG194">
        <f>V194+AF194+AD194+AE194</f>
        <v>0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MAX(0,($B$13+$C$13*DT194)/(1+$D$13*DT194)*DM194/(DO194+273)*$E$13)</f>
        <v>0</v>
      </c>
      <c r="AM194" t="s">
        <v>422</v>
      </c>
      <c r="AN194" t="s">
        <v>422</v>
      </c>
      <c r="AO194">
        <v>0</v>
      </c>
      <c r="AP194">
        <v>0</v>
      </c>
      <c r="AQ194">
        <f>1-AO194/AP194</f>
        <v>0</v>
      </c>
      <c r="AR194">
        <v>0</v>
      </c>
      <c r="AS194" t="s">
        <v>422</v>
      </c>
      <c r="AT194" t="s">
        <v>422</v>
      </c>
      <c r="AU194">
        <v>0</v>
      </c>
      <c r="AV194">
        <v>0</v>
      </c>
      <c r="AW194">
        <f>1-AU194/AV194</f>
        <v>0</v>
      </c>
      <c r="AX194">
        <v>0.5</v>
      </c>
      <c r="AY194">
        <f>CX194</f>
        <v>0</v>
      </c>
      <c r="AZ194">
        <f>M194</f>
        <v>0</v>
      </c>
      <c r="BA194">
        <f>AW194*AX194*AY194</f>
        <v>0</v>
      </c>
      <c r="BB194">
        <f>(AZ194-AR194)/AY194</f>
        <v>0</v>
      </c>
      <c r="BC194">
        <f>(AP194-AV194)/AV194</f>
        <v>0</v>
      </c>
      <c r="BD194">
        <f>AO194/(AQ194+AO194/AV194)</f>
        <v>0</v>
      </c>
      <c r="BE194" t="s">
        <v>422</v>
      </c>
      <c r="BF194">
        <v>0</v>
      </c>
      <c r="BG194">
        <f>IF(BF194&lt;&gt;0, BF194, BD194)</f>
        <v>0</v>
      </c>
      <c r="BH194">
        <f>1-BG194/AV194</f>
        <v>0</v>
      </c>
      <c r="BI194">
        <f>(AV194-AU194)/(AV194-BG194)</f>
        <v>0</v>
      </c>
      <c r="BJ194">
        <f>(AP194-AV194)/(AP194-BG194)</f>
        <v>0</v>
      </c>
      <c r="BK194">
        <f>(AV194-AU194)/(AV194-AO194)</f>
        <v>0</v>
      </c>
      <c r="BL194">
        <f>(AP194-AV194)/(AP194-AO194)</f>
        <v>0</v>
      </c>
      <c r="BM194">
        <f>(BI194*BG194/AU194)</f>
        <v>0</v>
      </c>
      <c r="BN194">
        <f>(1-BM194)</f>
        <v>0</v>
      </c>
      <c r="CW194">
        <f>$B$11*DU194+$C$11*DV194+$F$11*EG194*(1-EJ194)</f>
        <v>0</v>
      </c>
      <c r="CX194">
        <f>CW194*CY194</f>
        <v>0</v>
      </c>
      <c r="CY194">
        <f>($B$11*$D$9+$C$11*$D$9+$F$11*((ET194+EL194)/MAX(ET194+EL194+EU194, 0.1)*$I$9+EU194/MAX(ET194+EL194+EU194, 0.1)*$J$9))/($B$11+$C$11+$F$11)</f>
        <v>0</v>
      </c>
      <c r="CZ194">
        <f>($B$11*$K$9+$C$11*$K$9+$F$11*((ET194+EL194)/MAX(ET194+EL194+EU194, 0.1)*$P$9+EU194/MAX(ET194+EL194+EU194, 0.1)*$Q$9))/($B$11+$C$11+$F$11)</f>
        <v>0</v>
      </c>
      <c r="DA194">
        <v>2.7</v>
      </c>
      <c r="DB194">
        <v>0.5</v>
      </c>
      <c r="DC194" t="s">
        <v>423</v>
      </c>
      <c r="DD194">
        <v>2</v>
      </c>
      <c r="DE194">
        <v>1758505437.5</v>
      </c>
      <c r="DF194">
        <v>420.4552222222222</v>
      </c>
      <c r="DG194">
        <v>420.0164444444445</v>
      </c>
      <c r="DH194">
        <v>25.21565555555556</v>
      </c>
      <c r="DI194">
        <v>24.95767777777778</v>
      </c>
      <c r="DJ194">
        <v>419.2174444444444</v>
      </c>
      <c r="DK194">
        <v>25.00856666666666</v>
      </c>
      <c r="DL194">
        <v>499.977</v>
      </c>
      <c r="DM194">
        <v>89.97656666666666</v>
      </c>
      <c r="DN194">
        <v>0.05708120000000001</v>
      </c>
      <c r="DO194">
        <v>31.1785</v>
      </c>
      <c r="DP194">
        <v>30.70733333333333</v>
      </c>
      <c r="DQ194">
        <v>999.9000000000001</v>
      </c>
      <c r="DR194">
        <v>0</v>
      </c>
      <c r="DS194">
        <v>0</v>
      </c>
      <c r="DT194">
        <v>9999.577777777777</v>
      </c>
      <c r="DU194">
        <v>0</v>
      </c>
      <c r="DV194">
        <v>0.899321</v>
      </c>
      <c r="DW194">
        <v>0.4387715555555556</v>
      </c>
      <c r="DX194">
        <v>431.3315555555556</v>
      </c>
      <c r="DY194">
        <v>430.7673333333333</v>
      </c>
      <c r="DZ194">
        <v>0.2579960000000001</v>
      </c>
      <c r="EA194">
        <v>420.0164444444445</v>
      </c>
      <c r="EB194">
        <v>24.95767777777778</v>
      </c>
      <c r="EC194">
        <v>2.268821111111111</v>
      </c>
      <c r="ED194">
        <v>2.245606666666667</v>
      </c>
      <c r="EE194">
        <v>19.45672222222223</v>
      </c>
      <c r="EF194">
        <v>19.29144444444444</v>
      </c>
      <c r="EG194">
        <v>0.00500097</v>
      </c>
      <c r="EH194">
        <v>0</v>
      </c>
      <c r="EI194">
        <v>0</v>
      </c>
      <c r="EJ194">
        <v>0</v>
      </c>
      <c r="EK194">
        <v>185.0333333333333</v>
      </c>
      <c r="EL194">
        <v>0.00500097</v>
      </c>
      <c r="EM194">
        <v>-9.688888888888888</v>
      </c>
      <c r="EN194">
        <v>-2.4</v>
      </c>
      <c r="EO194">
        <v>35.875</v>
      </c>
      <c r="EP194">
        <v>40.07633333333334</v>
      </c>
      <c r="EQ194">
        <v>37.812</v>
      </c>
      <c r="ER194">
        <v>40.52744444444445</v>
      </c>
      <c r="ES194">
        <v>38.05511111111111</v>
      </c>
      <c r="ET194">
        <v>0</v>
      </c>
      <c r="EU194">
        <v>0</v>
      </c>
      <c r="EV194">
        <v>0</v>
      </c>
      <c r="EW194">
        <v>1758505441.3</v>
      </c>
      <c r="EX194">
        <v>0</v>
      </c>
      <c r="EY194">
        <v>182.088</v>
      </c>
      <c r="EZ194">
        <v>6.600000050740728</v>
      </c>
      <c r="FA194">
        <v>23.59230751560989</v>
      </c>
      <c r="FB194">
        <v>-7.383999999999999</v>
      </c>
      <c r="FC194">
        <v>15</v>
      </c>
      <c r="FD194">
        <v>0</v>
      </c>
      <c r="FE194" t="s">
        <v>424</v>
      </c>
      <c r="FF194">
        <v>1747247426.5</v>
      </c>
      <c r="FG194">
        <v>1747247420.5</v>
      </c>
      <c r="FH194">
        <v>0</v>
      </c>
      <c r="FI194">
        <v>1.027</v>
      </c>
      <c r="FJ194">
        <v>0.031</v>
      </c>
      <c r="FK194">
        <v>0.02</v>
      </c>
      <c r="FL194">
        <v>0.05</v>
      </c>
      <c r="FM194">
        <v>420</v>
      </c>
      <c r="FN194">
        <v>16</v>
      </c>
      <c r="FO194">
        <v>0.01</v>
      </c>
      <c r="FP194">
        <v>0.1</v>
      </c>
      <c r="FQ194">
        <v>0.4400711250000001</v>
      </c>
      <c r="FR194">
        <v>-0.1015174446529088</v>
      </c>
      <c r="FS194">
        <v>0.03473895156966277</v>
      </c>
      <c r="FT194">
        <v>0</v>
      </c>
      <c r="FU194">
        <v>181.2529411764706</v>
      </c>
      <c r="FV194">
        <v>14.200152828986</v>
      </c>
      <c r="FW194">
        <v>6.907465496459253</v>
      </c>
      <c r="FX194">
        <v>-1</v>
      </c>
      <c r="FY194">
        <v>0.2585334</v>
      </c>
      <c r="FZ194">
        <v>0.003108878048779516</v>
      </c>
      <c r="GA194">
        <v>0.001405686732526138</v>
      </c>
      <c r="GB194">
        <v>1</v>
      </c>
      <c r="GC194">
        <v>1</v>
      </c>
      <c r="GD194">
        <v>2</v>
      </c>
      <c r="GE194" t="s">
        <v>425</v>
      </c>
      <c r="GF194">
        <v>3.13676</v>
      </c>
      <c r="GG194">
        <v>2.71746</v>
      </c>
      <c r="GH194">
        <v>0.0931826</v>
      </c>
      <c r="GI194">
        <v>0.09243179999999999</v>
      </c>
      <c r="GJ194">
        <v>0.109094</v>
      </c>
      <c r="GK194">
        <v>0.107083</v>
      </c>
      <c r="GL194">
        <v>28780.1</v>
      </c>
      <c r="GM194">
        <v>28860.3</v>
      </c>
      <c r="GN194">
        <v>29508.6</v>
      </c>
      <c r="GO194">
        <v>29390.7</v>
      </c>
      <c r="GP194">
        <v>34734.8</v>
      </c>
      <c r="GQ194">
        <v>34754.9</v>
      </c>
      <c r="GR194">
        <v>41525.9</v>
      </c>
      <c r="GS194">
        <v>41754.6</v>
      </c>
      <c r="GT194">
        <v>1.91375</v>
      </c>
      <c r="GU194">
        <v>1.86357</v>
      </c>
      <c r="GV194">
        <v>0.07671119999999999</v>
      </c>
      <c r="GW194">
        <v>0</v>
      </c>
      <c r="GX194">
        <v>29.4544</v>
      </c>
      <c r="GY194">
        <v>999.9</v>
      </c>
      <c r="GZ194">
        <v>57.8</v>
      </c>
      <c r="HA194">
        <v>31.2</v>
      </c>
      <c r="HB194">
        <v>29.3125</v>
      </c>
      <c r="HC194">
        <v>62.4426</v>
      </c>
      <c r="HD194">
        <v>25.4607</v>
      </c>
      <c r="HE194">
        <v>1</v>
      </c>
      <c r="HF194">
        <v>0.150152</v>
      </c>
      <c r="HG194">
        <v>-1.53026</v>
      </c>
      <c r="HH194">
        <v>20.35</v>
      </c>
      <c r="HI194">
        <v>5.22822</v>
      </c>
      <c r="HJ194">
        <v>12.0159</v>
      </c>
      <c r="HK194">
        <v>4.99155</v>
      </c>
      <c r="HL194">
        <v>3.28965</v>
      </c>
      <c r="HM194">
        <v>9999</v>
      </c>
      <c r="HN194">
        <v>9999</v>
      </c>
      <c r="HO194">
        <v>9999</v>
      </c>
      <c r="HP194">
        <v>999.9</v>
      </c>
      <c r="HQ194">
        <v>1.86761</v>
      </c>
      <c r="HR194">
        <v>1.86673</v>
      </c>
      <c r="HS194">
        <v>1.86602</v>
      </c>
      <c r="HT194">
        <v>1.86599</v>
      </c>
      <c r="HU194">
        <v>1.86783</v>
      </c>
      <c r="HV194">
        <v>1.87027</v>
      </c>
      <c r="HW194">
        <v>1.86892</v>
      </c>
      <c r="HX194">
        <v>1.87042</v>
      </c>
      <c r="HY194">
        <v>0</v>
      </c>
      <c r="HZ194">
        <v>0</v>
      </c>
      <c r="IA194">
        <v>0</v>
      </c>
      <c r="IB194">
        <v>0</v>
      </c>
      <c r="IC194" t="s">
        <v>426</v>
      </c>
      <c r="ID194" t="s">
        <v>427</v>
      </c>
      <c r="IE194" t="s">
        <v>428</v>
      </c>
      <c r="IF194" t="s">
        <v>428</v>
      </c>
      <c r="IG194" t="s">
        <v>428</v>
      </c>
      <c r="IH194" t="s">
        <v>428</v>
      </c>
      <c r="II194">
        <v>0</v>
      </c>
      <c r="IJ194">
        <v>100</v>
      </c>
      <c r="IK194">
        <v>100</v>
      </c>
      <c r="IL194">
        <v>1.238</v>
      </c>
      <c r="IM194">
        <v>0.2071</v>
      </c>
      <c r="IN194">
        <v>0.6902030508192664</v>
      </c>
      <c r="IO194">
        <v>0.001474763808417899</v>
      </c>
      <c r="IP194">
        <v>-3.85604142745729E-07</v>
      </c>
      <c r="IQ194">
        <v>-4.042155114862324E-11</v>
      </c>
      <c r="IR194">
        <v>-0.0599630414126953</v>
      </c>
      <c r="IS194">
        <v>-0.0008759303265835833</v>
      </c>
      <c r="IT194">
        <v>0.0007542316531097033</v>
      </c>
      <c r="IU194">
        <v>-1.168394518909615E-05</v>
      </c>
      <c r="IV194">
        <v>4</v>
      </c>
      <c r="IW194">
        <v>2283</v>
      </c>
      <c r="IX194">
        <v>1</v>
      </c>
      <c r="IY194">
        <v>28</v>
      </c>
      <c r="IZ194">
        <v>187633.6</v>
      </c>
      <c r="JA194">
        <v>187633.7</v>
      </c>
      <c r="JB194">
        <v>1.03271</v>
      </c>
      <c r="JC194">
        <v>2.29248</v>
      </c>
      <c r="JD194">
        <v>1.39771</v>
      </c>
      <c r="JE194">
        <v>2.35962</v>
      </c>
      <c r="JF194">
        <v>1.49536</v>
      </c>
      <c r="JG194">
        <v>2.71484</v>
      </c>
      <c r="JH194">
        <v>36.7417</v>
      </c>
      <c r="JI194">
        <v>24.1138</v>
      </c>
      <c r="JJ194">
        <v>18</v>
      </c>
      <c r="JK194">
        <v>490.231</v>
      </c>
      <c r="JL194">
        <v>448.353</v>
      </c>
      <c r="JM194">
        <v>31.8368</v>
      </c>
      <c r="JN194">
        <v>29.5419</v>
      </c>
      <c r="JO194">
        <v>30</v>
      </c>
      <c r="JP194">
        <v>29.3964</v>
      </c>
      <c r="JQ194">
        <v>29.3243</v>
      </c>
      <c r="JR194">
        <v>20.6786</v>
      </c>
      <c r="JS194">
        <v>22.1508</v>
      </c>
      <c r="JT194">
        <v>100</v>
      </c>
      <c r="JU194">
        <v>31.8308</v>
      </c>
      <c r="JV194">
        <v>420</v>
      </c>
      <c r="JW194">
        <v>24.992</v>
      </c>
      <c r="JX194">
        <v>100.854</v>
      </c>
      <c r="JY194">
        <v>100.407</v>
      </c>
    </row>
    <row r="195" spans="1:285">
      <c r="A195">
        <v>179</v>
      </c>
      <c r="B195">
        <v>1758505442.5</v>
      </c>
      <c r="C195">
        <v>2554</v>
      </c>
      <c r="D195" t="s">
        <v>790</v>
      </c>
      <c r="E195" t="s">
        <v>791</v>
      </c>
      <c r="F195">
        <v>5</v>
      </c>
      <c r="G195" t="s">
        <v>735</v>
      </c>
      <c r="H195" t="s">
        <v>420</v>
      </c>
      <c r="I195" t="s">
        <v>421</v>
      </c>
      <c r="J195">
        <v>1758505439.5</v>
      </c>
      <c r="K195">
        <f>(L195)/1000</f>
        <v>0</v>
      </c>
      <c r="L195">
        <f>1000*DL195*AJ195*(DH195-DI195)/(100*DA195*(1000-AJ195*DH195))</f>
        <v>0</v>
      </c>
      <c r="M195">
        <f>DL195*AJ195*(DG195-DF195*(1000-AJ195*DI195)/(1000-AJ195*DH195))/(100*DA195)</f>
        <v>0</v>
      </c>
      <c r="N195">
        <f>DF195 - IF(AJ195&gt;1, M195*DA195*100.0/(AL195), 0)</f>
        <v>0</v>
      </c>
      <c r="O195">
        <f>((U195-K195/2)*N195-M195)/(U195+K195/2)</f>
        <v>0</v>
      </c>
      <c r="P195">
        <f>O195*(DM195+DN195)/1000.0</f>
        <v>0</v>
      </c>
      <c r="Q195">
        <f>(DF195 - IF(AJ195&gt;1, M195*DA195*100.0/(AL195), 0))*(DM195+DN195)/1000.0</f>
        <v>0</v>
      </c>
      <c r="R195">
        <f>2.0/((1/T195-1/S195)+SIGN(T195)*SQRT((1/T195-1/S195)*(1/T195-1/S195) + 4*DB195/((DB195+1)*(DB195+1))*(2*1/T195*1/S195-1/S195*1/S195)))</f>
        <v>0</v>
      </c>
      <c r="S195">
        <f>IF(LEFT(DC195,1)&lt;&gt;"0",IF(LEFT(DC195,1)="1",3.0,DD195),$D$5+$E$5*(DT195*DM195/($K$5*1000))+$F$5*(DT195*DM195/($K$5*1000))*MAX(MIN(DA195,$J$5),$I$5)*MAX(MIN(DA195,$J$5),$I$5)+$G$5*MAX(MIN(DA195,$J$5),$I$5)*(DT195*DM195/($K$5*1000))+$H$5*(DT195*DM195/($K$5*1000))*(DT195*DM195/($K$5*1000)))</f>
        <v>0</v>
      </c>
      <c r="T195">
        <f>K195*(1000-(1000*0.61365*exp(17.502*X195/(240.97+X195))/(DM195+DN195)+DH195)/2)/(1000*0.61365*exp(17.502*X195/(240.97+X195))/(DM195+DN195)-DH195)</f>
        <v>0</v>
      </c>
      <c r="U195">
        <f>1/((DB195+1)/(R195/1.6)+1/(S195/1.37)) + DB195/((DB195+1)/(R195/1.6) + DB195/(S195/1.37))</f>
        <v>0</v>
      </c>
      <c r="V195">
        <f>(CW195*CZ195)</f>
        <v>0</v>
      </c>
      <c r="W195">
        <f>(DO195+(V195+2*0.95*5.67E-8*(((DO195+$B$7)+273)^4-(DO195+273)^4)-44100*K195)/(1.84*29.3*S195+8*0.95*5.67E-8*(DO195+273)^3))</f>
        <v>0</v>
      </c>
      <c r="X195">
        <f>($C$7*DP195+$D$7*DQ195+$E$7*W195)</f>
        <v>0</v>
      </c>
      <c r="Y195">
        <f>0.61365*exp(17.502*X195/(240.97+X195))</f>
        <v>0</v>
      </c>
      <c r="Z195">
        <f>(AA195/AB195*100)</f>
        <v>0</v>
      </c>
      <c r="AA195">
        <f>DH195*(DM195+DN195)/1000</f>
        <v>0</v>
      </c>
      <c r="AB195">
        <f>0.61365*exp(17.502*DO195/(240.97+DO195))</f>
        <v>0</v>
      </c>
      <c r="AC195">
        <f>(Y195-DH195*(DM195+DN195)/1000)</f>
        <v>0</v>
      </c>
      <c r="AD195">
        <f>(-K195*44100)</f>
        <v>0</v>
      </c>
      <c r="AE195">
        <f>2*29.3*S195*0.92*(DO195-X195)</f>
        <v>0</v>
      </c>
      <c r="AF195">
        <f>2*0.95*5.67E-8*(((DO195+$B$7)+273)^4-(X195+273)^4)</f>
        <v>0</v>
      </c>
      <c r="AG195">
        <f>V195+AF195+AD195+AE195</f>
        <v>0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MAX(0,($B$13+$C$13*DT195)/(1+$D$13*DT195)*DM195/(DO195+273)*$E$13)</f>
        <v>0</v>
      </c>
      <c r="AM195" t="s">
        <v>422</v>
      </c>
      <c r="AN195" t="s">
        <v>422</v>
      </c>
      <c r="AO195">
        <v>0</v>
      </c>
      <c r="AP195">
        <v>0</v>
      </c>
      <c r="AQ195">
        <f>1-AO195/AP195</f>
        <v>0</v>
      </c>
      <c r="AR195">
        <v>0</v>
      </c>
      <c r="AS195" t="s">
        <v>422</v>
      </c>
      <c r="AT195" t="s">
        <v>422</v>
      </c>
      <c r="AU195">
        <v>0</v>
      </c>
      <c r="AV195">
        <v>0</v>
      </c>
      <c r="AW195">
        <f>1-AU195/AV195</f>
        <v>0</v>
      </c>
      <c r="AX195">
        <v>0.5</v>
      </c>
      <c r="AY195">
        <f>CX195</f>
        <v>0</v>
      </c>
      <c r="AZ195">
        <f>M195</f>
        <v>0</v>
      </c>
      <c r="BA195">
        <f>AW195*AX195*AY195</f>
        <v>0</v>
      </c>
      <c r="BB195">
        <f>(AZ195-AR195)/AY195</f>
        <v>0</v>
      </c>
      <c r="BC195">
        <f>(AP195-AV195)/AV195</f>
        <v>0</v>
      </c>
      <c r="BD195">
        <f>AO195/(AQ195+AO195/AV195)</f>
        <v>0</v>
      </c>
      <c r="BE195" t="s">
        <v>422</v>
      </c>
      <c r="BF195">
        <v>0</v>
      </c>
      <c r="BG195">
        <f>IF(BF195&lt;&gt;0, BF195, BD195)</f>
        <v>0</v>
      </c>
      <c r="BH195">
        <f>1-BG195/AV195</f>
        <v>0</v>
      </c>
      <c r="BI195">
        <f>(AV195-AU195)/(AV195-BG195)</f>
        <v>0</v>
      </c>
      <c r="BJ195">
        <f>(AP195-AV195)/(AP195-BG195)</f>
        <v>0</v>
      </c>
      <c r="BK195">
        <f>(AV195-AU195)/(AV195-AO195)</f>
        <v>0</v>
      </c>
      <c r="BL195">
        <f>(AP195-AV195)/(AP195-AO195)</f>
        <v>0</v>
      </c>
      <c r="BM195">
        <f>(BI195*BG195/AU195)</f>
        <v>0</v>
      </c>
      <c r="BN195">
        <f>(1-BM195)</f>
        <v>0</v>
      </c>
      <c r="CW195">
        <f>$B$11*DU195+$C$11*DV195+$F$11*EG195*(1-EJ195)</f>
        <v>0</v>
      </c>
      <c r="CX195">
        <f>CW195*CY195</f>
        <v>0</v>
      </c>
      <c r="CY195">
        <f>($B$11*$D$9+$C$11*$D$9+$F$11*((ET195+EL195)/MAX(ET195+EL195+EU195, 0.1)*$I$9+EU195/MAX(ET195+EL195+EU195, 0.1)*$J$9))/($B$11+$C$11+$F$11)</f>
        <v>0</v>
      </c>
      <c r="CZ195">
        <f>($B$11*$K$9+$C$11*$K$9+$F$11*((ET195+EL195)/MAX(ET195+EL195+EU195, 0.1)*$P$9+EU195/MAX(ET195+EL195+EU195, 0.1)*$Q$9))/($B$11+$C$11+$F$11)</f>
        <v>0</v>
      </c>
      <c r="DA195">
        <v>2.7</v>
      </c>
      <c r="DB195">
        <v>0.5</v>
      </c>
      <c r="DC195" t="s">
        <v>423</v>
      </c>
      <c r="DD195">
        <v>2</v>
      </c>
      <c r="DE195">
        <v>1758505439.5</v>
      </c>
      <c r="DF195">
        <v>420.4651111111111</v>
      </c>
      <c r="DG195">
        <v>420.0182222222222</v>
      </c>
      <c r="DH195">
        <v>25.21665555555556</v>
      </c>
      <c r="DI195">
        <v>24.9581</v>
      </c>
      <c r="DJ195">
        <v>419.2274444444445</v>
      </c>
      <c r="DK195">
        <v>25.00955555555556</v>
      </c>
      <c r="DL195">
        <v>499.9848888888889</v>
      </c>
      <c r="DM195">
        <v>89.97577777777778</v>
      </c>
      <c r="DN195">
        <v>0.0571535</v>
      </c>
      <c r="DO195">
        <v>31.1785</v>
      </c>
      <c r="DP195">
        <v>30.70416666666667</v>
      </c>
      <c r="DQ195">
        <v>999.9000000000001</v>
      </c>
      <c r="DR195">
        <v>0</v>
      </c>
      <c r="DS195">
        <v>0</v>
      </c>
      <c r="DT195">
        <v>10000.97111111111</v>
      </c>
      <c r="DU195">
        <v>0</v>
      </c>
      <c r="DV195">
        <v>0.899321</v>
      </c>
      <c r="DW195">
        <v>0.446984111111111</v>
      </c>
      <c r="DX195">
        <v>431.3421111111111</v>
      </c>
      <c r="DY195">
        <v>430.7692222222223</v>
      </c>
      <c r="DZ195">
        <v>0.2585838888888888</v>
      </c>
      <c r="EA195">
        <v>420.0182222222222</v>
      </c>
      <c r="EB195">
        <v>24.9581</v>
      </c>
      <c r="EC195">
        <v>2.268892222222222</v>
      </c>
      <c r="ED195">
        <v>2.245622222222222</v>
      </c>
      <c r="EE195">
        <v>19.45722222222222</v>
      </c>
      <c r="EF195">
        <v>19.29156666666667</v>
      </c>
      <c r="EG195">
        <v>0.00500097</v>
      </c>
      <c r="EH195">
        <v>0</v>
      </c>
      <c r="EI195">
        <v>0</v>
      </c>
      <c r="EJ195">
        <v>0</v>
      </c>
      <c r="EK195">
        <v>186.6111111111111</v>
      </c>
      <c r="EL195">
        <v>0.00500097</v>
      </c>
      <c r="EM195">
        <v>-10.23333333333333</v>
      </c>
      <c r="EN195">
        <v>-2.655555555555556</v>
      </c>
      <c r="EO195">
        <v>35.875</v>
      </c>
      <c r="EP195">
        <v>40.03466666666667</v>
      </c>
      <c r="EQ195">
        <v>37.80511111111111</v>
      </c>
      <c r="ER195">
        <v>40.46511111111111</v>
      </c>
      <c r="ES195">
        <v>38.03444444444445</v>
      </c>
      <c r="ET195">
        <v>0</v>
      </c>
      <c r="EU195">
        <v>0</v>
      </c>
      <c r="EV195">
        <v>0</v>
      </c>
      <c r="EW195">
        <v>1758505443.7</v>
      </c>
      <c r="EX195">
        <v>0</v>
      </c>
      <c r="EY195">
        <v>182.756</v>
      </c>
      <c r="EZ195">
        <v>12.26153868589624</v>
      </c>
      <c r="FA195">
        <v>14.41538444849159</v>
      </c>
      <c r="FB195">
        <v>-7.424000000000001</v>
      </c>
      <c r="FC195">
        <v>15</v>
      </c>
      <c r="FD195">
        <v>0</v>
      </c>
      <c r="FE195" t="s">
        <v>424</v>
      </c>
      <c r="FF195">
        <v>1747247426.5</v>
      </c>
      <c r="FG195">
        <v>1747247420.5</v>
      </c>
      <c r="FH195">
        <v>0</v>
      </c>
      <c r="FI195">
        <v>1.027</v>
      </c>
      <c r="FJ195">
        <v>0.031</v>
      </c>
      <c r="FK195">
        <v>0.02</v>
      </c>
      <c r="FL195">
        <v>0.05</v>
      </c>
      <c r="FM195">
        <v>420</v>
      </c>
      <c r="FN195">
        <v>16</v>
      </c>
      <c r="FO195">
        <v>0.01</v>
      </c>
      <c r="FP195">
        <v>0.1</v>
      </c>
      <c r="FQ195">
        <v>0.4438253414634146</v>
      </c>
      <c r="FR195">
        <v>-0.08975627874564343</v>
      </c>
      <c r="FS195">
        <v>0.03420591384228525</v>
      </c>
      <c r="FT195">
        <v>1</v>
      </c>
      <c r="FU195">
        <v>181.5529411764706</v>
      </c>
      <c r="FV195">
        <v>21.06340734302171</v>
      </c>
      <c r="FW195">
        <v>6.776092718222761</v>
      </c>
      <c r="FX195">
        <v>-1</v>
      </c>
      <c r="FY195">
        <v>0.2585955121951219</v>
      </c>
      <c r="FZ195">
        <v>0.002194599303135976</v>
      </c>
      <c r="GA195">
        <v>0.00137106305777228</v>
      </c>
      <c r="GB195">
        <v>1</v>
      </c>
      <c r="GC195">
        <v>2</v>
      </c>
      <c r="GD195">
        <v>2</v>
      </c>
      <c r="GE195" t="s">
        <v>448</v>
      </c>
      <c r="GF195">
        <v>3.13679</v>
      </c>
      <c r="GG195">
        <v>2.7175</v>
      </c>
      <c r="GH195">
        <v>0.093178</v>
      </c>
      <c r="GI195">
        <v>0.0924373</v>
      </c>
      <c r="GJ195">
        <v>0.109097</v>
      </c>
      <c r="GK195">
        <v>0.107081</v>
      </c>
      <c r="GL195">
        <v>28780.5</v>
      </c>
      <c r="GM195">
        <v>28860</v>
      </c>
      <c r="GN195">
        <v>29509</v>
      </c>
      <c r="GO195">
        <v>29390.5</v>
      </c>
      <c r="GP195">
        <v>34735.2</v>
      </c>
      <c r="GQ195">
        <v>34754.7</v>
      </c>
      <c r="GR195">
        <v>41526.6</v>
      </c>
      <c r="GS195">
        <v>41754.2</v>
      </c>
      <c r="GT195">
        <v>1.91343</v>
      </c>
      <c r="GU195">
        <v>1.8637</v>
      </c>
      <c r="GV195">
        <v>0.0761375</v>
      </c>
      <c r="GW195">
        <v>0</v>
      </c>
      <c r="GX195">
        <v>29.4544</v>
      </c>
      <c r="GY195">
        <v>999.9</v>
      </c>
      <c r="GZ195">
        <v>57.8</v>
      </c>
      <c r="HA195">
        <v>31.2</v>
      </c>
      <c r="HB195">
        <v>29.3172</v>
      </c>
      <c r="HC195">
        <v>62.5426</v>
      </c>
      <c r="HD195">
        <v>25.3365</v>
      </c>
      <c r="HE195">
        <v>1</v>
      </c>
      <c r="HF195">
        <v>0.15013</v>
      </c>
      <c r="HG195">
        <v>-1.52422</v>
      </c>
      <c r="HH195">
        <v>20.35</v>
      </c>
      <c r="HI195">
        <v>5.22837</v>
      </c>
      <c r="HJ195">
        <v>12.0159</v>
      </c>
      <c r="HK195">
        <v>4.99155</v>
      </c>
      <c r="HL195">
        <v>3.2896</v>
      </c>
      <c r="HM195">
        <v>9999</v>
      </c>
      <c r="HN195">
        <v>9999</v>
      </c>
      <c r="HO195">
        <v>9999</v>
      </c>
      <c r="HP195">
        <v>999.9</v>
      </c>
      <c r="HQ195">
        <v>1.8676</v>
      </c>
      <c r="HR195">
        <v>1.86674</v>
      </c>
      <c r="HS195">
        <v>1.86601</v>
      </c>
      <c r="HT195">
        <v>1.866</v>
      </c>
      <c r="HU195">
        <v>1.86783</v>
      </c>
      <c r="HV195">
        <v>1.87028</v>
      </c>
      <c r="HW195">
        <v>1.86891</v>
      </c>
      <c r="HX195">
        <v>1.87041</v>
      </c>
      <c r="HY195">
        <v>0</v>
      </c>
      <c r="HZ195">
        <v>0</v>
      </c>
      <c r="IA195">
        <v>0</v>
      </c>
      <c r="IB195">
        <v>0</v>
      </c>
      <c r="IC195" t="s">
        <v>426</v>
      </c>
      <c r="ID195" t="s">
        <v>427</v>
      </c>
      <c r="IE195" t="s">
        <v>428</v>
      </c>
      <c r="IF195" t="s">
        <v>428</v>
      </c>
      <c r="IG195" t="s">
        <v>428</v>
      </c>
      <c r="IH195" t="s">
        <v>428</v>
      </c>
      <c r="II195">
        <v>0</v>
      </c>
      <c r="IJ195">
        <v>100</v>
      </c>
      <c r="IK195">
        <v>100</v>
      </c>
      <c r="IL195">
        <v>1.237</v>
      </c>
      <c r="IM195">
        <v>0.2072</v>
      </c>
      <c r="IN195">
        <v>0.6902030508192664</v>
      </c>
      <c r="IO195">
        <v>0.001474763808417899</v>
      </c>
      <c r="IP195">
        <v>-3.85604142745729E-07</v>
      </c>
      <c r="IQ195">
        <v>-4.042155114862324E-11</v>
      </c>
      <c r="IR195">
        <v>-0.0599630414126953</v>
      </c>
      <c r="IS195">
        <v>-0.0008759303265835833</v>
      </c>
      <c r="IT195">
        <v>0.0007542316531097033</v>
      </c>
      <c r="IU195">
        <v>-1.168394518909615E-05</v>
      </c>
      <c r="IV195">
        <v>4</v>
      </c>
      <c r="IW195">
        <v>2283</v>
      </c>
      <c r="IX195">
        <v>1</v>
      </c>
      <c r="IY195">
        <v>28</v>
      </c>
      <c r="IZ195">
        <v>187633.6</v>
      </c>
      <c r="JA195">
        <v>187633.7</v>
      </c>
      <c r="JB195">
        <v>1.03271</v>
      </c>
      <c r="JC195">
        <v>2.28882</v>
      </c>
      <c r="JD195">
        <v>1.39648</v>
      </c>
      <c r="JE195">
        <v>2.35474</v>
      </c>
      <c r="JF195">
        <v>1.49536</v>
      </c>
      <c r="JG195">
        <v>2.65259</v>
      </c>
      <c r="JH195">
        <v>36.7417</v>
      </c>
      <c r="JI195">
        <v>24.1138</v>
      </c>
      <c r="JJ195">
        <v>18</v>
      </c>
      <c r="JK195">
        <v>490.014</v>
      </c>
      <c r="JL195">
        <v>448.431</v>
      </c>
      <c r="JM195">
        <v>31.8343</v>
      </c>
      <c r="JN195">
        <v>29.5419</v>
      </c>
      <c r="JO195">
        <v>30</v>
      </c>
      <c r="JP195">
        <v>29.3952</v>
      </c>
      <c r="JQ195">
        <v>29.3243</v>
      </c>
      <c r="JR195">
        <v>20.6792</v>
      </c>
      <c r="JS195">
        <v>22.1508</v>
      </c>
      <c r="JT195">
        <v>100</v>
      </c>
      <c r="JU195">
        <v>31.8308</v>
      </c>
      <c r="JV195">
        <v>420</v>
      </c>
      <c r="JW195">
        <v>24.992</v>
      </c>
      <c r="JX195">
        <v>100.855</v>
      </c>
      <c r="JY195">
        <v>100.406</v>
      </c>
    </row>
    <row r="196" spans="1:285">
      <c r="A196">
        <v>180</v>
      </c>
      <c r="B196">
        <v>1758505444.5</v>
      </c>
      <c r="C196">
        <v>2556</v>
      </c>
      <c r="D196" t="s">
        <v>792</v>
      </c>
      <c r="E196" t="s">
        <v>793</v>
      </c>
      <c r="F196">
        <v>5</v>
      </c>
      <c r="G196" t="s">
        <v>735</v>
      </c>
      <c r="H196" t="s">
        <v>420</v>
      </c>
      <c r="I196" t="s">
        <v>421</v>
      </c>
      <c r="J196">
        <v>1758505441.5</v>
      </c>
      <c r="K196">
        <f>(L196)/1000</f>
        <v>0</v>
      </c>
      <c r="L196">
        <f>1000*DL196*AJ196*(DH196-DI196)/(100*DA196*(1000-AJ196*DH196))</f>
        <v>0</v>
      </c>
      <c r="M196">
        <f>DL196*AJ196*(DG196-DF196*(1000-AJ196*DI196)/(1000-AJ196*DH196))/(100*DA196)</f>
        <v>0</v>
      </c>
      <c r="N196">
        <f>DF196 - IF(AJ196&gt;1, M196*DA196*100.0/(AL196), 0)</f>
        <v>0</v>
      </c>
      <c r="O196">
        <f>((U196-K196/2)*N196-M196)/(U196+K196/2)</f>
        <v>0</v>
      </c>
      <c r="P196">
        <f>O196*(DM196+DN196)/1000.0</f>
        <v>0</v>
      </c>
      <c r="Q196">
        <f>(DF196 - IF(AJ196&gt;1, M196*DA196*100.0/(AL196), 0))*(DM196+DN196)/1000.0</f>
        <v>0</v>
      </c>
      <c r="R196">
        <f>2.0/((1/T196-1/S196)+SIGN(T196)*SQRT((1/T196-1/S196)*(1/T196-1/S196) + 4*DB196/((DB196+1)*(DB196+1))*(2*1/T196*1/S196-1/S196*1/S196)))</f>
        <v>0</v>
      </c>
      <c r="S196">
        <f>IF(LEFT(DC196,1)&lt;&gt;"0",IF(LEFT(DC196,1)="1",3.0,DD196),$D$5+$E$5*(DT196*DM196/($K$5*1000))+$F$5*(DT196*DM196/($K$5*1000))*MAX(MIN(DA196,$J$5),$I$5)*MAX(MIN(DA196,$J$5),$I$5)+$G$5*MAX(MIN(DA196,$J$5),$I$5)*(DT196*DM196/($K$5*1000))+$H$5*(DT196*DM196/($K$5*1000))*(DT196*DM196/($K$5*1000)))</f>
        <v>0</v>
      </c>
      <c r="T196">
        <f>K196*(1000-(1000*0.61365*exp(17.502*X196/(240.97+X196))/(DM196+DN196)+DH196)/2)/(1000*0.61365*exp(17.502*X196/(240.97+X196))/(DM196+DN196)-DH196)</f>
        <v>0</v>
      </c>
      <c r="U196">
        <f>1/((DB196+1)/(R196/1.6)+1/(S196/1.37)) + DB196/((DB196+1)/(R196/1.6) + DB196/(S196/1.37))</f>
        <v>0</v>
      </c>
      <c r="V196">
        <f>(CW196*CZ196)</f>
        <v>0</v>
      </c>
      <c r="W196">
        <f>(DO196+(V196+2*0.95*5.67E-8*(((DO196+$B$7)+273)^4-(DO196+273)^4)-44100*K196)/(1.84*29.3*S196+8*0.95*5.67E-8*(DO196+273)^3))</f>
        <v>0</v>
      </c>
      <c r="X196">
        <f>($C$7*DP196+$D$7*DQ196+$E$7*W196)</f>
        <v>0</v>
      </c>
      <c r="Y196">
        <f>0.61365*exp(17.502*X196/(240.97+X196))</f>
        <v>0</v>
      </c>
      <c r="Z196">
        <f>(AA196/AB196*100)</f>
        <v>0</v>
      </c>
      <c r="AA196">
        <f>DH196*(DM196+DN196)/1000</f>
        <v>0</v>
      </c>
      <c r="AB196">
        <f>0.61365*exp(17.502*DO196/(240.97+DO196))</f>
        <v>0</v>
      </c>
      <c r="AC196">
        <f>(Y196-DH196*(DM196+DN196)/1000)</f>
        <v>0</v>
      </c>
      <c r="AD196">
        <f>(-K196*44100)</f>
        <v>0</v>
      </c>
      <c r="AE196">
        <f>2*29.3*S196*0.92*(DO196-X196)</f>
        <v>0</v>
      </c>
      <c r="AF196">
        <f>2*0.95*5.67E-8*(((DO196+$B$7)+273)^4-(X196+273)^4)</f>
        <v>0</v>
      </c>
      <c r="AG196">
        <f>V196+AF196+AD196+AE196</f>
        <v>0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MAX(0,($B$13+$C$13*DT196)/(1+$D$13*DT196)*DM196/(DO196+273)*$E$13)</f>
        <v>0</v>
      </c>
      <c r="AM196" t="s">
        <v>422</v>
      </c>
      <c r="AN196" t="s">
        <v>422</v>
      </c>
      <c r="AO196">
        <v>0</v>
      </c>
      <c r="AP196">
        <v>0</v>
      </c>
      <c r="AQ196">
        <f>1-AO196/AP196</f>
        <v>0</v>
      </c>
      <c r="AR196">
        <v>0</v>
      </c>
      <c r="AS196" t="s">
        <v>422</v>
      </c>
      <c r="AT196" t="s">
        <v>422</v>
      </c>
      <c r="AU196">
        <v>0</v>
      </c>
      <c r="AV196">
        <v>0</v>
      </c>
      <c r="AW196">
        <f>1-AU196/AV196</f>
        <v>0</v>
      </c>
      <c r="AX196">
        <v>0.5</v>
      </c>
      <c r="AY196">
        <f>CX196</f>
        <v>0</v>
      </c>
      <c r="AZ196">
        <f>M196</f>
        <v>0</v>
      </c>
      <c r="BA196">
        <f>AW196*AX196*AY196</f>
        <v>0</v>
      </c>
      <c r="BB196">
        <f>(AZ196-AR196)/AY196</f>
        <v>0</v>
      </c>
      <c r="BC196">
        <f>(AP196-AV196)/AV196</f>
        <v>0</v>
      </c>
      <c r="BD196">
        <f>AO196/(AQ196+AO196/AV196)</f>
        <v>0</v>
      </c>
      <c r="BE196" t="s">
        <v>422</v>
      </c>
      <c r="BF196">
        <v>0</v>
      </c>
      <c r="BG196">
        <f>IF(BF196&lt;&gt;0, BF196, BD196)</f>
        <v>0</v>
      </c>
      <c r="BH196">
        <f>1-BG196/AV196</f>
        <v>0</v>
      </c>
      <c r="BI196">
        <f>(AV196-AU196)/(AV196-BG196)</f>
        <v>0</v>
      </c>
      <c r="BJ196">
        <f>(AP196-AV196)/(AP196-BG196)</f>
        <v>0</v>
      </c>
      <c r="BK196">
        <f>(AV196-AU196)/(AV196-AO196)</f>
        <v>0</v>
      </c>
      <c r="BL196">
        <f>(AP196-AV196)/(AP196-AO196)</f>
        <v>0</v>
      </c>
      <c r="BM196">
        <f>(BI196*BG196/AU196)</f>
        <v>0</v>
      </c>
      <c r="BN196">
        <f>(1-BM196)</f>
        <v>0</v>
      </c>
      <c r="CW196">
        <f>$B$11*DU196+$C$11*DV196+$F$11*EG196*(1-EJ196)</f>
        <v>0</v>
      </c>
      <c r="CX196">
        <f>CW196*CY196</f>
        <v>0</v>
      </c>
      <c r="CY196">
        <f>($B$11*$D$9+$C$11*$D$9+$F$11*((ET196+EL196)/MAX(ET196+EL196+EU196, 0.1)*$I$9+EU196/MAX(ET196+EL196+EU196, 0.1)*$J$9))/($B$11+$C$11+$F$11)</f>
        <v>0</v>
      </c>
      <c r="CZ196">
        <f>($B$11*$K$9+$C$11*$K$9+$F$11*((ET196+EL196)/MAX(ET196+EL196+EU196, 0.1)*$P$9+EU196/MAX(ET196+EL196+EU196, 0.1)*$Q$9))/($B$11+$C$11+$F$11)</f>
        <v>0</v>
      </c>
      <c r="DA196">
        <v>2.7</v>
      </c>
      <c r="DB196">
        <v>0.5</v>
      </c>
      <c r="DC196" t="s">
        <v>423</v>
      </c>
      <c r="DD196">
        <v>2</v>
      </c>
      <c r="DE196">
        <v>1758505441.5</v>
      </c>
      <c r="DF196">
        <v>420.4737777777778</v>
      </c>
      <c r="DG196">
        <v>420.0104444444444</v>
      </c>
      <c r="DH196">
        <v>25.21752222222222</v>
      </c>
      <c r="DI196">
        <v>24.95832222222222</v>
      </c>
      <c r="DJ196">
        <v>419.2362222222222</v>
      </c>
      <c r="DK196">
        <v>25.01038888888889</v>
      </c>
      <c r="DL196">
        <v>499.9977777777779</v>
      </c>
      <c r="DM196">
        <v>89.97471111111112</v>
      </c>
      <c r="DN196">
        <v>0.0571833</v>
      </c>
      <c r="DO196">
        <v>31.17835555555556</v>
      </c>
      <c r="DP196">
        <v>30.69968888888889</v>
      </c>
      <c r="DQ196">
        <v>999.9000000000001</v>
      </c>
      <c r="DR196">
        <v>0</v>
      </c>
      <c r="DS196">
        <v>0</v>
      </c>
      <c r="DT196">
        <v>10000.7</v>
      </c>
      <c r="DU196">
        <v>0</v>
      </c>
      <c r="DV196">
        <v>0.899321</v>
      </c>
      <c r="DW196">
        <v>0.4635077777777778</v>
      </c>
      <c r="DX196">
        <v>431.3513333333333</v>
      </c>
      <c r="DY196">
        <v>430.7613333333333</v>
      </c>
      <c r="DZ196">
        <v>0.2592078888888889</v>
      </c>
      <c r="EA196">
        <v>420.0104444444444</v>
      </c>
      <c r="EB196">
        <v>24.95832222222222</v>
      </c>
      <c r="EC196">
        <v>2.268942222222222</v>
      </c>
      <c r="ED196">
        <v>2.245614444444445</v>
      </c>
      <c r="EE196">
        <v>19.45756666666666</v>
      </c>
      <c r="EF196">
        <v>19.29153333333333</v>
      </c>
      <c r="EG196">
        <v>0.00500097</v>
      </c>
      <c r="EH196">
        <v>0</v>
      </c>
      <c r="EI196">
        <v>0</v>
      </c>
      <c r="EJ196">
        <v>0</v>
      </c>
      <c r="EK196">
        <v>186.1555555555556</v>
      </c>
      <c r="EL196">
        <v>0.00500097</v>
      </c>
      <c r="EM196">
        <v>-9.233333333333333</v>
      </c>
      <c r="EN196">
        <v>-2.511111111111111</v>
      </c>
      <c r="EO196">
        <v>35.875</v>
      </c>
      <c r="EP196">
        <v>39.97900000000001</v>
      </c>
      <c r="EQ196">
        <v>37.79822222222222</v>
      </c>
      <c r="ER196">
        <v>40.38866666666667</v>
      </c>
      <c r="ES196">
        <v>38.01377777777778</v>
      </c>
      <c r="ET196">
        <v>0</v>
      </c>
      <c r="EU196">
        <v>0</v>
      </c>
      <c r="EV196">
        <v>0</v>
      </c>
      <c r="EW196">
        <v>1758505445.5</v>
      </c>
      <c r="EX196">
        <v>0</v>
      </c>
      <c r="EY196">
        <v>182.876923076923</v>
      </c>
      <c r="EZ196">
        <v>-10.98803418860944</v>
      </c>
      <c r="FA196">
        <v>25.05299153001085</v>
      </c>
      <c r="FB196">
        <v>-7.161538461538462</v>
      </c>
      <c r="FC196">
        <v>15</v>
      </c>
      <c r="FD196">
        <v>0</v>
      </c>
      <c r="FE196" t="s">
        <v>424</v>
      </c>
      <c r="FF196">
        <v>1747247426.5</v>
      </c>
      <c r="FG196">
        <v>1747247420.5</v>
      </c>
      <c r="FH196">
        <v>0</v>
      </c>
      <c r="FI196">
        <v>1.027</v>
      </c>
      <c r="FJ196">
        <v>0.031</v>
      </c>
      <c r="FK196">
        <v>0.02</v>
      </c>
      <c r="FL196">
        <v>0.05</v>
      </c>
      <c r="FM196">
        <v>420</v>
      </c>
      <c r="FN196">
        <v>16</v>
      </c>
      <c r="FO196">
        <v>0.01</v>
      </c>
      <c r="FP196">
        <v>0.1</v>
      </c>
      <c r="FQ196">
        <v>0.4400352749999999</v>
      </c>
      <c r="FR196">
        <v>0.02931222889305778</v>
      </c>
      <c r="FS196">
        <v>0.03281367807636588</v>
      </c>
      <c r="FT196">
        <v>1</v>
      </c>
      <c r="FU196">
        <v>181.9441176470588</v>
      </c>
      <c r="FV196">
        <v>13.76165004335563</v>
      </c>
      <c r="FW196">
        <v>7.402789266711272</v>
      </c>
      <c r="FX196">
        <v>-1</v>
      </c>
      <c r="FY196">
        <v>0.258796075</v>
      </c>
      <c r="FZ196">
        <v>0.002372273921200632</v>
      </c>
      <c r="GA196">
        <v>0.001376881392631555</v>
      </c>
      <c r="GB196">
        <v>1</v>
      </c>
      <c r="GC196">
        <v>2</v>
      </c>
      <c r="GD196">
        <v>2</v>
      </c>
      <c r="GE196" t="s">
        <v>448</v>
      </c>
      <c r="GF196">
        <v>3.13665</v>
      </c>
      <c r="GG196">
        <v>2.71741</v>
      </c>
      <c r="GH196">
        <v>0.0931789</v>
      </c>
      <c r="GI196">
        <v>0.09242939999999999</v>
      </c>
      <c r="GJ196">
        <v>0.109093</v>
      </c>
      <c r="GK196">
        <v>0.107078</v>
      </c>
      <c r="GL196">
        <v>28780.8</v>
      </c>
      <c r="GM196">
        <v>28860.4</v>
      </c>
      <c r="GN196">
        <v>29509.2</v>
      </c>
      <c r="GO196">
        <v>29390.7</v>
      </c>
      <c r="GP196">
        <v>34735.6</v>
      </c>
      <c r="GQ196">
        <v>34754.9</v>
      </c>
      <c r="GR196">
        <v>41526.9</v>
      </c>
      <c r="GS196">
        <v>41754.3</v>
      </c>
      <c r="GT196">
        <v>1.91315</v>
      </c>
      <c r="GU196">
        <v>1.8637</v>
      </c>
      <c r="GV196">
        <v>0.0765547</v>
      </c>
      <c r="GW196">
        <v>0</v>
      </c>
      <c r="GX196">
        <v>29.4544</v>
      </c>
      <c r="GY196">
        <v>999.9</v>
      </c>
      <c r="GZ196">
        <v>57.8</v>
      </c>
      <c r="HA196">
        <v>31.2</v>
      </c>
      <c r="HB196">
        <v>29.3137</v>
      </c>
      <c r="HC196">
        <v>62.4627</v>
      </c>
      <c r="HD196">
        <v>25.3926</v>
      </c>
      <c r="HE196">
        <v>1</v>
      </c>
      <c r="HF196">
        <v>0.150099</v>
      </c>
      <c r="HG196">
        <v>-1.52489</v>
      </c>
      <c r="HH196">
        <v>20.35</v>
      </c>
      <c r="HI196">
        <v>5.22837</v>
      </c>
      <c r="HJ196">
        <v>12.0158</v>
      </c>
      <c r="HK196">
        <v>4.9915</v>
      </c>
      <c r="HL196">
        <v>3.28968</v>
      </c>
      <c r="HM196">
        <v>9999</v>
      </c>
      <c r="HN196">
        <v>9999</v>
      </c>
      <c r="HO196">
        <v>9999</v>
      </c>
      <c r="HP196">
        <v>999.9</v>
      </c>
      <c r="HQ196">
        <v>1.86758</v>
      </c>
      <c r="HR196">
        <v>1.86673</v>
      </c>
      <c r="HS196">
        <v>1.86601</v>
      </c>
      <c r="HT196">
        <v>1.866</v>
      </c>
      <c r="HU196">
        <v>1.86783</v>
      </c>
      <c r="HV196">
        <v>1.87028</v>
      </c>
      <c r="HW196">
        <v>1.86891</v>
      </c>
      <c r="HX196">
        <v>1.87041</v>
      </c>
      <c r="HY196">
        <v>0</v>
      </c>
      <c r="HZ196">
        <v>0</v>
      </c>
      <c r="IA196">
        <v>0</v>
      </c>
      <c r="IB196">
        <v>0</v>
      </c>
      <c r="IC196" t="s">
        <v>426</v>
      </c>
      <c r="ID196" t="s">
        <v>427</v>
      </c>
      <c r="IE196" t="s">
        <v>428</v>
      </c>
      <c r="IF196" t="s">
        <v>428</v>
      </c>
      <c r="IG196" t="s">
        <v>428</v>
      </c>
      <c r="IH196" t="s">
        <v>428</v>
      </c>
      <c r="II196">
        <v>0</v>
      </c>
      <c r="IJ196">
        <v>100</v>
      </c>
      <c r="IK196">
        <v>100</v>
      </c>
      <c r="IL196">
        <v>1.238</v>
      </c>
      <c r="IM196">
        <v>0.2071</v>
      </c>
      <c r="IN196">
        <v>0.6902030508192664</v>
      </c>
      <c r="IO196">
        <v>0.001474763808417899</v>
      </c>
      <c r="IP196">
        <v>-3.85604142745729E-07</v>
      </c>
      <c r="IQ196">
        <v>-4.042155114862324E-11</v>
      </c>
      <c r="IR196">
        <v>-0.0599630414126953</v>
      </c>
      <c r="IS196">
        <v>-0.0008759303265835833</v>
      </c>
      <c r="IT196">
        <v>0.0007542316531097033</v>
      </c>
      <c r="IU196">
        <v>-1.168394518909615E-05</v>
      </c>
      <c r="IV196">
        <v>4</v>
      </c>
      <c r="IW196">
        <v>2283</v>
      </c>
      <c r="IX196">
        <v>1</v>
      </c>
      <c r="IY196">
        <v>28</v>
      </c>
      <c r="IZ196">
        <v>187633.6</v>
      </c>
      <c r="JA196">
        <v>187633.7</v>
      </c>
      <c r="JB196">
        <v>1.03271</v>
      </c>
      <c r="JC196">
        <v>2.30103</v>
      </c>
      <c r="JD196">
        <v>1.39771</v>
      </c>
      <c r="JE196">
        <v>2.35474</v>
      </c>
      <c r="JF196">
        <v>1.49536</v>
      </c>
      <c r="JG196">
        <v>2.53784</v>
      </c>
      <c r="JH196">
        <v>36.7417</v>
      </c>
      <c r="JI196">
        <v>24.105</v>
      </c>
      <c r="JJ196">
        <v>18</v>
      </c>
      <c r="JK196">
        <v>489.837</v>
      </c>
      <c r="JL196">
        <v>448.429</v>
      </c>
      <c r="JM196">
        <v>31.8309</v>
      </c>
      <c r="JN196">
        <v>29.5419</v>
      </c>
      <c r="JO196">
        <v>30</v>
      </c>
      <c r="JP196">
        <v>29.3949</v>
      </c>
      <c r="JQ196">
        <v>29.324</v>
      </c>
      <c r="JR196">
        <v>20.6778</v>
      </c>
      <c r="JS196">
        <v>22.1508</v>
      </c>
      <c r="JT196">
        <v>100</v>
      </c>
      <c r="JU196">
        <v>31.8308</v>
      </c>
      <c r="JV196">
        <v>420</v>
      </c>
      <c r="JW196">
        <v>24.992</v>
      </c>
      <c r="JX196">
        <v>100.856</v>
      </c>
      <c r="JY196">
        <v>100.407</v>
      </c>
    </row>
    <row r="197" spans="1:285">
      <c r="A197">
        <v>181</v>
      </c>
      <c r="B197">
        <v>1758505815</v>
      </c>
      <c r="C197">
        <v>2926.5</v>
      </c>
      <c r="D197" t="s">
        <v>794</v>
      </c>
      <c r="E197" t="s">
        <v>795</v>
      </c>
      <c r="F197">
        <v>5</v>
      </c>
      <c r="G197" t="s">
        <v>796</v>
      </c>
      <c r="H197" t="s">
        <v>420</v>
      </c>
      <c r="I197" t="s">
        <v>421</v>
      </c>
      <c r="J197">
        <v>1758505812.25</v>
      </c>
      <c r="K197">
        <f>(L197)/1000</f>
        <v>0</v>
      </c>
      <c r="L197">
        <f>1000*DL197*AJ197*(DH197-DI197)/(100*DA197*(1000-AJ197*DH197))</f>
        <v>0</v>
      </c>
      <c r="M197">
        <f>DL197*AJ197*(DG197-DF197*(1000-AJ197*DI197)/(1000-AJ197*DH197))/(100*DA197)</f>
        <v>0</v>
      </c>
      <c r="N197">
        <f>DF197 - IF(AJ197&gt;1, M197*DA197*100.0/(AL197), 0)</f>
        <v>0</v>
      </c>
      <c r="O197">
        <f>((U197-K197/2)*N197-M197)/(U197+K197/2)</f>
        <v>0</v>
      </c>
      <c r="P197">
        <f>O197*(DM197+DN197)/1000.0</f>
        <v>0</v>
      </c>
      <c r="Q197">
        <f>(DF197 - IF(AJ197&gt;1, M197*DA197*100.0/(AL197), 0))*(DM197+DN197)/1000.0</f>
        <v>0</v>
      </c>
      <c r="R197">
        <f>2.0/((1/T197-1/S197)+SIGN(T197)*SQRT((1/T197-1/S197)*(1/T197-1/S197) + 4*DB197/((DB197+1)*(DB197+1))*(2*1/T197*1/S197-1/S197*1/S197)))</f>
        <v>0</v>
      </c>
      <c r="S197">
        <f>IF(LEFT(DC197,1)&lt;&gt;"0",IF(LEFT(DC197,1)="1",3.0,DD197),$D$5+$E$5*(DT197*DM197/($K$5*1000))+$F$5*(DT197*DM197/($K$5*1000))*MAX(MIN(DA197,$J$5),$I$5)*MAX(MIN(DA197,$J$5),$I$5)+$G$5*MAX(MIN(DA197,$J$5),$I$5)*(DT197*DM197/($K$5*1000))+$H$5*(DT197*DM197/($K$5*1000))*(DT197*DM197/($K$5*1000)))</f>
        <v>0</v>
      </c>
      <c r="T197">
        <f>K197*(1000-(1000*0.61365*exp(17.502*X197/(240.97+X197))/(DM197+DN197)+DH197)/2)/(1000*0.61365*exp(17.502*X197/(240.97+X197))/(DM197+DN197)-DH197)</f>
        <v>0</v>
      </c>
      <c r="U197">
        <f>1/((DB197+1)/(R197/1.6)+1/(S197/1.37)) + DB197/((DB197+1)/(R197/1.6) + DB197/(S197/1.37))</f>
        <v>0</v>
      </c>
      <c r="V197">
        <f>(CW197*CZ197)</f>
        <v>0</v>
      </c>
      <c r="W197">
        <f>(DO197+(V197+2*0.95*5.67E-8*(((DO197+$B$7)+273)^4-(DO197+273)^4)-44100*K197)/(1.84*29.3*S197+8*0.95*5.67E-8*(DO197+273)^3))</f>
        <v>0</v>
      </c>
      <c r="X197">
        <f>($C$7*DP197+$D$7*DQ197+$E$7*W197)</f>
        <v>0</v>
      </c>
      <c r="Y197">
        <f>0.61365*exp(17.502*X197/(240.97+X197))</f>
        <v>0</v>
      </c>
      <c r="Z197">
        <f>(AA197/AB197*100)</f>
        <v>0</v>
      </c>
      <c r="AA197">
        <f>DH197*(DM197+DN197)/1000</f>
        <v>0</v>
      </c>
      <c r="AB197">
        <f>0.61365*exp(17.502*DO197/(240.97+DO197))</f>
        <v>0</v>
      </c>
      <c r="AC197">
        <f>(Y197-DH197*(DM197+DN197)/1000)</f>
        <v>0</v>
      </c>
      <c r="AD197">
        <f>(-K197*44100)</f>
        <v>0</v>
      </c>
      <c r="AE197">
        <f>2*29.3*S197*0.92*(DO197-X197)</f>
        <v>0</v>
      </c>
      <c r="AF197">
        <f>2*0.95*5.67E-8*(((DO197+$B$7)+273)^4-(X197+273)^4)</f>
        <v>0</v>
      </c>
      <c r="AG197">
        <f>V197+AF197+AD197+AE197</f>
        <v>0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MAX(0,($B$13+$C$13*DT197)/(1+$D$13*DT197)*DM197/(DO197+273)*$E$13)</f>
        <v>0</v>
      </c>
      <c r="AM197" t="s">
        <v>422</v>
      </c>
      <c r="AN197" t="s">
        <v>422</v>
      </c>
      <c r="AO197">
        <v>0</v>
      </c>
      <c r="AP197">
        <v>0</v>
      </c>
      <c r="AQ197">
        <f>1-AO197/AP197</f>
        <v>0</v>
      </c>
      <c r="AR197">
        <v>0</v>
      </c>
      <c r="AS197" t="s">
        <v>422</v>
      </c>
      <c r="AT197" t="s">
        <v>422</v>
      </c>
      <c r="AU197">
        <v>0</v>
      </c>
      <c r="AV197">
        <v>0</v>
      </c>
      <c r="AW197">
        <f>1-AU197/AV197</f>
        <v>0</v>
      </c>
      <c r="AX197">
        <v>0.5</v>
      </c>
      <c r="AY197">
        <f>CX197</f>
        <v>0</v>
      </c>
      <c r="AZ197">
        <f>M197</f>
        <v>0</v>
      </c>
      <c r="BA197">
        <f>AW197*AX197*AY197</f>
        <v>0</v>
      </c>
      <c r="BB197">
        <f>(AZ197-AR197)/AY197</f>
        <v>0</v>
      </c>
      <c r="BC197">
        <f>(AP197-AV197)/AV197</f>
        <v>0</v>
      </c>
      <c r="BD197">
        <f>AO197/(AQ197+AO197/AV197)</f>
        <v>0</v>
      </c>
      <c r="BE197" t="s">
        <v>422</v>
      </c>
      <c r="BF197">
        <v>0</v>
      </c>
      <c r="BG197">
        <f>IF(BF197&lt;&gt;0, BF197, BD197)</f>
        <v>0</v>
      </c>
      <c r="BH197">
        <f>1-BG197/AV197</f>
        <v>0</v>
      </c>
      <c r="BI197">
        <f>(AV197-AU197)/(AV197-BG197)</f>
        <v>0</v>
      </c>
      <c r="BJ197">
        <f>(AP197-AV197)/(AP197-BG197)</f>
        <v>0</v>
      </c>
      <c r="BK197">
        <f>(AV197-AU197)/(AV197-AO197)</f>
        <v>0</v>
      </c>
      <c r="BL197">
        <f>(AP197-AV197)/(AP197-AO197)</f>
        <v>0</v>
      </c>
      <c r="BM197">
        <f>(BI197*BG197/AU197)</f>
        <v>0</v>
      </c>
      <c r="BN197">
        <f>(1-BM197)</f>
        <v>0</v>
      </c>
      <c r="CW197">
        <f>$B$11*DU197+$C$11*DV197+$F$11*EG197*(1-EJ197)</f>
        <v>0</v>
      </c>
      <c r="CX197">
        <f>CW197*CY197</f>
        <v>0</v>
      </c>
      <c r="CY197">
        <f>($B$11*$D$9+$C$11*$D$9+$F$11*((ET197+EL197)/MAX(ET197+EL197+EU197, 0.1)*$I$9+EU197/MAX(ET197+EL197+EU197, 0.1)*$J$9))/($B$11+$C$11+$F$11)</f>
        <v>0</v>
      </c>
      <c r="CZ197">
        <f>($B$11*$K$9+$C$11*$K$9+$F$11*((ET197+EL197)/MAX(ET197+EL197+EU197, 0.1)*$P$9+EU197/MAX(ET197+EL197+EU197, 0.1)*$Q$9))/($B$11+$C$11+$F$11)</f>
        <v>0</v>
      </c>
      <c r="DA197">
        <v>6</v>
      </c>
      <c r="DB197">
        <v>0.5</v>
      </c>
      <c r="DC197" t="s">
        <v>423</v>
      </c>
      <c r="DD197">
        <v>2</v>
      </c>
      <c r="DE197">
        <v>1758505812.25</v>
      </c>
      <c r="DF197">
        <v>420.6597</v>
      </c>
      <c r="DG197">
        <v>419.9820000000001</v>
      </c>
      <c r="DH197">
        <v>25.41339</v>
      </c>
      <c r="DI197">
        <v>25.18234</v>
      </c>
      <c r="DJ197">
        <v>419.4218</v>
      </c>
      <c r="DK197">
        <v>25.20339</v>
      </c>
      <c r="DL197">
        <v>499.9986999999999</v>
      </c>
      <c r="DM197">
        <v>89.98187</v>
      </c>
      <c r="DN197">
        <v>0.05677662000000001</v>
      </c>
      <c r="DO197">
        <v>31.35393</v>
      </c>
      <c r="DP197">
        <v>30.68934</v>
      </c>
      <c r="DQ197">
        <v>999.9</v>
      </c>
      <c r="DR197">
        <v>0</v>
      </c>
      <c r="DS197">
        <v>0</v>
      </c>
      <c r="DT197">
        <v>9998.369999999999</v>
      </c>
      <c r="DU197">
        <v>0</v>
      </c>
      <c r="DV197">
        <v>0.8993210000000001</v>
      </c>
      <c r="DW197">
        <v>0.6777313</v>
      </c>
      <c r="DX197">
        <v>431.6287</v>
      </c>
      <c r="DY197">
        <v>430.8314</v>
      </c>
      <c r="DZ197">
        <v>0.2310414</v>
      </c>
      <c r="EA197">
        <v>419.9820000000001</v>
      </c>
      <c r="EB197">
        <v>25.18234</v>
      </c>
      <c r="EC197">
        <v>2.286746</v>
      </c>
      <c r="ED197">
        <v>2.265955</v>
      </c>
      <c r="EE197">
        <v>19.58333</v>
      </c>
      <c r="EF197">
        <v>19.4364</v>
      </c>
      <c r="EG197">
        <v>0.00500097</v>
      </c>
      <c r="EH197">
        <v>0</v>
      </c>
      <c r="EI197">
        <v>0</v>
      </c>
      <c r="EJ197">
        <v>0</v>
      </c>
      <c r="EK197">
        <v>788.01</v>
      </c>
      <c r="EL197">
        <v>0.00500097</v>
      </c>
      <c r="EM197">
        <v>-5.970000000000001</v>
      </c>
      <c r="EN197">
        <v>-1.59</v>
      </c>
      <c r="EO197">
        <v>35.2374</v>
      </c>
      <c r="EP197">
        <v>39.6872</v>
      </c>
      <c r="EQ197">
        <v>37.2122</v>
      </c>
      <c r="ER197">
        <v>39.7998</v>
      </c>
      <c r="ES197">
        <v>37.7996</v>
      </c>
      <c r="ET197">
        <v>0</v>
      </c>
      <c r="EU197">
        <v>0</v>
      </c>
      <c r="EV197">
        <v>0</v>
      </c>
      <c r="EW197">
        <v>1758505815.7</v>
      </c>
      <c r="EX197">
        <v>0</v>
      </c>
      <c r="EY197">
        <v>786.5279999999999</v>
      </c>
      <c r="EZ197">
        <v>6.384615653599943</v>
      </c>
      <c r="FA197">
        <v>2.161538078234738</v>
      </c>
      <c r="FB197">
        <v>-5.316</v>
      </c>
      <c r="FC197">
        <v>15</v>
      </c>
      <c r="FD197">
        <v>0</v>
      </c>
      <c r="FE197" t="s">
        <v>424</v>
      </c>
      <c r="FF197">
        <v>1747247426.5</v>
      </c>
      <c r="FG197">
        <v>1747247420.5</v>
      </c>
      <c r="FH197">
        <v>0</v>
      </c>
      <c r="FI197">
        <v>1.027</v>
      </c>
      <c r="FJ197">
        <v>0.031</v>
      </c>
      <c r="FK197">
        <v>0.02</v>
      </c>
      <c r="FL197">
        <v>0.05</v>
      </c>
      <c r="FM197">
        <v>420</v>
      </c>
      <c r="FN197">
        <v>16</v>
      </c>
      <c r="FO197">
        <v>0.01</v>
      </c>
      <c r="FP197">
        <v>0.1</v>
      </c>
      <c r="FQ197">
        <v>0.6674016097560976</v>
      </c>
      <c r="FR197">
        <v>-0.150365414634146</v>
      </c>
      <c r="FS197">
        <v>0.05885347821284778</v>
      </c>
      <c r="FT197">
        <v>0</v>
      </c>
      <c r="FU197">
        <v>787.7588235294116</v>
      </c>
      <c r="FV197">
        <v>-13.49427038100357</v>
      </c>
      <c r="FW197">
        <v>5.477285590458689</v>
      </c>
      <c r="FX197">
        <v>-1</v>
      </c>
      <c r="FY197">
        <v>0.2096890975609756</v>
      </c>
      <c r="FZ197">
        <v>0.08769917770034834</v>
      </c>
      <c r="GA197">
        <v>0.02016559474101309</v>
      </c>
      <c r="GB197">
        <v>1</v>
      </c>
      <c r="GC197">
        <v>1</v>
      </c>
      <c r="GD197">
        <v>2</v>
      </c>
      <c r="GE197" t="s">
        <v>425</v>
      </c>
      <c r="GF197">
        <v>3.13679</v>
      </c>
      <c r="GG197">
        <v>2.71723</v>
      </c>
      <c r="GH197">
        <v>0.09324639999999999</v>
      </c>
      <c r="GI197">
        <v>0.09246939999999999</v>
      </c>
      <c r="GJ197">
        <v>0.109753</v>
      </c>
      <c r="GK197">
        <v>0.107784</v>
      </c>
      <c r="GL197">
        <v>28788.9</v>
      </c>
      <c r="GM197">
        <v>28868.8</v>
      </c>
      <c r="GN197">
        <v>29518.9</v>
      </c>
      <c r="GO197">
        <v>29399.9</v>
      </c>
      <c r="GP197">
        <v>34721.1</v>
      </c>
      <c r="GQ197">
        <v>34738</v>
      </c>
      <c r="GR197">
        <v>41541.1</v>
      </c>
      <c r="GS197">
        <v>41767.9</v>
      </c>
      <c r="GT197">
        <v>1.91505</v>
      </c>
      <c r="GU197">
        <v>1.86588</v>
      </c>
      <c r="GV197">
        <v>0.083819</v>
      </c>
      <c r="GW197">
        <v>0</v>
      </c>
      <c r="GX197">
        <v>29.3228</v>
      </c>
      <c r="GY197">
        <v>999.9</v>
      </c>
      <c r="GZ197">
        <v>57.5</v>
      </c>
      <c r="HA197">
        <v>31.2</v>
      </c>
      <c r="HB197">
        <v>29.161</v>
      </c>
      <c r="HC197">
        <v>62.4727</v>
      </c>
      <c r="HD197">
        <v>25.3846</v>
      </c>
      <c r="HE197">
        <v>1</v>
      </c>
      <c r="HF197">
        <v>0.138979</v>
      </c>
      <c r="HG197">
        <v>-2.33736</v>
      </c>
      <c r="HH197">
        <v>20.3433</v>
      </c>
      <c r="HI197">
        <v>5.22598</v>
      </c>
      <c r="HJ197">
        <v>12.0159</v>
      </c>
      <c r="HK197">
        <v>4.99135</v>
      </c>
      <c r="HL197">
        <v>3.2893</v>
      </c>
      <c r="HM197">
        <v>9999</v>
      </c>
      <c r="HN197">
        <v>9999</v>
      </c>
      <c r="HO197">
        <v>9999</v>
      </c>
      <c r="HP197">
        <v>999.9</v>
      </c>
      <c r="HQ197">
        <v>1.86755</v>
      </c>
      <c r="HR197">
        <v>1.86674</v>
      </c>
      <c r="HS197">
        <v>1.86602</v>
      </c>
      <c r="HT197">
        <v>1.866</v>
      </c>
      <c r="HU197">
        <v>1.86783</v>
      </c>
      <c r="HV197">
        <v>1.87027</v>
      </c>
      <c r="HW197">
        <v>1.86891</v>
      </c>
      <c r="HX197">
        <v>1.8704</v>
      </c>
      <c r="HY197">
        <v>0</v>
      </c>
      <c r="HZ197">
        <v>0</v>
      </c>
      <c r="IA197">
        <v>0</v>
      </c>
      <c r="IB197">
        <v>0</v>
      </c>
      <c r="IC197" t="s">
        <v>426</v>
      </c>
      <c r="ID197" t="s">
        <v>427</v>
      </c>
      <c r="IE197" t="s">
        <v>428</v>
      </c>
      <c r="IF197" t="s">
        <v>428</v>
      </c>
      <c r="IG197" t="s">
        <v>428</v>
      </c>
      <c r="IH197" t="s">
        <v>428</v>
      </c>
      <c r="II197">
        <v>0</v>
      </c>
      <c r="IJ197">
        <v>100</v>
      </c>
      <c r="IK197">
        <v>100</v>
      </c>
      <c r="IL197">
        <v>1.238</v>
      </c>
      <c r="IM197">
        <v>0.2102</v>
      </c>
      <c r="IN197">
        <v>0.6902030508192664</v>
      </c>
      <c r="IO197">
        <v>0.001474763808417899</v>
      </c>
      <c r="IP197">
        <v>-3.85604142745729E-07</v>
      </c>
      <c r="IQ197">
        <v>-4.042155114862324E-11</v>
      </c>
      <c r="IR197">
        <v>-0.0599630414126953</v>
      </c>
      <c r="IS197">
        <v>-0.0008759303265835833</v>
      </c>
      <c r="IT197">
        <v>0.0007542316531097033</v>
      </c>
      <c r="IU197">
        <v>-1.168394518909615E-05</v>
      </c>
      <c r="IV197">
        <v>4</v>
      </c>
      <c r="IW197">
        <v>2283</v>
      </c>
      <c r="IX197">
        <v>1</v>
      </c>
      <c r="IY197">
        <v>28</v>
      </c>
      <c r="IZ197">
        <v>187639.8</v>
      </c>
      <c r="JA197">
        <v>187639.9</v>
      </c>
      <c r="JB197">
        <v>1.03271</v>
      </c>
      <c r="JC197">
        <v>2.2998</v>
      </c>
      <c r="JD197">
        <v>1.39648</v>
      </c>
      <c r="JE197">
        <v>2.35962</v>
      </c>
      <c r="JF197">
        <v>1.49536</v>
      </c>
      <c r="JG197">
        <v>2.57935</v>
      </c>
      <c r="JH197">
        <v>36.7654</v>
      </c>
      <c r="JI197">
        <v>24.1138</v>
      </c>
      <c r="JJ197">
        <v>18</v>
      </c>
      <c r="JK197">
        <v>489.945</v>
      </c>
      <c r="JL197">
        <v>448.724</v>
      </c>
      <c r="JM197">
        <v>33.1861</v>
      </c>
      <c r="JN197">
        <v>29.393</v>
      </c>
      <c r="JO197">
        <v>29.9999</v>
      </c>
      <c r="JP197">
        <v>29.257</v>
      </c>
      <c r="JQ197">
        <v>29.1832</v>
      </c>
      <c r="JR197">
        <v>20.6871</v>
      </c>
      <c r="JS197">
        <v>20.9632</v>
      </c>
      <c r="JT197">
        <v>100</v>
      </c>
      <c r="JU197">
        <v>33.1835</v>
      </c>
      <c r="JV197">
        <v>420</v>
      </c>
      <c r="JW197">
        <v>25.2155</v>
      </c>
      <c r="JX197">
        <v>100.89</v>
      </c>
      <c r="JY197">
        <v>100.439</v>
      </c>
    </row>
    <row r="198" spans="1:285">
      <c r="A198">
        <v>182</v>
      </c>
      <c r="B198">
        <v>1758505817</v>
      </c>
      <c r="C198">
        <v>2928.5</v>
      </c>
      <c r="D198" t="s">
        <v>797</v>
      </c>
      <c r="E198" t="s">
        <v>798</v>
      </c>
      <c r="F198">
        <v>5</v>
      </c>
      <c r="G198" t="s">
        <v>796</v>
      </c>
      <c r="H198" t="s">
        <v>420</v>
      </c>
      <c r="I198" t="s">
        <v>421</v>
      </c>
      <c r="J198">
        <v>1758505814.166667</v>
      </c>
      <c r="K198">
        <f>(L198)/1000</f>
        <v>0</v>
      </c>
      <c r="L198">
        <f>1000*DL198*AJ198*(DH198-DI198)/(100*DA198*(1000-AJ198*DH198))</f>
        <v>0</v>
      </c>
      <c r="M198">
        <f>DL198*AJ198*(DG198-DF198*(1000-AJ198*DI198)/(1000-AJ198*DH198))/(100*DA198)</f>
        <v>0</v>
      </c>
      <c r="N198">
        <f>DF198 - IF(AJ198&gt;1, M198*DA198*100.0/(AL198), 0)</f>
        <v>0</v>
      </c>
      <c r="O198">
        <f>((U198-K198/2)*N198-M198)/(U198+K198/2)</f>
        <v>0</v>
      </c>
      <c r="P198">
        <f>O198*(DM198+DN198)/1000.0</f>
        <v>0</v>
      </c>
      <c r="Q198">
        <f>(DF198 - IF(AJ198&gt;1, M198*DA198*100.0/(AL198), 0))*(DM198+DN198)/1000.0</f>
        <v>0</v>
      </c>
      <c r="R198">
        <f>2.0/((1/T198-1/S198)+SIGN(T198)*SQRT((1/T198-1/S198)*(1/T198-1/S198) + 4*DB198/((DB198+1)*(DB198+1))*(2*1/T198*1/S198-1/S198*1/S198)))</f>
        <v>0</v>
      </c>
      <c r="S198">
        <f>IF(LEFT(DC198,1)&lt;&gt;"0",IF(LEFT(DC198,1)="1",3.0,DD198),$D$5+$E$5*(DT198*DM198/($K$5*1000))+$F$5*(DT198*DM198/($K$5*1000))*MAX(MIN(DA198,$J$5),$I$5)*MAX(MIN(DA198,$J$5),$I$5)+$G$5*MAX(MIN(DA198,$J$5),$I$5)*(DT198*DM198/($K$5*1000))+$H$5*(DT198*DM198/($K$5*1000))*(DT198*DM198/($K$5*1000)))</f>
        <v>0</v>
      </c>
      <c r="T198">
        <f>K198*(1000-(1000*0.61365*exp(17.502*X198/(240.97+X198))/(DM198+DN198)+DH198)/2)/(1000*0.61365*exp(17.502*X198/(240.97+X198))/(DM198+DN198)-DH198)</f>
        <v>0</v>
      </c>
      <c r="U198">
        <f>1/((DB198+1)/(R198/1.6)+1/(S198/1.37)) + DB198/((DB198+1)/(R198/1.6) + DB198/(S198/1.37))</f>
        <v>0</v>
      </c>
      <c r="V198">
        <f>(CW198*CZ198)</f>
        <v>0</v>
      </c>
      <c r="W198">
        <f>(DO198+(V198+2*0.95*5.67E-8*(((DO198+$B$7)+273)^4-(DO198+273)^4)-44100*K198)/(1.84*29.3*S198+8*0.95*5.67E-8*(DO198+273)^3))</f>
        <v>0</v>
      </c>
      <c r="X198">
        <f>($C$7*DP198+$D$7*DQ198+$E$7*W198)</f>
        <v>0</v>
      </c>
      <c r="Y198">
        <f>0.61365*exp(17.502*X198/(240.97+X198))</f>
        <v>0</v>
      </c>
      <c r="Z198">
        <f>(AA198/AB198*100)</f>
        <v>0</v>
      </c>
      <c r="AA198">
        <f>DH198*(DM198+DN198)/1000</f>
        <v>0</v>
      </c>
      <c r="AB198">
        <f>0.61365*exp(17.502*DO198/(240.97+DO198))</f>
        <v>0</v>
      </c>
      <c r="AC198">
        <f>(Y198-DH198*(DM198+DN198)/1000)</f>
        <v>0</v>
      </c>
      <c r="AD198">
        <f>(-K198*44100)</f>
        <v>0</v>
      </c>
      <c r="AE198">
        <f>2*29.3*S198*0.92*(DO198-X198)</f>
        <v>0</v>
      </c>
      <c r="AF198">
        <f>2*0.95*5.67E-8*(((DO198+$B$7)+273)^4-(X198+273)^4)</f>
        <v>0</v>
      </c>
      <c r="AG198">
        <f>V198+AF198+AD198+AE198</f>
        <v>0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MAX(0,($B$13+$C$13*DT198)/(1+$D$13*DT198)*DM198/(DO198+273)*$E$13)</f>
        <v>0</v>
      </c>
      <c r="AM198" t="s">
        <v>422</v>
      </c>
      <c r="AN198" t="s">
        <v>422</v>
      </c>
      <c r="AO198">
        <v>0</v>
      </c>
      <c r="AP198">
        <v>0</v>
      </c>
      <c r="AQ198">
        <f>1-AO198/AP198</f>
        <v>0</v>
      </c>
      <c r="AR198">
        <v>0</v>
      </c>
      <c r="AS198" t="s">
        <v>422</v>
      </c>
      <c r="AT198" t="s">
        <v>422</v>
      </c>
      <c r="AU198">
        <v>0</v>
      </c>
      <c r="AV198">
        <v>0</v>
      </c>
      <c r="AW198">
        <f>1-AU198/AV198</f>
        <v>0</v>
      </c>
      <c r="AX198">
        <v>0.5</v>
      </c>
      <c r="AY198">
        <f>CX198</f>
        <v>0</v>
      </c>
      <c r="AZ198">
        <f>M198</f>
        <v>0</v>
      </c>
      <c r="BA198">
        <f>AW198*AX198*AY198</f>
        <v>0</v>
      </c>
      <c r="BB198">
        <f>(AZ198-AR198)/AY198</f>
        <v>0</v>
      </c>
      <c r="BC198">
        <f>(AP198-AV198)/AV198</f>
        <v>0</v>
      </c>
      <c r="BD198">
        <f>AO198/(AQ198+AO198/AV198)</f>
        <v>0</v>
      </c>
      <c r="BE198" t="s">
        <v>422</v>
      </c>
      <c r="BF198">
        <v>0</v>
      </c>
      <c r="BG198">
        <f>IF(BF198&lt;&gt;0, BF198, BD198)</f>
        <v>0</v>
      </c>
      <c r="BH198">
        <f>1-BG198/AV198</f>
        <v>0</v>
      </c>
      <c r="BI198">
        <f>(AV198-AU198)/(AV198-BG198)</f>
        <v>0</v>
      </c>
      <c r="BJ198">
        <f>(AP198-AV198)/(AP198-BG198)</f>
        <v>0</v>
      </c>
      <c r="BK198">
        <f>(AV198-AU198)/(AV198-AO198)</f>
        <v>0</v>
      </c>
      <c r="BL198">
        <f>(AP198-AV198)/(AP198-AO198)</f>
        <v>0</v>
      </c>
      <c r="BM198">
        <f>(BI198*BG198/AU198)</f>
        <v>0</v>
      </c>
      <c r="BN198">
        <f>(1-BM198)</f>
        <v>0</v>
      </c>
      <c r="CW198">
        <f>$B$11*DU198+$C$11*DV198+$F$11*EG198*(1-EJ198)</f>
        <v>0</v>
      </c>
      <c r="CX198">
        <f>CW198*CY198</f>
        <v>0</v>
      </c>
      <c r="CY198">
        <f>($B$11*$D$9+$C$11*$D$9+$F$11*((ET198+EL198)/MAX(ET198+EL198+EU198, 0.1)*$I$9+EU198/MAX(ET198+EL198+EU198, 0.1)*$J$9))/($B$11+$C$11+$F$11)</f>
        <v>0</v>
      </c>
      <c r="CZ198">
        <f>($B$11*$K$9+$C$11*$K$9+$F$11*((ET198+EL198)/MAX(ET198+EL198+EU198, 0.1)*$P$9+EU198/MAX(ET198+EL198+EU198, 0.1)*$Q$9))/($B$11+$C$11+$F$11)</f>
        <v>0</v>
      </c>
      <c r="DA198">
        <v>6</v>
      </c>
      <c r="DB198">
        <v>0.5</v>
      </c>
      <c r="DC198" t="s">
        <v>423</v>
      </c>
      <c r="DD198">
        <v>2</v>
      </c>
      <c r="DE198">
        <v>1758505814.166667</v>
      </c>
      <c r="DF198">
        <v>420.6397777777777</v>
      </c>
      <c r="DG198">
        <v>419.988</v>
      </c>
      <c r="DH198">
        <v>25.42</v>
      </c>
      <c r="DI198">
        <v>25.18238888888889</v>
      </c>
      <c r="DJ198">
        <v>419.4018888888888</v>
      </c>
      <c r="DK198">
        <v>25.2099</v>
      </c>
      <c r="DL198">
        <v>499.9861111111111</v>
      </c>
      <c r="DM198">
        <v>89.98097777777778</v>
      </c>
      <c r="DN198">
        <v>0.05690828888888888</v>
      </c>
      <c r="DO198">
        <v>31.36021111111111</v>
      </c>
      <c r="DP198">
        <v>30.68934444444444</v>
      </c>
      <c r="DQ198">
        <v>999.9000000000001</v>
      </c>
      <c r="DR198">
        <v>0</v>
      </c>
      <c r="DS198">
        <v>0</v>
      </c>
      <c r="DT198">
        <v>9998.044444444444</v>
      </c>
      <c r="DU198">
        <v>0</v>
      </c>
      <c r="DV198">
        <v>0.899321</v>
      </c>
      <c r="DW198">
        <v>0.6518047777777779</v>
      </c>
      <c r="DX198">
        <v>431.6112222222222</v>
      </c>
      <c r="DY198">
        <v>430.8375555555556</v>
      </c>
      <c r="DZ198">
        <v>0.2376022222222222</v>
      </c>
      <c r="EA198">
        <v>419.988</v>
      </c>
      <c r="EB198">
        <v>25.18238888888889</v>
      </c>
      <c r="EC198">
        <v>2.287316666666667</v>
      </c>
      <c r="ED198">
        <v>2.265934444444445</v>
      </c>
      <c r="EE198">
        <v>19.58734444444444</v>
      </c>
      <c r="EF198">
        <v>19.43626666666667</v>
      </c>
      <c r="EG198">
        <v>0.00500097</v>
      </c>
      <c r="EH198">
        <v>0</v>
      </c>
      <c r="EI198">
        <v>0</v>
      </c>
      <c r="EJ198">
        <v>0</v>
      </c>
      <c r="EK198">
        <v>786.2333333333333</v>
      </c>
      <c r="EL198">
        <v>0.00500097</v>
      </c>
      <c r="EM198">
        <v>-9.566666666666666</v>
      </c>
      <c r="EN198">
        <v>-2.477777777777778</v>
      </c>
      <c r="EO198">
        <v>35.25</v>
      </c>
      <c r="EP198">
        <v>39.722</v>
      </c>
      <c r="EQ198">
        <v>37.236</v>
      </c>
      <c r="ER198">
        <v>39.86077777777778</v>
      </c>
      <c r="ES198">
        <v>37.812</v>
      </c>
      <c r="ET198">
        <v>0</v>
      </c>
      <c r="EU198">
        <v>0</v>
      </c>
      <c r="EV198">
        <v>0</v>
      </c>
      <c r="EW198">
        <v>1758505818.1</v>
      </c>
      <c r="EX198">
        <v>0</v>
      </c>
      <c r="EY198">
        <v>786.5599999999999</v>
      </c>
      <c r="EZ198">
        <v>0.7307691321342558</v>
      </c>
      <c r="FA198">
        <v>-4.292308037991126</v>
      </c>
      <c r="FB198">
        <v>-6.16</v>
      </c>
      <c r="FC198">
        <v>15</v>
      </c>
      <c r="FD198">
        <v>0</v>
      </c>
      <c r="FE198" t="s">
        <v>424</v>
      </c>
      <c r="FF198">
        <v>1747247426.5</v>
      </c>
      <c r="FG198">
        <v>1747247420.5</v>
      </c>
      <c r="FH198">
        <v>0</v>
      </c>
      <c r="FI198">
        <v>1.027</v>
      </c>
      <c r="FJ198">
        <v>0.031</v>
      </c>
      <c r="FK198">
        <v>0.02</v>
      </c>
      <c r="FL198">
        <v>0.05</v>
      </c>
      <c r="FM198">
        <v>420</v>
      </c>
      <c r="FN198">
        <v>16</v>
      </c>
      <c r="FO198">
        <v>0.01</v>
      </c>
      <c r="FP198">
        <v>0.1</v>
      </c>
      <c r="FQ198">
        <v>0.6631767749999999</v>
      </c>
      <c r="FR198">
        <v>-0.1290907654784251</v>
      </c>
      <c r="FS198">
        <v>0.058499755309953</v>
      </c>
      <c r="FT198">
        <v>0</v>
      </c>
      <c r="FU198">
        <v>787.4176470588236</v>
      </c>
      <c r="FV198">
        <v>-21.54621843813993</v>
      </c>
      <c r="FW198">
        <v>5.681366373983685</v>
      </c>
      <c r="FX198">
        <v>-1</v>
      </c>
      <c r="FY198">
        <v>0.209755925</v>
      </c>
      <c r="FZ198">
        <v>0.1847869305816135</v>
      </c>
      <c r="GA198">
        <v>0.02079412140171772</v>
      </c>
      <c r="GB198">
        <v>0</v>
      </c>
      <c r="GC198">
        <v>0</v>
      </c>
      <c r="GD198">
        <v>2</v>
      </c>
      <c r="GE198" t="s">
        <v>433</v>
      </c>
      <c r="GF198">
        <v>3.13688</v>
      </c>
      <c r="GG198">
        <v>2.71727</v>
      </c>
      <c r="GH198">
        <v>0.0932562</v>
      </c>
      <c r="GI198">
        <v>0.0924678</v>
      </c>
      <c r="GJ198">
        <v>0.109762</v>
      </c>
      <c r="GK198">
        <v>0.107786</v>
      </c>
      <c r="GL198">
        <v>28789</v>
      </c>
      <c r="GM198">
        <v>28869.1</v>
      </c>
      <c r="GN198">
        <v>29519.2</v>
      </c>
      <c r="GO198">
        <v>29400.2</v>
      </c>
      <c r="GP198">
        <v>34720.8</v>
      </c>
      <c r="GQ198">
        <v>34738.3</v>
      </c>
      <c r="GR198">
        <v>41541.3</v>
      </c>
      <c r="GS198">
        <v>41768.3</v>
      </c>
      <c r="GT198">
        <v>1.91485</v>
      </c>
      <c r="GU198">
        <v>1.86585</v>
      </c>
      <c r="GV198">
        <v>0.0844896</v>
      </c>
      <c r="GW198">
        <v>0</v>
      </c>
      <c r="GX198">
        <v>29.3239</v>
      </c>
      <c r="GY198">
        <v>999.9</v>
      </c>
      <c r="GZ198">
        <v>57.5</v>
      </c>
      <c r="HA198">
        <v>31.2</v>
      </c>
      <c r="HB198">
        <v>29.1579</v>
      </c>
      <c r="HC198">
        <v>62.4227</v>
      </c>
      <c r="HD198">
        <v>25.3486</v>
      </c>
      <c r="HE198">
        <v>1</v>
      </c>
      <c r="HF198">
        <v>0.138948</v>
      </c>
      <c r="HG198">
        <v>-2.33046</v>
      </c>
      <c r="HH198">
        <v>20.3433</v>
      </c>
      <c r="HI198">
        <v>5.22538</v>
      </c>
      <c r="HJ198">
        <v>12.0159</v>
      </c>
      <c r="HK198">
        <v>4.99115</v>
      </c>
      <c r="HL198">
        <v>3.2893</v>
      </c>
      <c r="HM198">
        <v>9999</v>
      </c>
      <c r="HN198">
        <v>9999</v>
      </c>
      <c r="HO198">
        <v>9999</v>
      </c>
      <c r="HP198">
        <v>999.9</v>
      </c>
      <c r="HQ198">
        <v>1.86756</v>
      </c>
      <c r="HR198">
        <v>1.86674</v>
      </c>
      <c r="HS198">
        <v>1.86602</v>
      </c>
      <c r="HT198">
        <v>1.866</v>
      </c>
      <c r="HU198">
        <v>1.86783</v>
      </c>
      <c r="HV198">
        <v>1.87027</v>
      </c>
      <c r="HW198">
        <v>1.8689</v>
      </c>
      <c r="HX198">
        <v>1.87041</v>
      </c>
      <c r="HY198">
        <v>0</v>
      </c>
      <c r="HZ198">
        <v>0</v>
      </c>
      <c r="IA198">
        <v>0</v>
      </c>
      <c r="IB198">
        <v>0</v>
      </c>
      <c r="IC198" t="s">
        <v>426</v>
      </c>
      <c r="ID198" t="s">
        <v>427</v>
      </c>
      <c r="IE198" t="s">
        <v>428</v>
      </c>
      <c r="IF198" t="s">
        <v>428</v>
      </c>
      <c r="IG198" t="s">
        <v>428</v>
      </c>
      <c r="IH198" t="s">
        <v>428</v>
      </c>
      <c r="II198">
        <v>0</v>
      </c>
      <c r="IJ198">
        <v>100</v>
      </c>
      <c r="IK198">
        <v>100</v>
      </c>
      <c r="IL198">
        <v>1.238</v>
      </c>
      <c r="IM198">
        <v>0.2102</v>
      </c>
      <c r="IN198">
        <v>0.6902030508192664</v>
      </c>
      <c r="IO198">
        <v>0.001474763808417899</v>
      </c>
      <c r="IP198">
        <v>-3.85604142745729E-07</v>
      </c>
      <c r="IQ198">
        <v>-4.042155114862324E-11</v>
      </c>
      <c r="IR198">
        <v>-0.0599630414126953</v>
      </c>
      <c r="IS198">
        <v>-0.0008759303265835833</v>
      </c>
      <c r="IT198">
        <v>0.0007542316531097033</v>
      </c>
      <c r="IU198">
        <v>-1.168394518909615E-05</v>
      </c>
      <c r="IV198">
        <v>4</v>
      </c>
      <c r="IW198">
        <v>2283</v>
      </c>
      <c r="IX198">
        <v>1</v>
      </c>
      <c r="IY198">
        <v>28</v>
      </c>
      <c r="IZ198">
        <v>187639.8</v>
      </c>
      <c r="JA198">
        <v>187639.9</v>
      </c>
      <c r="JB198">
        <v>1.03271</v>
      </c>
      <c r="JC198">
        <v>2.2937</v>
      </c>
      <c r="JD198">
        <v>1.39648</v>
      </c>
      <c r="JE198">
        <v>2.36084</v>
      </c>
      <c r="JF198">
        <v>1.49536</v>
      </c>
      <c r="JG198">
        <v>2.65259</v>
      </c>
      <c r="JH198">
        <v>36.7654</v>
      </c>
      <c r="JI198">
        <v>24.1138</v>
      </c>
      <c r="JJ198">
        <v>18</v>
      </c>
      <c r="JK198">
        <v>489.808</v>
      </c>
      <c r="JL198">
        <v>448.699</v>
      </c>
      <c r="JM198">
        <v>33.1884</v>
      </c>
      <c r="JN198">
        <v>29.3918</v>
      </c>
      <c r="JO198">
        <v>29.9998</v>
      </c>
      <c r="JP198">
        <v>29.2557</v>
      </c>
      <c r="JQ198">
        <v>29.182</v>
      </c>
      <c r="JR198">
        <v>20.6871</v>
      </c>
      <c r="JS198">
        <v>20.9632</v>
      </c>
      <c r="JT198">
        <v>100</v>
      </c>
      <c r="JU198">
        <v>33.1835</v>
      </c>
      <c r="JV198">
        <v>420</v>
      </c>
      <c r="JW198">
        <v>25.2143</v>
      </c>
      <c r="JX198">
        <v>100.891</v>
      </c>
      <c r="JY198">
        <v>100.44</v>
      </c>
    </row>
    <row r="199" spans="1:285">
      <c r="A199">
        <v>183</v>
      </c>
      <c r="B199">
        <v>1758505819</v>
      </c>
      <c r="C199">
        <v>2930.5</v>
      </c>
      <c r="D199" t="s">
        <v>799</v>
      </c>
      <c r="E199" t="s">
        <v>800</v>
      </c>
      <c r="F199">
        <v>5</v>
      </c>
      <c r="G199" t="s">
        <v>796</v>
      </c>
      <c r="H199" t="s">
        <v>420</v>
      </c>
      <c r="I199" t="s">
        <v>421</v>
      </c>
      <c r="J199">
        <v>1758505816.3125</v>
      </c>
      <c r="K199">
        <f>(L199)/1000</f>
        <v>0</v>
      </c>
      <c r="L199">
        <f>1000*DL199*AJ199*(DH199-DI199)/(100*DA199*(1000-AJ199*DH199))</f>
        <v>0</v>
      </c>
      <c r="M199">
        <f>DL199*AJ199*(DG199-DF199*(1000-AJ199*DI199)/(1000-AJ199*DH199))/(100*DA199)</f>
        <v>0</v>
      </c>
      <c r="N199">
        <f>DF199 - IF(AJ199&gt;1, M199*DA199*100.0/(AL199), 0)</f>
        <v>0</v>
      </c>
      <c r="O199">
        <f>((U199-K199/2)*N199-M199)/(U199+K199/2)</f>
        <v>0</v>
      </c>
      <c r="P199">
        <f>O199*(DM199+DN199)/1000.0</f>
        <v>0</v>
      </c>
      <c r="Q199">
        <f>(DF199 - IF(AJ199&gt;1, M199*DA199*100.0/(AL199), 0))*(DM199+DN199)/1000.0</f>
        <v>0</v>
      </c>
      <c r="R199">
        <f>2.0/((1/T199-1/S199)+SIGN(T199)*SQRT((1/T199-1/S199)*(1/T199-1/S199) + 4*DB199/((DB199+1)*(DB199+1))*(2*1/T199*1/S199-1/S199*1/S199)))</f>
        <v>0</v>
      </c>
      <c r="S199">
        <f>IF(LEFT(DC199,1)&lt;&gt;"0",IF(LEFT(DC199,1)="1",3.0,DD199),$D$5+$E$5*(DT199*DM199/($K$5*1000))+$F$5*(DT199*DM199/($K$5*1000))*MAX(MIN(DA199,$J$5),$I$5)*MAX(MIN(DA199,$J$5),$I$5)+$G$5*MAX(MIN(DA199,$J$5),$I$5)*(DT199*DM199/($K$5*1000))+$H$5*(DT199*DM199/($K$5*1000))*(DT199*DM199/($K$5*1000)))</f>
        <v>0</v>
      </c>
      <c r="T199">
        <f>K199*(1000-(1000*0.61365*exp(17.502*X199/(240.97+X199))/(DM199+DN199)+DH199)/2)/(1000*0.61365*exp(17.502*X199/(240.97+X199))/(DM199+DN199)-DH199)</f>
        <v>0</v>
      </c>
      <c r="U199">
        <f>1/((DB199+1)/(R199/1.6)+1/(S199/1.37)) + DB199/((DB199+1)/(R199/1.6) + DB199/(S199/1.37))</f>
        <v>0</v>
      </c>
      <c r="V199">
        <f>(CW199*CZ199)</f>
        <v>0</v>
      </c>
      <c r="W199">
        <f>(DO199+(V199+2*0.95*5.67E-8*(((DO199+$B$7)+273)^4-(DO199+273)^4)-44100*K199)/(1.84*29.3*S199+8*0.95*5.67E-8*(DO199+273)^3))</f>
        <v>0</v>
      </c>
      <c r="X199">
        <f>($C$7*DP199+$D$7*DQ199+$E$7*W199)</f>
        <v>0</v>
      </c>
      <c r="Y199">
        <f>0.61365*exp(17.502*X199/(240.97+X199))</f>
        <v>0</v>
      </c>
      <c r="Z199">
        <f>(AA199/AB199*100)</f>
        <v>0</v>
      </c>
      <c r="AA199">
        <f>DH199*(DM199+DN199)/1000</f>
        <v>0</v>
      </c>
      <c r="AB199">
        <f>0.61365*exp(17.502*DO199/(240.97+DO199))</f>
        <v>0</v>
      </c>
      <c r="AC199">
        <f>(Y199-DH199*(DM199+DN199)/1000)</f>
        <v>0</v>
      </c>
      <c r="AD199">
        <f>(-K199*44100)</f>
        <v>0</v>
      </c>
      <c r="AE199">
        <f>2*29.3*S199*0.92*(DO199-X199)</f>
        <v>0</v>
      </c>
      <c r="AF199">
        <f>2*0.95*5.67E-8*(((DO199+$B$7)+273)^4-(X199+273)^4)</f>
        <v>0</v>
      </c>
      <c r="AG199">
        <f>V199+AF199+AD199+AE199</f>
        <v>0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MAX(0,($B$13+$C$13*DT199)/(1+$D$13*DT199)*DM199/(DO199+273)*$E$13)</f>
        <v>0</v>
      </c>
      <c r="AM199" t="s">
        <v>422</v>
      </c>
      <c r="AN199" t="s">
        <v>422</v>
      </c>
      <c r="AO199">
        <v>0</v>
      </c>
      <c r="AP199">
        <v>0</v>
      </c>
      <c r="AQ199">
        <f>1-AO199/AP199</f>
        <v>0</v>
      </c>
      <c r="AR199">
        <v>0</v>
      </c>
      <c r="AS199" t="s">
        <v>422</v>
      </c>
      <c r="AT199" t="s">
        <v>422</v>
      </c>
      <c r="AU199">
        <v>0</v>
      </c>
      <c r="AV199">
        <v>0</v>
      </c>
      <c r="AW199">
        <f>1-AU199/AV199</f>
        <v>0</v>
      </c>
      <c r="AX199">
        <v>0.5</v>
      </c>
      <c r="AY199">
        <f>CX199</f>
        <v>0</v>
      </c>
      <c r="AZ199">
        <f>M199</f>
        <v>0</v>
      </c>
      <c r="BA199">
        <f>AW199*AX199*AY199</f>
        <v>0</v>
      </c>
      <c r="BB199">
        <f>(AZ199-AR199)/AY199</f>
        <v>0</v>
      </c>
      <c r="BC199">
        <f>(AP199-AV199)/AV199</f>
        <v>0</v>
      </c>
      <c r="BD199">
        <f>AO199/(AQ199+AO199/AV199)</f>
        <v>0</v>
      </c>
      <c r="BE199" t="s">
        <v>422</v>
      </c>
      <c r="BF199">
        <v>0</v>
      </c>
      <c r="BG199">
        <f>IF(BF199&lt;&gt;0, BF199, BD199)</f>
        <v>0</v>
      </c>
      <c r="BH199">
        <f>1-BG199/AV199</f>
        <v>0</v>
      </c>
      <c r="BI199">
        <f>(AV199-AU199)/(AV199-BG199)</f>
        <v>0</v>
      </c>
      <c r="BJ199">
        <f>(AP199-AV199)/(AP199-BG199)</f>
        <v>0</v>
      </c>
      <c r="BK199">
        <f>(AV199-AU199)/(AV199-AO199)</f>
        <v>0</v>
      </c>
      <c r="BL199">
        <f>(AP199-AV199)/(AP199-AO199)</f>
        <v>0</v>
      </c>
      <c r="BM199">
        <f>(BI199*BG199/AU199)</f>
        <v>0</v>
      </c>
      <c r="BN199">
        <f>(1-BM199)</f>
        <v>0</v>
      </c>
      <c r="CW199">
        <f>$B$11*DU199+$C$11*DV199+$F$11*EG199*(1-EJ199)</f>
        <v>0</v>
      </c>
      <c r="CX199">
        <f>CW199*CY199</f>
        <v>0</v>
      </c>
      <c r="CY199">
        <f>($B$11*$D$9+$C$11*$D$9+$F$11*((ET199+EL199)/MAX(ET199+EL199+EU199, 0.1)*$I$9+EU199/MAX(ET199+EL199+EU199, 0.1)*$J$9))/($B$11+$C$11+$F$11)</f>
        <v>0</v>
      </c>
      <c r="CZ199">
        <f>($B$11*$K$9+$C$11*$K$9+$F$11*((ET199+EL199)/MAX(ET199+EL199+EU199, 0.1)*$P$9+EU199/MAX(ET199+EL199+EU199, 0.1)*$Q$9))/($B$11+$C$11+$F$11)</f>
        <v>0</v>
      </c>
      <c r="DA199">
        <v>6</v>
      </c>
      <c r="DB199">
        <v>0.5</v>
      </c>
      <c r="DC199" t="s">
        <v>423</v>
      </c>
      <c r="DD199">
        <v>2</v>
      </c>
      <c r="DE199">
        <v>1758505816.3125</v>
      </c>
      <c r="DF199">
        <v>420.65575</v>
      </c>
      <c r="DG199">
        <v>419.993</v>
      </c>
      <c r="DH199">
        <v>25.4256125</v>
      </c>
      <c r="DI199">
        <v>25.1826</v>
      </c>
      <c r="DJ199">
        <v>419.41775</v>
      </c>
      <c r="DK199">
        <v>25.2154375</v>
      </c>
      <c r="DL199">
        <v>500.003</v>
      </c>
      <c r="DM199">
        <v>89.9804</v>
      </c>
      <c r="DN199">
        <v>0.0570114625</v>
      </c>
      <c r="DO199">
        <v>31.3681125</v>
      </c>
      <c r="DP199">
        <v>30.695225</v>
      </c>
      <c r="DQ199">
        <v>999.9</v>
      </c>
      <c r="DR199">
        <v>0</v>
      </c>
      <c r="DS199">
        <v>0</v>
      </c>
      <c r="DT199">
        <v>9996.55625</v>
      </c>
      <c r="DU199">
        <v>0</v>
      </c>
      <c r="DV199">
        <v>0.899321</v>
      </c>
      <c r="DW199">
        <v>0.662879875</v>
      </c>
      <c r="DX199">
        <v>431.63025</v>
      </c>
      <c r="DY199">
        <v>430.8425</v>
      </c>
      <c r="DZ199">
        <v>0.243012375</v>
      </c>
      <c r="EA199">
        <v>419.993</v>
      </c>
      <c r="EB199">
        <v>25.1826</v>
      </c>
      <c r="EC199">
        <v>2.28780625</v>
      </c>
      <c r="ED199">
        <v>2.26593875</v>
      </c>
      <c r="EE199">
        <v>19.5908</v>
      </c>
      <c r="EF199">
        <v>19.4363</v>
      </c>
      <c r="EG199">
        <v>0.00500097</v>
      </c>
      <c r="EH199">
        <v>0</v>
      </c>
      <c r="EI199">
        <v>0</v>
      </c>
      <c r="EJ199">
        <v>0</v>
      </c>
      <c r="EK199">
        <v>784.0374999999999</v>
      </c>
      <c r="EL199">
        <v>0.00500097</v>
      </c>
      <c r="EM199">
        <v>-11.7875</v>
      </c>
      <c r="EN199">
        <v>-2.8</v>
      </c>
      <c r="EO199">
        <v>35.25</v>
      </c>
      <c r="EP199">
        <v>39.77325</v>
      </c>
      <c r="EQ199">
        <v>37.2655</v>
      </c>
      <c r="ER199">
        <v>39.9295</v>
      </c>
      <c r="ES199">
        <v>37.82774999999999</v>
      </c>
      <c r="ET199">
        <v>0</v>
      </c>
      <c r="EU199">
        <v>0</v>
      </c>
      <c r="EV199">
        <v>0</v>
      </c>
      <c r="EW199">
        <v>1758505819.9</v>
      </c>
      <c r="EX199">
        <v>0</v>
      </c>
      <c r="EY199">
        <v>786.5846153846155</v>
      </c>
      <c r="EZ199">
        <v>-3.357265055455273</v>
      </c>
      <c r="FA199">
        <v>-20.89914565490783</v>
      </c>
      <c r="FB199">
        <v>-7.165384615384617</v>
      </c>
      <c r="FC199">
        <v>15</v>
      </c>
      <c r="FD199">
        <v>0</v>
      </c>
      <c r="FE199" t="s">
        <v>424</v>
      </c>
      <c r="FF199">
        <v>1747247426.5</v>
      </c>
      <c r="FG199">
        <v>1747247420.5</v>
      </c>
      <c r="FH199">
        <v>0</v>
      </c>
      <c r="FI199">
        <v>1.027</v>
      </c>
      <c r="FJ199">
        <v>0.031</v>
      </c>
      <c r="FK199">
        <v>0.02</v>
      </c>
      <c r="FL199">
        <v>0.05</v>
      </c>
      <c r="FM199">
        <v>420</v>
      </c>
      <c r="FN199">
        <v>16</v>
      </c>
      <c r="FO199">
        <v>0.01</v>
      </c>
      <c r="FP199">
        <v>0.1</v>
      </c>
      <c r="FQ199">
        <v>0.6651790243902439</v>
      </c>
      <c r="FR199">
        <v>-0.03886490592334457</v>
      </c>
      <c r="FS199">
        <v>0.05786079530385428</v>
      </c>
      <c r="FT199">
        <v>1</v>
      </c>
      <c r="FU199">
        <v>786.7500000000001</v>
      </c>
      <c r="FV199">
        <v>-4.786860176040438</v>
      </c>
      <c r="FW199">
        <v>5.126588706411495</v>
      </c>
      <c r="FX199">
        <v>-1</v>
      </c>
      <c r="FY199">
        <v>0.2144493414634146</v>
      </c>
      <c r="FZ199">
        <v>0.2297248013937283</v>
      </c>
      <c r="GA199">
        <v>0.02330918759360023</v>
      </c>
      <c r="GB199">
        <v>0</v>
      </c>
      <c r="GC199">
        <v>1</v>
      </c>
      <c r="GD199">
        <v>2</v>
      </c>
      <c r="GE199" t="s">
        <v>425</v>
      </c>
      <c r="GF199">
        <v>3.13681</v>
      </c>
      <c r="GG199">
        <v>2.71733</v>
      </c>
      <c r="GH199">
        <v>0.09325600000000001</v>
      </c>
      <c r="GI199">
        <v>0.09247370000000001</v>
      </c>
      <c r="GJ199">
        <v>0.109773</v>
      </c>
      <c r="GK199">
        <v>0.107785</v>
      </c>
      <c r="GL199">
        <v>28788.9</v>
      </c>
      <c r="GM199">
        <v>28869.1</v>
      </c>
      <c r="GN199">
        <v>29519.1</v>
      </c>
      <c r="GO199">
        <v>29400.3</v>
      </c>
      <c r="GP199">
        <v>34720.1</v>
      </c>
      <c r="GQ199">
        <v>34738.5</v>
      </c>
      <c r="GR199">
        <v>41540.9</v>
      </c>
      <c r="GS199">
        <v>41768.5</v>
      </c>
      <c r="GT199">
        <v>1.91465</v>
      </c>
      <c r="GU199">
        <v>1.8661</v>
      </c>
      <c r="GV199">
        <v>0.0853091</v>
      </c>
      <c r="GW199">
        <v>0</v>
      </c>
      <c r="GX199">
        <v>29.3257</v>
      </c>
      <c r="GY199">
        <v>999.9</v>
      </c>
      <c r="GZ199">
        <v>57.5</v>
      </c>
      <c r="HA199">
        <v>31.2</v>
      </c>
      <c r="HB199">
        <v>29.1598</v>
      </c>
      <c r="HC199">
        <v>62.3427</v>
      </c>
      <c r="HD199">
        <v>25.5489</v>
      </c>
      <c r="HE199">
        <v>1</v>
      </c>
      <c r="HF199">
        <v>0.138862</v>
      </c>
      <c r="HG199">
        <v>-2.31839</v>
      </c>
      <c r="HH199">
        <v>20.3433</v>
      </c>
      <c r="HI199">
        <v>5.22538</v>
      </c>
      <c r="HJ199">
        <v>12.0159</v>
      </c>
      <c r="HK199">
        <v>4.9911</v>
      </c>
      <c r="HL199">
        <v>3.28935</v>
      </c>
      <c r="HM199">
        <v>9999</v>
      </c>
      <c r="HN199">
        <v>9999</v>
      </c>
      <c r="HO199">
        <v>9999</v>
      </c>
      <c r="HP199">
        <v>999.9</v>
      </c>
      <c r="HQ199">
        <v>1.86756</v>
      </c>
      <c r="HR199">
        <v>1.86673</v>
      </c>
      <c r="HS199">
        <v>1.866</v>
      </c>
      <c r="HT199">
        <v>1.866</v>
      </c>
      <c r="HU199">
        <v>1.86783</v>
      </c>
      <c r="HV199">
        <v>1.87027</v>
      </c>
      <c r="HW199">
        <v>1.8689</v>
      </c>
      <c r="HX199">
        <v>1.87041</v>
      </c>
      <c r="HY199">
        <v>0</v>
      </c>
      <c r="HZ199">
        <v>0</v>
      </c>
      <c r="IA199">
        <v>0</v>
      </c>
      <c r="IB199">
        <v>0</v>
      </c>
      <c r="IC199" t="s">
        <v>426</v>
      </c>
      <c r="ID199" t="s">
        <v>427</v>
      </c>
      <c r="IE199" t="s">
        <v>428</v>
      </c>
      <c r="IF199" t="s">
        <v>428</v>
      </c>
      <c r="IG199" t="s">
        <v>428</v>
      </c>
      <c r="IH199" t="s">
        <v>428</v>
      </c>
      <c r="II199">
        <v>0</v>
      </c>
      <c r="IJ199">
        <v>100</v>
      </c>
      <c r="IK199">
        <v>100</v>
      </c>
      <c r="IL199">
        <v>1.238</v>
      </c>
      <c r="IM199">
        <v>0.2103</v>
      </c>
      <c r="IN199">
        <v>0.6902030508192664</v>
      </c>
      <c r="IO199">
        <v>0.001474763808417899</v>
      </c>
      <c r="IP199">
        <v>-3.85604142745729E-07</v>
      </c>
      <c r="IQ199">
        <v>-4.042155114862324E-11</v>
      </c>
      <c r="IR199">
        <v>-0.0599630414126953</v>
      </c>
      <c r="IS199">
        <v>-0.0008759303265835833</v>
      </c>
      <c r="IT199">
        <v>0.0007542316531097033</v>
      </c>
      <c r="IU199">
        <v>-1.168394518909615E-05</v>
      </c>
      <c r="IV199">
        <v>4</v>
      </c>
      <c r="IW199">
        <v>2283</v>
      </c>
      <c r="IX199">
        <v>1</v>
      </c>
      <c r="IY199">
        <v>28</v>
      </c>
      <c r="IZ199">
        <v>187639.9</v>
      </c>
      <c r="JA199">
        <v>187640</v>
      </c>
      <c r="JB199">
        <v>1.03271</v>
      </c>
      <c r="JC199">
        <v>2.29492</v>
      </c>
      <c r="JD199">
        <v>1.39648</v>
      </c>
      <c r="JE199">
        <v>2.35474</v>
      </c>
      <c r="JF199">
        <v>1.49536</v>
      </c>
      <c r="JG199">
        <v>2.69287</v>
      </c>
      <c r="JH199">
        <v>36.7654</v>
      </c>
      <c r="JI199">
        <v>24.105</v>
      </c>
      <c r="JJ199">
        <v>18</v>
      </c>
      <c r="JK199">
        <v>489.671</v>
      </c>
      <c r="JL199">
        <v>448.845</v>
      </c>
      <c r="JM199">
        <v>33.1905</v>
      </c>
      <c r="JN199">
        <v>29.3905</v>
      </c>
      <c r="JO199">
        <v>29.9998</v>
      </c>
      <c r="JP199">
        <v>29.2545</v>
      </c>
      <c r="JQ199">
        <v>29.1807</v>
      </c>
      <c r="JR199">
        <v>20.6865</v>
      </c>
      <c r="JS199">
        <v>20.9632</v>
      </c>
      <c r="JT199">
        <v>100</v>
      </c>
      <c r="JU199">
        <v>33.1851</v>
      </c>
      <c r="JV199">
        <v>420</v>
      </c>
      <c r="JW199">
        <v>25.2118</v>
      </c>
      <c r="JX199">
        <v>100.89</v>
      </c>
      <c r="JY199">
        <v>100.44</v>
      </c>
    </row>
    <row r="200" spans="1:285">
      <c r="A200">
        <v>184</v>
      </c>
      <c r="B200">
        <v>1758505821</v>
      </c>
      <c r="C200">
        <v>2932.5</v>
      </c>
      <c r="D200" t="s">
        <v>801</v>
      </c>
      <c r="E200" t="s">
        <v>802</v>
      </c>
      <c r="F200">
        <v>5</v>
      </c>
      <c r="G200" t="s">
        <v>796</v>
      </c>
      <c r="H200" t="s">
        <v>420</v>
      </c>
      <c r="I200" t="s">
        <v>421</v>
      </c>
      <c r="J200">
        <v>1758505818</v>
      </c>
      <c r="K200">
        <f>(L200)/1000</f>
        <v>0</v>
      </c>
      <c r="L200">
        <f>1000*DL200*AJ200*(DH200-DI200)/(100*DA200*(1000-AJ200*DH200))</f>
        <v>0</v>
      </c>
      <c r="M200">
        <f>DL200*AJ200*(DG200-DF200*(1000-AJ200*DI200)/(1000-AJ200*DH200))/(100*DA200)</f>
        <v>0</v>
      </c>
      <c r="N200">
        <f>DF200 - IF(AJ200&gt;1, M200*DA200*100.0/(AL200), 0)</f>
        <v>0</v>
      </c>
      <c r="O200">
        <f>((U200-K200/2)*N200-M200)/(U200+K200/2)</f>
        <v>0</v>
      </c>
      <c r="P200">
        <f>O200*(DM200+DN200)/1000.0</f>
        <v>0</v>
      </c>
      <c r="Q200">
        <f>(DF200 - IF(AJ200&gt;1, M200*DA200*100.0/(AL200), 0))*(DM200+DN200)/1000.0</f>
        <v>0</v>
      </c>
      <c r="R200">
        <f>2.0/((1/T200-1/S200)+SIGN(T200)*SQRT((1/T200-1/S200)*(1/T200-1/S200) + 4*DB200/((DB200+1)*(DB200+1))*(2*1/T200*1/S200-1/S200*1/S200)))</f>
        <v>0</v>
      </c>
      <c r="S200">
        <f>IF(LEFT(DC200,1)&lt;&gt;"0",IF(LEFT(DC200,1)="1",3.0,DD200),$D$5+$E$5*(DT200*DM200/($K$5*1000))+$F$5*(DT200*DM200/($K$5*1000))*MAX(MIN(DA200,$J$5),$I$5)*MAX(MIN(DA200,$J$5),$I$5)+$G$5*MAX(MIN(DA200,$J$5),$I$5)*(DT200*DM200/($K$5*1000))+$H$5*(DT200*DM200/($K$5*1000))*(DT200*DM200/($K$5*1000)))</f>
        <v>0</v>
      </c>
      <c r="T200">
        <f>K200*(1000-(1000*0.61365*exp(17.502*X200/(240.97+X200))/(DM200+DN200)+DH200)/2)/(1000*0.61365*exp(17.502*X200/(240.97+X200))/(DM200+DN200)-DH200)</f>
        <v>0</v>
      </c>
      <c r="U200">
        <f>1/((DB200+1)/(R200/1.6)+1/(S200/1.37)) + DB200/((DB200+1)/(R200/1.6) + DB200/(S200/1.37))</f>
        <v>0</v>
      </c>
      <c r="V200">
        <f>(CW200*CZ200)</f>
        <v>0</v>
      </c>
      <c r="W200">
        <f>(DO200+(V200+2*0.95*5.67E-8*(((DO200+$B$7)+273)^4-(DO200+273)^4)-44100*K200)/(1.84*29.3*S200+8*0.95*5.67E-8*(DO200+273)^3))</f>
        <v>0</v>
      </c>
      <c r="X200">
        <f>($C$7*DP200+$D$7*DQ200+$E$7*W200)</f>
        <v>0</v>
      </c>
      <c r="Y200">
        <f>0.61365*exp(17.502*X200/(240.97+X200))</f>
        <v>0</v>
      </c>
      <c r="Z200">
        <f>(AA200/AB200*100)</f>
        <v>0</v>
      </c>
      <c r="AA200">
        <f>DH200*(DM200+DN200)/1000</f>
        <v>0</v>
      </c>
      <c r="AB200">
        <f>0.61365*exp(17.502*DO200/(240.97+DO200))</f>
        <v>0</v>
      </c>
      <c r="AC200">
        <f>(Y200-DH200*(DM200+DN200)/1000)</f>
        <v>0</v>
      </c>
      <c r="AD200">
        <f>(-K200*44100)</f>
        <v>0</v>
      </c>
      <c r="AE200">
        <f>2*29.3*S200*0.92*(DO200-X200)</f>
        <v>0</v>
      </c>
      <c r="AF200">
        <f>2*0.95*5.67E-8*(((DO200+$B$7)+273)^4-(X200+273)^4)</f>
        <v>0</v>
      </c>
      <c r="AG200">
        <f>V200+AF200+AD200+AE200</f>
        <v>0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MAX(0,($B$13+$C$13*DT200)/(1+$D$13*DT200)*DM200/(DO200+273)*$E$13)</f>
        <v>0</v>
      </c>
      <c r="AM200" t="s">
        <v>422</v>
      </c>
      <c r="AN200" t="s">
        <v>422</v>
      </c>
      <c r="AO200">
        <v>0</v>
      </c>
      <c r="AP200">
        <v>0</v>
      </c>
      <c r="AQ200">
        <f>1-AO200/AP200</f>
        <v>0</v>
      </c>
      <c r="AR200">
        <v>0</v>
      </c>
      <c r="AS200" t="s">
        <v>422</v>
      </c>
      <c r="AT200" t="s">
        <v>422</v>
      </c>
      <c r="AU200">
        <v>0</v>
      </c>
      <c r="AV200">
        <v>0</v>
      </c>
      <c r="AW200">
        <f>1-AU200/AV200</f>
        <v>0</v>
      </c>
      <c r="AX200">
        <v>0.5</v>
      </c>
      <c r="AY200">
        <f>CX200</f>
        <v>0</v>
      </c>
      <c r="AZ200">
        <f>M200</f>
        <v>0</v>
      </c>
      <c r="BA200">
        <f>AW200*AX200*AY200</f>
        <v>0</v>
      </c>
      <c r="BB200">
        <f>(AZ200-AR200)/AY200</f>
        <v>0</v>
      </c>
      <c r="BC200">
        <f>(AP200-AV200)/AV200</f>
        <v>0</v>
      </c>
      <c r="BD200">
        <f>AO200/(AQ200+AO200/AV200)</f>
        <v>0</v>
      </c>
      <c r="BE200" t="s">
        <v>422</v>
      </c>
      <c r="BF200">
        <v>0</v>
      </c>
      <c r="BG200">
        <f>IF(BF200&lt;&gt;0, BF200, BD200)</f>
        <v>0</v>
      </c>
      <c r="BH200">
        <f>1-BG200/AV200</f>
        <v>0</v>
      </c>
      <c r="BI200">
        <f>(AV200-AU200)/(AV200-BG200)</f>
        <v>0</v>
      </c>
      <c r="BJ200">
        <f>(AP200-AV200)/(AP200-BG200)</f>
        <v>0</v>
      </c>
      <c r="BK200">
        <f>(AV200-AU200)/(AV200-AO200)</f>
        <v>0</v>
      </c>
      <c r="BL200">
        <f>(AP200-AV200)/(AP200-AO200)</f>
        <v>0</v>
      </c>
      <c r="BM200">
        <f>(BI200*BG200/AU200)</f>
        <v>0</v>
      </c>
      <c r="BN200">
        <f>(1-BM200)</f>
        <v>0</v>
      </c>
      <c r="CW200">
        <f>$B$11*DU200+$C$11*DV200+$F$11*EG200*(1-EJ200)</f>
        <v>0</v>
      </c>
      <c r="CX200">
        <f>CW200*CY200</f>
        <v>0</v>
      </c>
      <c r="CY200">
        <f>($B$11*$D$9+$C$11*$D$9+$F$11*((ET200+EL200)/MAX(ET200+EL200+EU200, 0.1)*$I$9+EU200/MAX(ET200+EL200+EU200, 0.1)*$J$9))/($B$11+$C$11+$F$11)</f>
        <v>0</v>
      </c>
      <c r="CZ200">
        <f>($B$11*$K$9+$C$11*$K$9+$F$11*((ET200+EL200)/MAX(ET200+EL200+EU200, 0.1)*$P$9+EU200/MAX(ET200+EL200+EU200, 0.1)*$Q$9))/($B$11+$C$11+$F$11)</f>
        <v>0</v>
      </c>
      <c r="DA200">
        <v>6</v>
      </c>
      <c r="DB200">
        <v>0.5</v>
      </c>
      <c r="DC200" t="s">
        <v>423</v>
      </c>
      <c r="DD200">
        <v>2</v>
      </c>
      <c r="DE200">
        <v>1758505818</v>
      </c>
      <c r="DF200">
        <v>420.6711111111111</v>
      </c>
      <c r="DG200">
        <v>419.9908888888889</v>
      </c>
      <c r="DH200">
        <v>25.42865555555555</v>
      </c>
      <c r="DI200">
        <v>25.18256666666667</v>
      </c>
      <c r="DJ200">
        <v>419.4331111111111</v>
      </c>
      <c r="DK200">
        <v>25.21843333333333</v>
      </c>
      <c r="DL200">
        <v>500.0218888888889</v>
      </c>
      <c r="DM200">
        <v>89.98043333333334</v>
      </c>
      <c r="DN200">
        <v>0.0569147</v>
      </c>
      <c r="DO200">
        <v>31.37447777777778</v>
      </c>
      <c r="DP200">
        <v>30.70487777777777</v>
      </c>
      <c r="DQ200">
        <v>999.9000000000001</v>
      </c>
      <c r="DR200">
        <v>0</v>
      </c>
      <c r="DS200">
        <v>0</v>
      </c>
      <c r="DT200">
        <v>10000.83333333333</v>
      </c>
      <c r="DU200">
        <v>0</v>
      </c>
      <c r="DV200">
        <v>0.899321</v>
      </c>
      <c r="DW200">
        <v>0.6804334444444444</v>
      </c>
      <c r="DX200">
        <v>431.6473333333333</v>
      </c>
      <c r="DY200">
        <v>430.8402222222222</v>
      </c>
      <c r="DZ200">
        <v>0.2460843333333333</v>
      </c>
      <c r="EA200">
        <v>419.9908888888889</v>
      </c>
      <c r="EB200">
        <v>25.18256666666667</v>
      </c>
      <c r="EC200">
        <v>2.288081111111111</v>
      </c>
      <c r="ED200">
        <v>2.265937777777778</v>
      </c>
      <c r="EE200">
        <v>19.59274444444445</v>
      </c>
      <c r="EF200">
        <v>19.43628888888889</v>
      </c>
      <c r="EG200">
        <v>0.00500097</v>
      </c>
      <c r="EH200">
        <v>0</v>
      </c>
      <c r="EI200">
        <v>0</v>
      </c>
      <c r="EJ200">
        <v>0</v>
      </c>
      <c r="EK200">
        <v>785.1111111111111</v>
      </c>
      <c r="EL200">
        <v>0.00500097</v>
      </c>
      <c r="EM200">
        <v>-15.7</v>
      </c>
      <c r="EN200">
        <v>-3.388888888888888</v>
      </c>
      <c r="EO200">
        <v>35.26377777777778</v>
      </c>
      <c r="EP200">
        <v>39.81233333333333</v>
      </c>
      <c r="EQ200">
        <v>37.28444444444445</v>
      </c>
      <c r="ER200">
        <v>39.96511111111111</v>
      </c>
      <c r="ES200">
        <v>37.847</v>
      </c>
      <c r="ET200">
        <v>0</v>
      </c>
      <c r="EU200">
        <v>0</v>
      </c>
      <c r="EV200">
        <v>0</v>
      </c>
      <c r="EW200">
        <v>1758505821.7</v>
      </c>
      <c r="EX200">
        <v>0</v>
      </c>
      <c r="EY200">
        <v>786.6479999999999</v>
      </c>
      <c r="EZ200">
        <v>-0.04615393357349017</v>
      </c>
      <c r="FA200">
        <v>-35.3999999792148</v>
      </c>
      <c r="FB200">
        <v>-8.795999999999999</v>
      </c>
      <c r="FC200">
        <v>15</v>
      </c>
      <c r="FD200">
        <v>0</v>
      </c>
      <c r="FE200" t="s">
        <v>424</v>
      </c>
      <c r="FF200">
        <v>1747247426.5</v>
      </c>
      <c r="FG200">
        <v>1747247420.5</v>
      </c>
      <c r="FH200">
        <v>0</v>
      </c>
      <c r="FI200">
        <v>1.027</v>
      </c>
      <c r="FJ200">
        <v>0.031</v>
      </c>
      <c r="FK200">
        <v>0.02</v>
      </c>
      <c r="FL200">
        <v>0.05</v>
      </c>
      <c r="FM200">
        <v>420</v>
      </c>
      <c r="FN200">
        <v>16</v>
      </c>
      <c r="FO200">
        <v>0.01</v>
      </c>
      <c r="FP200">
        <v>0.1</v>
      </c>
      <c r="FQ200">
        <v>0.6561035499999999</v>
      </c>
      <c r="FR200">
        <v>0.1813990469043151</v>
      </c>
      <c r="FS200">
        <v>0.04799054398626358</v>
      </c>
      <c r="FT200">
        <v>0</v>
      </c>
      <c r="FU200">
        <v>786.4470588235295</v>
      </c>
      <c r="FV200">
        <v>2.765469827000611</v>
      </c>
      <c r="FW200">
        <v>4.612466183145134</v>
      </c>
      <c r="FX200">
        <v>-1</v>
      </c>
      <c r="FY200">
        <v>0.219737525</v>
      </c>
      <c r="FZ200">
        <v>0.2355836060037523</v>
      </c>
      <c r="GA200">
        <v>0.02316467661763002</v>
      </c>
      <c r="GB200">
        <v>0</v>
      </c>
      <c r="GC200">
        <v>0</v>
      </c>
      <c r="GD200">
        <v>2</v>
      </c>
      <c r="GE200" t="s">
        <v>433</v>
      </c>
      <c r="GF200">
        <v>3.1368</v>
      </c>
      <c r="GG200">
        <v>2.71671</v>
      </c>
      <c r="GH200">
        <v>0.09325369999999999</v>
      </c>
      <c r="GI200">
        <v>0.0924706</v>
      </c>
      <c r="GJ200">
        <v>0.109784</v>
      </c>
      <c r="GK200">
        <v>0.107786</v>
      </c>
      <c r="GL200">
        <v>28788.5</v>
      </c>
      <c r="GM200">
        <v>28869.2</v>
      </c>
      <c r="GN200">
        <v>29518.7</v>
      </c>
      <c r="GO200">
        <v>29400.3</v>
      </c>
      <c r="GP200">
        <v>34719.3</v>
      </c>
      <c r="GQ200">
        <v>34738.5</v>
      </c>
      <c r="GR200">
        <v>41540.5</v>
      </c>
      <c r="GS200">
        <v>41768.6</v>
      </c>
      <c r="GT200">
        <v>1.91475</v>
      </c>
      <c r="GU200">
        <v>1.86598</v>
      </c>
      <c r="GV200">
        <v>0.08579340000000001</v>
      </c>
      <c r="GW200">
        <v>0</v>
      </c>
      <c r="GX200">
        <v>29.3271</v>
      </c>
      <c r="GY200">
        <v>999.9</v>
      </c>
      <c r="GZ200">
        <v>57.5</v>
      </c>
      <c r="HA200">
        <v>31.2</v>
      </c>
      <c r="HB200">
        <v>29.1598</v>
      </c>
      <c r="HC200">
        <v>62.4127</v>
      </c>
      <c r="HD200">
        <v>25.4928</v>
      </c>
      <c r="HE200">
        <v>1</v>
      </c>
      <c r="HF200">
        <v>0.138608</v>
      </c>
      <c r="HG200">
        <v>-2.30545</v>
      </c>
      <c r="HH200">
        <v>20.3429</v>
      </c>
      <c r="HI200">
        <v>5.22193</v>
      </c>
      <c r="HJ200">
        <v>12.0159</v>
      </c>
      <c r="HK200">
        <v>4.9901</v>
      </c>
      <c r="HL200">
        <v>3.28883</v>
      </c>
      <c r="HM200">
        <v>9999</v>
      </c>
      <c r="HN200">
        <v>9999</v>
      </c>
      <c r="HO200">
        <v>9999</v>
      </c>
      <c r="HP200">
        <v>999.9</v>
      </c>
      <c r="HQ200">
        <v>1.86757</v>
      </c>
      <c r="HR200">
        <v>1.86673</v>
      </c>
      <c r="HS200">
        <v>1.866</v>
      </c>
      <c r="HT200">
        <v>1.866</v>
      </c>
      <c r="HU200">
        <v>1.86783</v>
      </c>
      <c r="HV200">
        <v>1.87028</v>
      </c>
      <c r="HW200">
        <v>1.86891</v>
      </c>
      <c r="HX200">
        <v>1.8704</v>
      </c>
      <c r="HY200">
        <v>0</v>
      </c>
      <c r="HZ200">
        <v>0</v>
      </c>
      <c r="IA200">
        <v>0</v>
      </c>
      <c r="IB200">
        <v>0</v>
      </c>
      <c r="IC200" t="s">
        <v>426</v>
      </c>
      <c r="ID200" t="s">
        <v>427</v>
      </c>
      <c r="IE200" t="s">
        <v>428</v>
      </c>
      <c r="IF200" t="s">
        <v>428</v>
      </c>
      <c r="IG200" t="s">
        <v>428</v>
      </c>
      <c r="IH200" t="s">
        <v>428</v>
      </c>
      <c r="II200">
        <v>0</v>
      </c>
      <c r="IJ200">
        <v>100</v>
      </c>
      <c r="IK200">
        <v>100</v>
      </c>
      <c r="IL200">
        <v>1.238</v>
      </c>
      <c r="IM200">
        <v>0.2103</v>
      </c>
      <c r="IN200">
        <v>0.6902030508192664</v>
      </c>
      <c r="IO200">
        <v>0.001474763808417899</v>
      </c>
      <c r="IP200">
        <v>-3.85604142745729E-07</v>
      </c>
      <c r="IQ200">
        <v>-4.042155114862324E-11</v>
      </c>
      <c r="IR200">
        <v>-0.0599630414126953</v>
      </c>
      <c r="IS200">
        <v>-0.0008759303265835833</v>
      </c>
      <c r="IT200">
        <v>0.0007542316531097033</v>
      </c>
      <c r="IU200">
        <v>-1.168394518909615E-05</v>
      </c>
      <c r="IV200">
        <v>4</v>
      </c>
      <c r="IW200">
        <v>2283</v>
      </c>
      <c r="IX200">
        <v>1</v>
      </c>
      <c r="IY200">
        <v>28</v>
      </c>
      <c r="IZ200">
        <v>187639.9</v>
      </c>
      <c r="JA200">
        <v>187640</v>
      </c>
      <c r="JB200">
        <v>1.03394</v>
      </c>
      <c r="JC200">
        <v>2.30103</v>
      </c>
      <c r="JD200">
        <v>1.39648</v>
      </c>
      <c r="JE200">
        <v>2.35962</v>
      </c>
      <c r="JF200">
        <v>1.49536</v>
      </c>
      <c r="JG200">
        <v>2.62207</v>
      </c>
      <c r="JH200">
        <v>36.7654</v>
      </c>
      <c r="JI200">
        <v>24.105</v>
      </c>
      <c r="JJ200">
        <v>18</v>
      </c>
      <c r="JK200">
        <v>489.725</v>
      </c>
      <c r="JL200">
        <v>448.761</v>
      </c>
      <c r="JM200">
        <v>33.1914</v>
      </c>
      <c r="JN200">
        <v>29.3892</v>
      </c>
      <c r="JO200">
        <v>29.9997</v>
      </c>
      <c r="JP200">
        <v>29.2532</v>
      </c>
      <c r="JQ200">
        <v>29.18</v>
      </c>
      <c r="JR200">
        <v>20.688</v>
      </c>
      <c r="JS200">
        <v>20.9632</v>
      </c>
      <c r="JT200">
        <v>100</v>
      </c>
      <c r="JU200">
        <v>33.1851</v>
      </c>
      <c r="JV200">
        <v>420</v>
      </c>
      <c r="JW200">
        <v>25.2118</v>
      </c>
      <c r="JX200">
        <v>100.889</v>
      </c>
      <c r="JY200">
        <v>100.44</v>
      </c>
    </row>
    <row r="201" spans="1:285">
      <c r="A201">
        <v>185</v>
      </c>
      <c r="B201">
        <v>1758505823</v>
      </c>
      <c r="C201">
        <v>2934.5</v>
      </c>
      <c r="D201" t="s">
        <v>803</v>
      </c>
      <c r="E201" t="s">
        <v>804</v>
      </c>
      <c r="F201">
        <v>5</v>
      </c>
      <c r="G201" t="s">
        <v>796</v>
      </c>
      <c r="H201" t="s">
        <v>420</v>
      </c>
      <c r="I201" t="s">
        <v>421</v>
      </c>
      <c r="J201">
        <v>1758505820</v>
      </c>
      <c r="K201">
        <f>(L201)/1000</f>
        <v>0</v>
      </c>
      <c r="L201">
        <f>1000*DL201*AJ201*(DH201-DI201)/(100*DA201*(1000-AJ201*DH201))</f>
        <v>0</v>
      </c>
      <c r="M201">
        <f>DL201*AJ201*(DG201-DF201*(1000-AJ201*DI201)/(1000-AJ201*DH201))/(100*DA201)</f>
        <v>0</v>
      </c>
      <c r="N201">
        <f>DF201 - IF(AJ201&gt;1, M201*DA201*100.0/(AL201), 0)</f>
        <v>0</v>
      </c>
      <c r="O201">
        <f>((U201-K201/2)*N201-M201)/(U201+K201/2)</f>
        <v>0</v>
      </c>
      <c r="P201">
        <f>O201*(DM201+DN201)/1000.0</f>
        <v>0</v>
      </c>
      <c r="Q201">
        <f>(DF201 - IF(AJ201&gt;1, M201*DA201*100.0/(AL201), 0))*(DM201+DN201)/1000.0</f>
        <v>0</v>
      </c>
      <c r="R201">
        <f>2.0/((1/T201-1/S201)+SIGN(T201)*SQRT((1/T201-1/S201)*(1/T201-1/S201) + 4*DB201/((DB201+1)*(DB201+1))*(2*1/T201*1/S201-1/S201*1/S201)))</f>
        <v>0</v>
      </c>
      <c r="S201">
        <f>IF(LEFT(DC201,1)&lt;&gt;"0",IF(LEFT(DC201,1)="1",3.0,DD201),$D$5+$E$5*(DT201*DM201/($K$5*1000))+$F$5*(DT201*DM201/($K$5*1000))*MAX(MIN(DA201,$J$5),$I$5)*MAX(MIN(DA201,$J$5),$I$5)+$G$5*MAX(MIN(DA201,$J$5),$I$5)*(DT201*DM201/($K$5*1000))+$H$5*(DT201*DM201/($K$5*1000))*(DT201*DM201/($K$5*1000)))</f>
        <v>0</v>
      </c>
      <c r="T201">
        <f>K201*(1000-(1000*0.61365*exp(17.502*X201/(240.97+X201))/(DM201+DN201)+DH201)/2)/(1000*0.61365*exp(17.502*X201/(240.97+X201))/(DM201+DN201)-DH201)</f>
        <v>0</v>
      </c>
      <c r="U201">
        <f>1/((DB201+1)/(R201/1.6)+1/(S201/1.37)) + DB201/((DB201+1)/(R201/1.6) + DB201/(S201/1.37))</f>
        <v>0</v>
      </c>
      <c r="V201">
        <f>(CW201*CZ201)</f>
        <v>0</v>
      </c>
      <c r="W201">
        <f>(DO201+(V201+2*0.95*5.67E-8*(((DO201+$B$7)+273)^4-(DO201+273)^4)-44100*K201)/(1.84*29.3*S201+8*0.95*5.67E-8*(DO201+273)^3))</f>
        <v>0</v>
      </c>
      <c r="X201">
        <f>($C$7*DP201+$D$7*DQ201+$E$7*W201)</f>
        <v>0</v>
      </c>
      <c r="Y201">
        <f>0.61365*exp(17.502*X201/(240.97+X201))</f>
        <v>0</v>
      </c>
      <c r="Z201">
        <f>(AA201/AB201*100)</f>
        <v>0</v>
      </c>
      <c r="AA201">
        <f>DH201*(DM201+DN201)/1000</f>
        <v>0</v>
      </c>
      <c r="AB201">
        <f>0.61365*exp(17.502*DO201/(240.97+DO201))</f>
        <v>0</v>
      </c>
      <c r="AC201">
        <f>(Y201-DH201*(DM201+DN201)/1000)</f>
        <v>0</v>
      </c>
      <c r="AD201">
        <f>(-K201*44100)</f>
        <v>0</v>
      </c>
      <c r="AE201">
        <f>2*29.3*S201*0.92*(DO201-X201)</f>
        <v>0</v>
      </c>
      <c r="AF201">
        <f>2*0.95*5.67E-8*(((DO201+$B$7)+273)^4-(X201+273)^4)</f>
        <v>0</v>
      </c>
      <c r="AG201">
        <f>V201+AF201+AD201+AE201</f>
        <v>0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MAX(0,($B$13+$C$13*DT201)/(1+$D$13*DT201)*DM201/(DO201+273)*$E$13)</f>
        <v>0</v>
      </c>
      <c r="AM201" t="s">
        <v>422</v>
      </c>
      <c r="AN201" t="s">
        <v>422</v>
      </c>
      <c r="AO201">
        <v>0</v>
      </c>
      <c r="AP201">
        <v>0</v>
      </c>
      <c r="AQ201">
        <f>1-AO201/AP201</f>
        <v>0</v>
      </c>
      <c r="AR201">
        <v>0</v>
      </c>
      <c r="AS201" t="s">
        <v>422</v>
      </c>
      <c r="AT201" t="s">
        <v>422</v>
      </c>
      <c r="AU201">
        <v>0</v>
      </c>
      <c r="AV201">
        <v>0</v>
      </c>
      <c r="AW201">
        <f>1-AU201/AV201</f>
        <v>0</v>
      </c>
      <c r="AX201">
        <v>0.5</v>
      </c>
      <c r="AY201">
        <f>CX201</f>
        <v>0</v>
      </c>
      <c r="AZ201">
        <f>M201</f>
        <v>0</v>
      </c>
      <c r="BA201">
        <f>AW201*AX201*AY201</f>
        <v>0</v>
      </c>
      <c r="BB201">
        <f>(AZ201-AR201)/AY201</f>
        <v>0</v>
      </c>
      <c r="BC201">
        <f>(AP201-AV201)/AV201</f>
        <v>0</v>
      </c>
      <c r="BD201">
        <f>AO201/(AQ201+AO201/AV201)</f>
        <v>0</v>
      </c>
      <c r="BE201" t="s">
        <v>422</v>
      </c>
      <c r="BF201">
        <v>0</v>
      </c>
      <c r="BG201">
        <f>IF(BF201&lt;&gt;0, BF201, BD201)</f>
        <v>0</v>
      </c>
      <c r="BH201">
        <f>1-BG201/AV201</f>
        <v>0</v>
      </c>
      <c r="BI201">
        <f>(AV201-AU201)/(AV201-BG201)</f>
        <v>0</v>
      </c>
      <c r="BJ201">
        <f>(AP201-AV201)/(AP201-BG201)</f>
        <v>0</v>
      </c>
      <c r="BK201">
        <f>(AV201-AU201)/(AV201-AO201)</f>
        <v>0</v>
      </c>
      <c r="BL201">
        <f>(AP201-AV201)/(AP201-AO201)</f>
        <v>0</v>
      </c>
      <c r="BM201">
        <f>(BI201*BG201/AU201)</f>
        <v>0</v>
      </c>
      <c r="BN201">
        <f>(1-BM201)</f>
        <v>0</v>
      </c>
      <c r="CW201">
        <f>$B$11*DU201+$C$11*DV201+$F$11*EG201*(1-EJ201)</f>
        <v>0</v>
      </c>
      <c r="CX201">
        <f>CW201*CY201</f>
        <v>0</v>
      </c>
      <c r="CY201">
        <f>($B$11*$D$9+$C$11*$D$9+$F$11*((ET201+EL201)/MAX(ET201+EL201+EU201, 0.1)*$I$9+EU201/MAX(ET201+EL201+EU201, 0.1)*$J$9))/($B$11+$C$11+$F$11)</f>
        <v>0</v>
      </c>
      <c r="CZ201">
        <f>($B$11*$K$9+$C$11*$K$9+$F$11*((ET201+EL201)/MAX(ET201+EL201+EU201, 0.1)*$P$9+EU201/MAX(ET201+EL201+EU201, 0.1)*$Q$9))/($B$11+$C$11+$F$11)</f>
        <v>0</v>
      </c>
      <c r="DA201">
        <v>6</v>
      </c>
      <c r="DB201">
        <v>0.5</v>
      </c>
      <c r="DC201" t="s">
        <v>423</v>
      </c>
      <c r="DD201">
        <v>2</v>
      </c>
      <c r="DE201">
        <v>1758505820</v>
      </c>
      <c r="DF201">
        <v>420.6688888888889</v>
      </c>
      <c r="DG201">
        <v>419.9893333333333</v>
      </c>
      <c r="DH201">
        <v>25.43137777777778</v>
      </c>
      <c r="DI201">
        <v>25.18264444444445</v>
      </c>
      <c r="DJ201">
        <v>419.4308888888889</v>
      </c>
      <c r="DK201">
        <v>25.22112222222222</v>
      </c>
      <c r="DL201">
        <v>500.0308888888889</v>
      </c>
      <c r="DM201">
        <v>89.98086666666667</v>
      </c>
      <c r="DN201">
        <v>0.0566104</v>
      </c>
      <c r="DO201">
        <v>31.3815</v>
      </c>
      <c r="DP201">
        <v>30.71578888888889</v>
      </c>
      <c r="DQ201">
        <v>999.9000000000001</v>
      </c>
      <c r="DR201">
        <v>0</v>
      </c>
      <c r="DS201">
        <v>0</v>
      </c>
      <c r="DT201">
        <v>10000.68888888889</v>
      </c>
      <c r="DU201">
        <v>0</v>
      </c>
      <c r="DV201">
        <v>0.899321</v>
      </c>
      <c r="DW201">
        <v>0.6798297777777778</v>
      </c>
      <c r="DX201">
        <v>431.6463333333334</v>
      </c>
      <c r="DY201">
        <v>430.8386666666667</v>
      </c>
      <c r="DZ201">
        <v>0.2487366666666666</v>
      </c>
      <c r="EA201">
        <v>419.9893333333333</v>
      </c>
      <c r="EB201">
        <v>25.18264444444445</v>
      </c>
      <c r="EC201">
        <v>2.288338888888889</v>
      </c>
      <c r="ED201">
        <v>2.265956666666666</v>
      </c>
      <c r="EE201">
        <v>19.59454444444444</v>
      </c>
      <c r="EF201">
        <v>19.43641111111111</v>
      </c>
      <c r="EG201">
        <v>0.00500097</v>
      </c>
      <c r="EH201">
        <v>0</v>
      </c>
      <c r="EI201">
        <v>0</v>
      </c>
      <c r="EJ201">
        <v>0</v>
      </c>
      <c r="EK201">
        <v>786.7111111111112</v>
      </c>
      <c r="EL201">
        <v>0.00500097</v>
      </c>
      <c r="EM201">
        <v>-12.1</v>
      </c>
      <c r="EN201">
        <v>-2.444444444444445</v>
      </c>
      <c r="EO201">
        <v>35.28444444444445</v>
      </c>
      <c r="EP201">
        <v>39.854</v>
      </c>
      <c r="EQ201">
        <v>37.30511111111111</v>
      </c>
      <c r="ER201">
        <v>40.01366666666667</v>
      </c>
      <c r="ES201">
        <v>37.868</v>
      </c>
      <c r="ET201">
        <v>0</v>
      </c>
      <c r="EU201">
        <v>0</v>
      </c>
      <c r="EV201">
        <v>0</v>
      </c>
      <c r="EW201">
        <v>1758505824.1</v>
      </c>
      <c r="EX201">
        <v>0</v>
      </c>
      <c r="EY201">
        <v>786.6720000000001</v>
      </c>
      <c r="EZ201">
        <v>4.623076808216641</v>
      </c>
      <c r="FA201">
        <v>-21.8769231719143</v>
      </c>
      <c r="FB201">
        <v>-8.408000000000001</v>
      </c>
      <c r="FC201">
        <v>15</v>
      </c>
      <c r="FD201">
        <v>0</v>
      </c>
      <c r="FE201" t="s">
        <v>424</v>
      </c>
      <c r="FF201">
        <v>1747247426.5</v>
      </c>
      <c r="FG201">
        <v>1747247420.5</v>
      </c>
      <c r="FH201">
        <v>0</v>
      </c>
      <c r="FI201">
        <v>1.027</v>
      </c>
      <c r="FJ201">
        <v>0.031</v>
      </c>
      <c r="FK201">
        <v>0.02</v>
      </c>
      <c r="FL201">
        <v>0.05</v>
      </c>
      <c r="FM201">
        <v>420</v>
      </c>
      <c r="FN201">
        <v>16</v>
      </c>
      <c r="FO201">
        <v>0.01</v>
      </c>
      <c r="FP201">
        <v>0.1</v>
      </c>
      <c r="FQ201">
        <v>0.6557252682926829</v>
      </c>
      <c r="FR201">
        <v>0.2237705226480843</v>
      </c>
      <c r="FS201">
        <v>0.04249742630372119</v>
      </c>
      <c r="FT201">
        <v>0</v>
      </c>
      <c r="FU201">
        <v>786.6382352941176</v>
      </c>
      <c r="FV201">
        <v>1.51718861965043</v>
      </c>
      <c r="FW201">
        <v>4.130447540619917</v>
      </c>
      <c r="FX201">
        <v>-1</v>
      </c>
      <c r="FY201">
        <v>0.2275471219512195</v>
      </c>
      <c r="FZ201">
        <v>0.2021302369337984</v>
      </c>
      <c r="GA201">
        <v>0.02060649615095381</v>
      </c>
      <c r="GB201">
        <v>0</v>
      </c>
      <c r="GC201">
        <v>0</v>
      </c>
      <c r="GD201">
        <v>2</v>
      </c>
      <c r="GE201" t="s">
        <v>433</v>
      </c>
      <c r="GF201">
        <v>3.13682</v>
      </c>
      <c r="GG201">
        <v>2.71611</v>
      </c>
      <c r="GH201">
        <v>0.0932496</v>
      </c>
      <c r="GI201">
        <v>0.09247039999999999</v>
      </c>
      <c r="GJ201">
        <v>0.109792</v>
      </c>
      <c r="GK201">
        <v>0.107789</v>
      </c>
      <c r="GL201">
        <v>28788.3</v>
      </c>
      <c r="GM201">
        <v>28869.1</v>
      </c>
      <c r="GN201">
        <v>29518.3</v>
      </c>
      <c r="GO201">
        <v>29400.2</v>
      </c>
      <c r="GP201">
        <v>34718.6</v>
      </c>
      <c r="GQ201">
        <v>34738.3</v>
      </c>
      <c r="GR201">
        <v>41540</v>
      </c>
      <c r="GS201">
        <v>41768.4</v>
      </c>
      <c r="GT201">
        <v>1.9147</v>
      </c>
      <c r="GU201">
        <v>1.86588</v>
      </c>
      <c r="GV201">
        <v>0.08597970000000001</v>
      </c>
      <c r="GW201">
        <v>0</v>
      </c>
      <c r="GX201">
        <v>29.329</v>
      </c>
      <c r="GY201">
        <v>999.9</v>
      </c>
      <c r="GZ201">
        <v>57.5</v>
      </c>
      <c r="HA201">
        <v>31.2</v>
      </c>
      <c r="HB201">
        <v>29.1579</v>
      </c>
      <c r="HC201">
        <v>62.3327</v>
      </c>
      <c r="HD201">
        <v>25.4127</v>
      </c>
      <c r="HE201">
        <v>1</v>
      </c>
      <c r="HF201">
        <v>0.138359</v>
      </c>
      <c r="HG201">
        <v>-2.29941</v>
      </c>
      <c r="HH201">
        <v>20.3422</v>
      </c>
      <c r="HI201">
        <v>5.21849</v>
      </c>
      <c r="HJ201">
        <v>12.0159</v>
      </c>
      <c r="HK201">
        <v>4.989</v>
      </c>
      <c r="HL201">
        <v>3.28823</v>
      </c>
      <c r="HM201">
        <v>9999</v>
      </c>
      <c r="HN201">
        <v>9999</v>
      </c>
      <c r="HO201">
        <v>9999</v>
      </c>
      <c r="HP201">
        <v>999.9</v>
      </c>
      <c r="HQ201">
        <v>1.86757</v>
      </c>
      <c r="HR201">
        <v>1.86672</v>
      </c>
      <c r="HS201">
        <v>1.86602</v>
      </c>
      <c r="HT201">
        <v>1.866</v>
      </c>
      <c r="HU201">
        <v>1.86783</v>
      </c>
      <c r="HV201">
        <v>1.87028</v>
      </c>
      <c r="HW201">
        <v>1.86891</v>
      </c>
      <c r="HX201">
        <v>1.8704</v>
      </c>
      <c r="HY201">
        <v>0</v>
      </c>
      <c r="HZ201">
        <v>0</v>
      </c>
      <c r="IA201">
        <v>0</v>
      </c>
      <c r="IB201">
        <v>0</v>
      </c>
      <c r="IC201" t="s">
        <v>426</v>
      </c>
      <c r="ID201" t="s">
        <v>427</v>
      </c>
      <c r="IE201" t="s">
        <v>428</v>
      </c>
      <c r="IF201" t="s">
        <v>428</v>
      </c>
      <c r="IG201" t="s">
        <v>428</v>
      </c>
      <c r="IH201" t="s">
        <v>428</v>
      </c>
      <c r="II201">
        <v>0</v>
      </c>
      <c r="IJ201">
        <v>100</v>
      </c>
      <c r="IK201">
        <v>100</v>
      </c>
      <c r="IL201">
        <v>1.238</v>
      </c>
      <c r="IM201">
        <v>0.2103</v>
      </c>
      <c r="IN201">
        <v>0.6902030508192664</v>
      </c>
      <c r="IO201">
        <v>0.001474763808417899</v>
      </c>
      <c r="IP201">
        <v>-3.85604142745729E-07</v>
      </c>
      <c r="IQ201">
        <v>-4.042155114862324E-11</v>
      </c>
      <c r="IR201">
        <v>-0.0599630414126953</v>
      </c>
      <c r="IS201">
        <v>-0.0008759303265835833</v>
      </c>
      <c r="IT201">
        <v>0.0007542316531097033</v>
      </c>
      <c r="IU201">
        <v>-1.168394518909615E-05</v>
      </c>
      <c r="IV201">
        <v>4</v>
      </c>
      <c r="IW201">
        <v>2283</v>
      </c>
      <c r="IX201">
        <v>1</v>
      </c>
      <c r="IY201">
        <v>28</v>
      </c>
      <c r="IZ201">
        <v>187639.9</v>
      </c>
      <c r="JA201">
        <v>187640</v>
      </c>
      <c r="JB201">
        <v>1.03271</v>
      </c>
      <c r="JC201">
        <v>2.2998</v>
      </c>
      <c r="JD201">
        <v>1.39648</v>
      </c>
      <c r="JE201">
        <v>2.36084</v>
      </c>
      <c r="JF201">
        <v>1.49536</v>
      </c>
      <c r="JG201">
        <v>2.55615</v>
      </c>
      <c r="JH201">
        <v>36.7654</v>
      </c>
      <c r="JI201">
        <v>24.1138</v>
      </c>
      <c r="JJ201">
        <v>18</v>
      </c>
      <c r="JK201">
        <v>489.683</v>
      </c>
      <c r="JL201">
        <v>448.691</v>
      </c>
      <c r="JM201">
        <v>33.191</v>
      </c>
      <c r="JN201">
        <v>29.388</v>
      </c>
      <c r="JO201">
        <v>29.9997</v>
      </c>
      <c r="JP201">
        <v>29.252</v>
      </c>
      <c r="JQ201">
        <v>29.1789</v>
      </c>
      <c r="JR201">
        <v>20.6873</v>
      </c>
      <c r="JS201">
        <v>20.684</v>
      </c>
      <c r="JT201">
        <v>100</v>
      </c>
      <c r="JU201">
        <v>33.1851</v>
      </c>
      <c r="JV201">
        <v>420</v>
      </c>
      <c r="JW201">
        <v>25.3271</v>
      </c>
      <c r="JX201">
        <v>100.888</v>
      </c>
      <c r="JY201">
        <v>100.44</v>
      </c>
    </row>
    <row r="202" spans="1:285">
      <c r="A202">
        <v>186</v>
      </c>
      <c r="B202">
        <v>1758505825</v>
      </c>
      <c r="C202">
        <v>2936.5</v>
      </c>
      <c r="D202" t="s">
        <v>805</v>
      </c>
      <c r="E202" t="s">
        <v>806</v>
      </c>
      <c r="F202">
        <v>5</v>
      </c>
      <c r="G202" t="s">
        <v>796</v>
      </c>
      <c r="H202" t="s">
        <v>420</v>
      </c>
      <c r="I202" t="s">
        <v>421</v>
      </c>
      <c r="J202">
        <v>1758505822</v>
      </c>
      <c r="K202">
        <f>(L202)/1000</f>
        <v>0</v>
      </c>
      <c r="L202">
        <f>1000*DL202*AJ202*(DH202-DI202)/(100*DA202*(1000-AJ202*DH202))</f>
        <v>0</v>
      </c>
      <c r="M202">
        <f>DL202*AJ202*(DG202-DF202*(1000-AJ202*DI202)/(1000-AJ202*DH202))/(100*DA202)</f>
        <v>0</v>
      </c>
      <c r="N202">
        <f>DF202 - IF(AJ202&gt;1, M202*DA202*100.0/(AL202), 0)</f>
        <v>0</v>
      </c>
      <c r="O202">
        <f>((U202-K202/2)*N202-M202)/(U202+K202/2)</f>
        <v>0</v>
      </c>
      <c r="P202">
        <f>O202*(DM202+DN202)/1000.0</f>
        <v>0</v>
      </c>
      <c r="Q202">
        <f>(DF202 - IF(AJ202&gt;1, M202*DA202*100.0/(AL202), 0))*(DM202+DN202)/1000.0</f>
        <v>0</v>
      </c>
      <c r="R202">
        <f>2.0/((1/T202-1/S202)+SIGN(T202)*SQRT((1/T202-1/S202)*(1/T202-1/S202) + 4*DB202/((DB202+1)*(DB202+1))*(2*1/T202*1/S202-1/S202*1/S202)))</f>
        <v>0</v>
      </c>
      <c r="S202">
        <f>IF(LEFT(DC202,1)&lt;&gt;"0",IF(LEFT(DC202,1)="1",3.0,DD202),$D$5+$E$5*(DT202*DM202/($K$5*1000))+$F$5*(DT202*DM202/($K$5*1000))*MAX(MIN(DA202,$J$5),$I$5)*MAX(MIN(DA202,$J$5),$I$5)+$G$5*MAX(MIN(DA202,$J$5),$I$5)*(DT202*DM202/($K$5*1000))+$H$5*(DT202*DM202/($K$5*1000))*(DT202*DM202/($K$5*1000)))</f>
        <v>0</v>
      </c>
      <c r="T202">
        <f>K202*(1000-(1000*0.61365*exp(17.502*X202/(240.97+X202))/(DM202+DN202)+DH202)/2)/(1000*0.61365*exp(17.502*X202/(240.97+X202))/(DM202+DN202)-DH202)</f>
        <v>0</v>
      </c>
      <c r="U202">
        <f>1/((DB202+1)/(R202/1.6)+1/(S202/1.37)) + DB202/((DB202+1)/(R202/1.6) + DB202/(S202/1.37))</f>
        <v>0</v>
      </c>
      <c r="V202">
        <f>(CW202*CZ202)</f>
        <v>0</v>
      </c>
      <c r="W202">
        <f>(DO202+(V202+2*0.95*5.67E-8*(((DO202+$B$7)+273)^4-(DO202+273)^4)-44100*K202)/(1.84*29.3*S202+8*0.95*5.67E-8*(DO202+273)^3))</f>
        <v>0</v>
      </c>
      <c r="X202">
        <f>($C$7*DP202+$D$7*DQ202+$E$7*W202)</f>
        <v>0</v>
      </c>
      <c r="Y202">
        <f>0.61365*exp(17.502*X202/(240.97+X202))</f>
        <v>0</v>
      </c>
      <c r="Z202">
        <f>(AA202/AB202*100)</f>
        <v>0</v>
      </c>
      <c r="AA202">
        <f>DH202*(DM202+DN202)/1000</f>
        <v>0</v>
      </c>
      <c r="AB202">
        <f>0.61365*exp(17.502*DO202/(240.97+DO202))</f>
        <v>0</v>
      </c>
      <c r="AC202">
        <f>(Y202-DH202*(DM202+DN202)/1000)</f>
        <v>0</v>
      </c>
      <c r="AD202">
        <f>(-K202*44100)</f>
        <v>0</v>
      </c>
      <c r="AE202">
        <f>2*29.3*S202*0.92*(DO202-X202)</f>
        <v>0</v>
      </c>
      <c r="AF202">
        <f>2*0.95*5.67E-8*(((DO202+$B$7)+273)^4-(X202+273)^4)</f>
        <v>0</v>
      </c>
      <c r="AG202">
        <f>V202+AF202+AD202+AE202</f>
        <v>0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MAX(0,($B$13+$C$13*DT202)/(1+$D$13*DT202)*DM202/(DO202+273)*$E$13)</f>
        <v>0</v>
      </c>
      <c r="AM202" t="s">
        <v>422</v>
      </c>
      <c r="AN202" t="s">
        <v>422</v>
      </c>
      <c r="AO202">
        <v>0</v>
      </c>
      <c r="AP202">
        <v>0</v>
      </c>
      <c r="AQ202">
        <f>1-AO202/AP202</f>
        <v>0</v>
      </c>
      <c r="AR202">
        <v>0</v>
      </c>
      <c r="AS202" t="s">
        <v>422</v>
      </c>
      <c r="AT202" t="s">
        <v>422</v>
      </c>
      <c r="AU202">
        <v>0</v>
      </c>
      <c r="AV202">
        <v>0</v>
      </c>
      <c r="AW202">
        <f>1-AU202/AV202</f>
        <v>0</v>
      </c>
      <c r="AX202">
        <v>0.5</v>
      </c>
      <c r="AY202">
        <f>CX202</f>
        <v>0</v>
      </c>
      <c r="AZ202">
        <f>M202</f>
        <v>0</v>
      </c>
      <c r="BA202">
        <f>AW202*AX202*AY202</f>
        <v>0</v>
      </c>
      <c r="BB202">
        <f>(AZ202-AR202)/AY202</f>
        <v>0</v>
      </c>
      <c r="BC202">
        <f>(AP202-AV202)/AV202</f>
        <v>0</v>
      </c>
      <c r="BD202">
        <f>AO202/(AQ202+AO202/AV202)</f>
        <v>0</v>
      </c>
      <c r="BE202" t="s">
        <v>422</v>
      </c>
      <c r="BF202">
        <v>0</v>
      </c>
      <c r="BG202">
        <f>IF(BF202&lt;&gt;0, BF202, BD202)</f>
        <v>0</v>
      </c>
      <c r="BH202">
        <f>1-BG202/AV202</f>
        <v>0</v>
      </c>
      <c r="BI202">
        <f>(AV202-AU202)/(AV202-BG202)</f>
        <v>0</v>
      </c>
      <c r="BJ202">
        <f>(AP202-AV202)/(AP202-BG202)</f>
        <v>0</v>
      </c>
      <c r="BK202">
        <f>(AV202-AU202)/(AV202-AO202)</f>
        <v>0</v>
      </c>
      <c r="BL202">
        <f>(AP202-AV202)/(AP202-AO202)</f>
        <v>0</v>
      </c>
      <c r="BM202">
        <f>(BI202*BG202/AU202)</f>
        <v>0</v>
      </c>
      <c r="BN202">
        <f>(1-BM202)</f>
        <v>0</v>
      </c>
      <c r="CW202">
        <f>$B$11*DU202+$C$11*DV202+$F$11*EG202*(1-EJ202)</f>
        <v>0</v>
      </c>
      <c r="CX202">
        <f>CW202*CY202</f>
        <v>0</v>
      </c>
      <c r="CY202">
        <f>($B$11*$D$9+$C$11*$D$9+$F$11*((ET202+EL202)/MAX(ET202+EL202+EU202, 0.1)*$I$9+EU202/MAX(ET202+EL202+EU202, 0.1)*$J$9))/($B$11+$C$11+$F$11)</f>
        <v>0</v>
      </c>
      <c r="CZ202">
        <f>($B$11*$K$9+$C$11*$K$9+$F$11*((ET202+EL202)/MAX(ET202+EL202+EU202, 0.1)*$P$9+EU202/MAX(ET202+EL202+EU202, 0.1)*$Q$9))/($B$11+$C$11+$F$11)</f>
        <v>0</v>
      </c>
      <c r="DA202">
        <v>6</v>
      </c>
      <c r="DB202">
        <v>0.5</v>
      </c>
      <c r="DC202" t="s">
        <v>423</v>
      </c>
      <c r="DD202">
        <v>2</v>
      </c>
      <c r="DE202">
        <v>1758505822</v>
      </c>
      <c r="DF202">
        <v>420.6443333333333</v>
      </c>
      <c r="DG202">
        <v>419.9826666666667</v>
      </c>
      <c r="DH202">
        <v>25.43392222222222</v>
      </c>
      <c r="DI202">
        <v>25.18335555555556</v>
      </c>
      <c r="DJ202">
        <v>419.4063333333334</v>
      </c>
      <c r="DK202">
        <v>25.22363333333333</v>
      </c>
      <c r="DL202">
        <v>500.0078888888889</v>
      </c>
      <c r="DM202">
        <v>89.98177777777778</v>
      </c>
      <c r="DN202">
        <v>0.05633386666666667</v>
      </c>
      <c r="DO202">
        <v>31.38766666666667</v>
      </c>
      <c r="DP202">
        <v>30.7250111111111</v>
      </c>
      <c r="DQ202">
        <v>999.9000000000001</v>
      </c>
      <c r="DR202">
        <v>0</v>
      </c>
      <c r="DS202">
        <v>0</v>
      </c>
      <c r="DT202">
        <v>9999.022222222222</v>
      </c>
      <c r="DU202">
        <v>0</v>
      </c>
      <c r="DV202">
        <v>0.899321</v>
      </c>
      <c r="DW202">
        <v>0.6618583333333334</v>
      </c>
      <c r="DX202">
        <v>431.6222222222223</v>
      </c>
      <c r="DY202">
        <v>430.8323333333333</v>
      </c>
      <c r="DZ202">
        <v>0.2505606666666667</v>
      </c>
      <c r="EA202">
        <v>419.9826666666667</v>
      </c>
      <c r="EB202">
        <v>25.18335555555556</v>
      </c>
      <c r="EC202">
        <v>2.288591111111112</v>
      </c>
      <c r="ED202">
        <v>2.266043333333334</v>
      </c>
      <c r="EE202">
        <v>19.59631111111111</v>
      </c>
      <c r="EF202">
        <v>19.43702222222222</v>
      </c>
      <c r="EG202">
        <v>0.00500097</v>
      </c>
      <c r="EH202">
        <v>0</v>
      </c>
      <c r="EI202">
        <v>0</v>
      </c>
      <c r="EJ202">
        <v>0</v>
      </c>
      <c r="EK202">
        <v>791.0555555555554</v>
      </c>
      <c r="EL202">
        <v>0.00500097</v>
      </c>
      <c r="EM202">
        <v>-11.58888888888889</v>
      </c>
      <c r="EN202">
        <v>-2.255555555555555</v>
      </c>
      <c r="EO202">
        <v>35.30511111111111</v>
      </c>
      <c r="EP202">
        <v>39.89566666666667</v>
      </c>
      <c r="EQ202">
        <v>37.333</v>
      </c>
      <c r="ER202">
        <v>40.06233333333333</v>
      </c>
      <c r="ES202">
        <v>37.88877777777778</v>
      </c>
      <c r="ET202">
        <v>0</v>
      </c>
      <c r="EU202">
        <v>0</v>
      </c>
      <c r="EV202">
        <v>0</v>
      </c>
      <c r="EW202">
        <v>1758505825.9</v>
      </c>
      <c r="EX202">
        <v>0</v>
      </c>
      <c r="EY202">
        <v>788.1961538461539</v>
      </c>
      <c r="EZ202">
        <v>20.99487167917014</v>
      </c>
      <c r="FA202">
        <v>-43.44273524563378</v>
      </c>
      <c r="FB202">
        <v>-9.780769230769231</v>
      </c>
      <c r="FC202">
        <v>15</v>
      </c>
      <c r="FD202">
        <v>0</v>
      </c>
      <c r="FE202" t="s">
        <v>424</v>
      </c>
      <c r="FF202">
        <v>1747247426.5</v>
      </c>
      <c r="FG202">
        <v>1747247420.5</v>
      </c>
      <c r="FH202">
        <v>0</v>
      </c>
      <c r="FI202">
        <v>1.027</v>
      </c>
      <c r="FJ202">
        <v>0.031</v>
      </c>
      <c r="FK202">
        <v>0.02</v>
      </c>
      <c r="FL202">
        <v>0.05</v>
      </c>
      <c r="FM202">
        <v>420</v>
      </c>
      <c r="FN202">
        <v>16</v>
      </c>
      <c r="FO202">
        <v>0.01</v>
      </c>
      <c r="FP202">
        <v>0.1</v>
      </c>
      <c r="FQ202">
        <v>0.6625007500000001</v>
      </c>
      <c r="FR202">
        <v>0.07201382363977388</v>
      </c>
      <c r="FS202">
        <v>0.03496940926063092</v>
      </c>
      <c r="FT202">
        <v>1</v>
      </c>
      <c r="FU202">
        <v>787.0323529411764</v>
      </c>
      <c r="FV202">
        <v>5.321619517888076</v>
      </c>
      <c r="FW202">
        <v>4.353208457612903</v>
      </c>
      <c r="FX202">
        <v>-1</v>
      </c>
      <c r="FY202">
        <v>0.23344035</v>
      </c>
      <c r="FZ202">
        <v>0.1675484352720448</v>
      </c>
      <c r="GA202">
        <v>0.01672492724281633</v>
      </c>
      <c r="GB202">
        <v>0</v>
      </c>
      <c r="GC202">
        <v>1</v>
      </c>
      <c r="GD202">
        <v>2</v>
      </c>
      <c r="GE202" t="s">
        <v>425</v>
      </c>
      <c r="GF202">
        <v>3.13688</v>
      </c>
      <c r="GG202">
        <v>2.71682</v>
      </c>
      <c r="GH202">
        <v>0.093251</v>
      </c>
      <c r="GI202">
        <v>0.0924715</v>
      </c>
      <c r="GJ202">
        <v>0.109796</v>
      </c>
      <c r="GK202">
        <v>0.107823</v>
      </c>
      <c r="GL202">
        <v>28788.2</v>
      </c>
      <c r="GM202">
        <v>28868.8</v>
      </c>
      <c r="GN202">
        <v>29518.2</v>
      </c>
      <c r="GO202">
        <v>29399.9</v>
      </c>
      <c r="GP202">
        <v>34718.3</v>
      </c>
      <c r="GQ202">
        <v>34736.6</v>
      </c>
      <c r="GR202">
        <v>41539.8</v>
      </c>
      <c r="GS202">
        <v>41768</v>
      </c>
      <c r="GT202">
        <v>1.91497</v>
      </c>
      <c r="GU202">
        <v>1.86628</v>
      </c>
      <c r="GV202">
        <v>0.0863522</v>
      </c>
      <c r="GW202">
        <v>0</v>
      </c>
      <c r="GX202">
        <v>29.3308</v>
      </c>
      <c r="GY202">
        <v>999.9</v>
      </c>
      <c r="GZ202">
        <v>57.5</v>
      </c>
      <c r="HA202">
        <v>31.2</v>
      </c>
      <c r="HB202">
        <v>29.1588</v>
      </c>
      <c r="HC202">
        <v>62.4027</v>
      </c>
      <c r="HD202">
        <v>25.4888</v>
      </c>
      <c r="HE202">
        <v>1</v>
      </c>
      <c r="HF202">
        <v>0.13829</v>
      </c>
      <c r="HG202">
        <v>-1.55248</v>
      </c>
      <c r="HH202">
        <v>20.3453</v>
      </c>
      <c r="HI202">
        <v>5.22208</v>
      </c>
      <c r="HJ202">
        <v>12.0159</v>
      </c>
      <c r="HK202">
        <v>4.9902</v>
      </c>
      <c r="HL202">
        <v>3.28878</v>
      </c>
      <c r="HM202">
        <v>9999</v>
      </c>
      <c r="HN202">
        <v>9999</v>
      </c>
      <c r="HO202">
        <v>9999</v>
      </c>
      <c r="HP202">
        <v>999.9</v>
      </c>
      <c r="HQ202">
        <v>1.86756</v>
      </c>
      <c r="HR202">
        <v>1.86672</v>
      </c>
      <c r="HS202">
        <v>1.86604</v>
      </c>
      <c r="HT202">
        <v>1.866</v>
      </c>
      <c r="HU202">
        <v>1.86783</v>
      </c>
      <c r="HV202">
        <v>1.87028</v>
      </c>
      <c r="HW202">
        <v>1.86891</v>
      </c>
      <c r="HX202">
        <v>1.8704</v>
      </c>
      <c r="HY202">
        <v>0</v>
      </c>
      <c r="HZ202">
        <v>0</v>
      </c>
      <c r="IA202">
        <v>0</v>
      </c>
      <c r="IB202">
        <v>0</v>
      </c>
      <c r="IC202" t="s">
        <v>426</v>
      </c>
      <c r="ID202" t="s">
        <v>427</v>
      </c>
      <c r="IE202" t="s">
        <v>428</v>
      </c>
      <c r="IF202" t="s">
        <v>428</v>
      </c>
      <c r="IG202" t="s">
        <v>428</v>
      </c>
      <c r="IH202" t="s">
        <v>428</v>
      </c>
      <c r="II202">
        <v>0</v>
      </c>
      <c r="IJ202">
        <v>100</v>
      </c>
      <c r="IK202">
        <v>100</v>
      </c>
      <c r="IL202">
        <v>1.238</v>
      </c>
      <c r="IM202">
        <v>0.2103</v>
      </c>
      <c r="IN202">
        <v>0.6902030508192664</v>
      </c>
      <c r="IO202">
        <v>0.001474763808417899</v>
      </c>
      <c r="IP202">
        <v>-3.85604142745729E-07</v>
      </c>
      <c r="IQ202">
        <v>-4.042155114862324E-11</v>
      </c>
      <c r="IR202">
        <v>-0.0599630414126953</v>
      </c>
      <c r="IS202">
        <v>-0.0008759303265835833</v>
      </c>
      <c r="IT202">
        <v>0.0007542316531097033</v>
      </c>
      <c r="IU202">
        <v>-1.168394518909615E-05</v>
      </c>
      <c r="IV202">
        <v>4</v>
      </c>
      <c r="IW202">
        <v>2283</v>
      </c>
      <c r="IX202">
        <v>1</v>
      </c>
      <c r="IY202">
        <v>28</v>
      </c>
      <c r="IZ202">
        <v>187640</v>
      </c>
      <c r="JA202">
        <v>187640.1</v>
      </c>
      <c r="JB202">
        <v>1.03271</v>
      </c>
      <c r="JC202">
        <v>2.30347</v>
      </c>
      <c r="JD202">
        <v>1.39771</v>
      </c>
      <c r="JE202">
        <v>2.3584</v>
      </c>
      <c r="JF202">
        <v>1.49536</v>
      </c>
      <c r="JG202">
        <v>2.56226</v>
      </c>
      <c r="JH202">
        <v>36.7654</v>
      </c>
      <c r="JI202">
        <v>24.1138</v>
      </c>
      <c r="JJ202">
        <v>18</v>
      </c>
      <c r="JK202">
        <v>489.853</v>
      </c>
      <c r="JL202">
        <v>448.931</v>
      </c>
      <c r="JM202">
        <v>33.1876</v>
      </c>
      <c r="JN202">
        <v>29.3867</v>
      </c>
      <c r="JO202">
        <v>29.9998</v>
      </c>
      <c r="JP202">
        <v>29.2514</v>
      </c>
      <c r="JQ202">
        <v>29.1777</v>
      </c>
      <c r="JR202">
        <v>20.6888</v>
      </c>
      <c r="JS202">
        <v>20.684</v>
      </c>
      <c r="JT202">
        <v>100</v>
      </c>
      <c r="JU202">
        <v>32.5473</v>
      </c>
      <c r="JV202">
        <v>420</v>
      </c>
      <c r="JW202">
        <v>25.3442</v>
      </c>
      <c r="JX202">
        <v>100.887</v>
      </c>
      <c r="JY202">
        <v>100.439</v>
      </c>
    </row>
    <row r="203" spans="1:285">
      <c r="A203">
        <v>187</v>
      </c>
      <c r="B203">
        <v>1758505827</v>
      </c>
      <c r="C203">
        <v>2938.5</v>
      </c>
      <c r="D203" t="s">
        <v>807</v>
      </c>
      <c r="E203" t="s">
        <v>808</v>
      </c>
      <c r="F203">
        <v>5</v>
      </c>
      <c r="G203" t="s">
        <v>796</v>
      </c>
      <c r="H203" t="s">
        <v>420</v>
      </c>
      <c r="I203" t="s">
        <v>421</v>
      </c>
      <c r="J203">
        <v>1758505824</v>
      </c>
      <c r="K203">
        <f>(L203)/1000</f>
        <v>0</v>
      </c>
      <c r="L203">
        <f>1000*DL203*AJ203*(DH203-DI203)/(100*DA203*(1000-AJ203*DH203))</f>
        <v>0</v>
      </c>
      <c r="M203">
        <f>DL203*AJ203*(DG203-DF203*(1000-AJ203*DI203)/(1000-AJ203*DH203))/(100*DA203)</f>
        <v>0</v>
      </c>
      <c r="N203">
        <f>DF203 - IF(AJ203&gt;1, M203*DA203*100.0/(AL203), 0)</f>
        <v>0</v>
      </c>
      <c r="O203">
        <f>((U203-K203/2)*N203-M203)/(U203+K203/2)</f>
        <v>0</v>
      </c>
      <c r="P203">
        <f>O203*(DM203+DN203)/1000.0</f>
        <v>0</v>
      </c>
      <c r="Q203">
        <f>(DF203 - IF(AJ203&gt;1, M203*DA203*100.0/(AL203), 0))*(DM203+DN203)/1000.0</f>
        <v>0</v>
      </c>
      <c r="R203">
        <f>2.0/((1/T203-1/S203)+SIGN(T203)*SQRT((1/T203-1/S203)*(1/T203-1/S203) + 4*DB203/((DB203+1)*(DB203+1))*(2*1/T203*1/S203-1/S203*1/S203)))</f>
        <v>0</v>
      </c>
      <c r="S203">
        <f>IF(LEFT(DC203,1)&lt;&gt;"0",IF(LEFT(DC203,1)="1",3.0,DD203),$D$5+$E$5*(DT203*DM203/($K$5*1000))+$F$5*(DT203*DM203/($K$5*1000))*MAX(MIN(DA203,$J$5),$I$5)*MAX(MIN(DA203,$J$5),$I$5)+$G$5*MAX(MIN(DA203,$J$5),$I$5)*(DT203*DM203/($K$5*1000))+$H$5*(DT203*DM203/($K$5*1000))*(DT203*DM203/($K$5*1000)))</f>
        <v>0</v>
      </c>
      <c r="T203">
        <f>K203*(1000-(1000*0.61365*exp(17.502*X203/(240.97+X203))/(DM203+DN203)+DH203)/2)/(1000*0.61365*exp(17.502*X203/(240.97+X203))/(DM203+DN203)-DH203)</f>
        <v>0</v>
      </c>
      <c r="U203">
        <f>1/((DB203+1)/(R203/1.6)+1/(S203/1.37)) + DB203/((DB203+1)/(R203/1.6) + DB203/(S203/1.37))</f>
        <v>0</v>
      </c>
      <c r="V203">
        <f>(CW203*CZ203)</f>
        <v>0</v>
      </c>
      <c r="W203">
        <f>(DO203+(V203+2*0.95*5.67E-8*(((DO203+$B$7)+273)^4-(DO203+273)^4)-44100*K203)/(1.84*29.3*S203+8*0.95*5.67E-8*(DO203+273)^3))</f>
        <v>0</v>
      </c>
      <c r="X203">
        <f>($C$7*DP203+$D$7*DQ203+$E$7*W203)</f>
        <v>0</v>
      </c>
      <c r="Y203">
        <f>0.61365*exp(17.502*X203/(240.97+X203))</f>
        <v>0</v>
      </c>
      <c r="Z203">
        <f>(AA203/AB203*100)</f>
        <v>0</v>
      </c>
      <c r="AA203">
        <f>DH203*(DM203+DN203)/1000</f>
        <v>0</v>
      </c>
      <c r="AB203">
        <f>0.61365*exp(17.502*DO203/(240.97+DO203))</f>
        <v>0</v>
      </c>
      <c r="AC203">
        <f>(Y203-DH203*(DM203+DN203)/1000)</f>
        <v>0</v>
      </c>
      <c r="AD203">
        <f>(-K203*44100)</f>
        <v>0</v>
      </c>
      <c r="AE203">
        <f>2*29.3*S203*0.92*(DO203-X203)</f>
        <v>0</v>
      </c>
      <c r="AF203">
        <f>2*0.95*5.67E-8*(((DO203+$B$7)+273)^4-(X203+273)^4)</f>
        <v>0</v>
      </c>
      <c r="AG203">
        <f>V203+AF203+AD203+AE203</f>
        <v>0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MAX(0,($B$13+$C$13*DT203)/(1+$D$13*DT203)*DM203/(DO203+273)*$E$13)</f>
        <v>0</v>
      </c>
      <c r="AM203" t="s">
        <v>422</v>
      </c>
      <c r="AN203" t="s">
        <v>422</v>
      </c>
      <c r="AO203">
        <v>0</v>
      </c>
      <c r="AP203">
        <v>0</v>
      </c>
      <c r="AQ203">
        <f>1-AO203/AP203</f>
        <v>0</v>
      </c>
      <c r="AR203">
        <v>0</v>
      </c>
      <c r="AS203" t="s">
        <v>422</v>
      </c>
      <c r="AT203" t="s">
        <v>422</v>
      </c>
      <c r="AU203">
        <v>0</v>
      </c>
      <c r="AV203">
        <v>0</v>
      </c>
      <c r="AW203">
        <f>1-AU203/AV203</f>
        <v>0</v>
      </c>
      <c r="AX203">
        <v>0.5</v>
      </c>
      <c r="AY203">
        <f>CX203</f>
        <v>0</v>
      </c>
      <c r="AZ203">
        <f>M203</f>
        <v>0</v>
      </c>
      <c r="BA203">
        <f>AW203*AX203*AY203</f>
        <v>0</v>
      </c>
      <c r="BB203">
        <f>(AZ203-AR203)/AY203</f>
        <v>0</v>
      </c>
      <c r="BC203">
        <f>(AP203-AV203)/AV203</f>
        <v>0</v>
      </c>
      <c r="BD203">
        <f>AO203/(AQ203+AO203/AV203)</f>
        <v>0</v>
      </c>
      <c r="BE203" t="s">
        <v>422</v>
      </c>
      <c r="BF203">
        <v>0</v>
      </c>
      <c r="BG203">
        <f>IF(BF203&lt;&gt;0, BF203, BD203)</f>
        <v>0</v>
      </c>
      <c r="BH203">
        <f>1-BG203/AV203</f>
        <v>0</v>
      </c>
      <c r="BI203">
        <f>(AV203-AU203)/(AV203-BG203)</f>
        <v>0</v>
      </c>
      <c r="BJ203">
        <f>(AP203-AV203)/(AP203-BG203)</f>
        <v>0</v>
      </c>
      <c r="BK203">
        <f>(AV203-AU203)/(AV203-AO203)</f>
        <v>0</v>
      </c>
      <c r="BL203">
        <f>(AP203-AV203)/(AP203-AO203)</f>
        <v>0</v>
      </c>
      <c r="BM203">
        <f>(BI203*BG203/AU203)</f>
        <v>0</v>
      </c>
      <c r="BN203">
        <f>(1-BM203)</f>
        <v>0</v>
      </c>
      <c r="CW203">
        <f>$B$11*DU203+$C$11*DV203+$F$11*EG203*(1-EJ203)</f>
        <v>0</v>
      </c>
      <c r="CX203">
        <f>CW203*CY203</f>
        <v>0</v>
      </c>
      <c r="CY203">
        <f>($B$11*$D$9+$C$11*$D$9+$F$11*((ET203+EL203)/MAX(ET203+EL203+EU203, 0.1)*$I$9+EU203/MAX(ET203+EL203+EU203, 0.1)*$J$9))/($B$11+$C$11+$F$11)</f>
        <v>0</v>
      </c>
      <c r="CZ203">
        <f>($B$11*$K$9+$C$11*$K$9+$F$11*((ET203+EL203)/MAX(ET203+EL203+EU203, 0.1)*$P$9+EU203/MAX(ET203+EL203+EU203, 0.1)*$Q$9))/($B$11+$C$11+$F$11)</f>
        <v>0</v>
      </c>
      <c r="DA203">
        <v>6</v>
      </c>
      <c r="DB203">
        <v>0.5</v>
      </c>
      <c r="DC203" t="s">
        <v>423</v>
      </c>
      <c r="DD203">
        <v>2</v>
      </c>
      <c r="DE203">
        <v>1758505824</v>
      </c>
      <c r="DF203">
        <v>420.634</v>
      </c>
      <c r="DG203">
        <v>419.963</v>
      </c>
      <c r="DH203">
        <v>25.43637777777778</v>
      </c>
      <c r="DI203">
        <v>25.19516666666667</v>
      </c>
      <c r="DJ203">
        <v>419.396</v>
      </c>
      <c r="DK203">
        <v>25.22605555555556</v>
      </c>
      <c r="DL203">
        <v>499.9925555555556</v>
      </c>
      <c r="DM203">
        <v>89.98282222222223</v>
      </c>
      <c r="DN203">
        <v>0.05641717777777777</v>
      </c>
      <c r="DO203">
        <v>31.39317777777778</v>
      </c>
      <c r="DP203">
        <v>30.73283333333334</v>
      </c>
      <c r="DQ203">
        <v>999.9000000000001</v>
      </c>
      <c r="DR203">
        <v>0</v>
      </c>
      <c r="DS203">
        <v>0</v>
      </c>
      <c r="DT203">
        <v>9996.788888888888</v>
      </c>
      <c r="DU203">
        <v>0</v>
      </c>
      <c r="DV203">
        <v>0.899321</v>
      </c>
      <c r="DW203">
        <v>0.6712577777777777</v>
      </c>
      <c r="DX203">
        <v>431.6126666666667</v>
      </c>
      <c r="DY203">
        <v>430.8173333333333</v>
      </c>
      <c r="DZ203">
        <v>0.2412214444444445</v>
      </c>
      <c r="EA203">
        <v>419.963</v>
      </c>
      <c r="EB203">
        <v>25.19516666666667</v>
      </c>
      <c r="EC203">
        <v>2.28884</v>
      </c>
      <c r="ED203">
        <v>2.267131111111111</v>
      </c>
      <c r="EE203">
        <v>19.59805555555555</v>
      </c>
      <c r="EF203">
        <v>19.44474444444445</v>
      </c>
      <c r="EG203">
        <v>0.00500097</v>
      </c>
      <c r="EH203">
        <v>0</v>
      </c>
      <c r="EI203">
        <v>0</v>
      </c>
      <c r="EJ203">
        <v>0</v>
      </c>
      <c r="EK203">
        <v>791.3777777777777</v>
      </c>
      <c r="EL203">
        <v>0.00500097</v>
      </c>
      <c r="EM203">
        <v>-12.16666666666667</v>
      </c>
      <c r="EN203">
        <v>-1.744444444444444</v>
      </c>
      <c r="EO203">
        <v>35.312</v>
      </c>
      <c r="EP203">
        <v>39.93033333333333</v>
      </c>
      <c r="EQ203">
        <v>37.354</v>
      </c>
      <c r="ER203">
        <v>40.11777777777777</v>
      </c>
      <c r="ES203">
        <v>37.90944444444445</v>
      </c>
      <c r="ET203">
        <v>0</v>
      </c>
      <c r="EU203">
        <v>0</v>
      </c>
      <c r="EV203">
        <v>0</v>
      </c>
      <c r="EW203">
        <v>1758505827.7</v>
      </c>
      <c r="EX203">
        <v>0</v>
      </c>
      <c r="EY203">
        <v>788.2840000000001</v>
      </c>
      <c r="EZ203">
        <v>22.66923044583782</v>
      </c>
      <c r="FA203">
        <v>-52.6076924311809</v>
      </c>
      <c r="FB203">
        <v>-11.472</v>
      </c>
      <c r="FC203">
        <v>15</v>
      </c>
      <c r="FD203">
        <v>0</v>
      </c>
      <c r="FE203" t="s">
        <v>424</v>
      </c>
      <c r="FF203">
        <v>1747247426.5</v>
      </c>
      <c r="FG203">
        <v>1747247420.5</v>
      </c>
      <c r="FH203">
        <v>0</v>
      </c>
      <c r="FI203">
        <v>1.027</v>
      </c>
      <c r="FJ203">
        <v>0.031</v>
      </c>
      <c r="FK203">
        <v>0.02</v>
      </c>
      <c r="FL203">
        <v>0.05</v>
      </c>
      <c r="FM203">
        <v>420</v>
      </c>
      <c r="FN203">
        <v>16</v>
      </c>
      <c r="FO203">
        <v>0.01</v>
      </c>
      <c r="FP203">
        <v>0.1</v>
      </c>
      <c r="FQ203">
        <v>0.6686683902439025</v>
      </c>
      <c r="FR203">
        <v>0.06487448780487734</v>
      </c>
      <c r="FS203">
        <v>0.03555116475871596</v>
      </c>
      <c r="FT203">
        <v>1</v>
      </c>
      <c r="FU203">
        <v>787.8205882352942</v>
      </c>
      <c r="FV203">
        <v>15.05423982737247</v>
      </c>
      <c r="FW203">
        <v>5.111393237704353</v>
      </c>
      <c r="FX203">
        <v>-1</v>
      </c>
      <c r="FY203">
        <v>0.236390243902439</v>
      </c>
      <c r="FZ203">
        <v>0.08514428571428541</v>
      </c>
      <c r="GA203">
        <v>0.0133755942120669</v>
      </c>
      <c r="GB203">
        <v>1</v>
      </c>
      <c r="GC203">
        <v>2</v>
      </c>
      <c r="GD203">
        <v>2</v>
      </c>
      <c r="GE203" t="s">
        <v>448</v>
      </c>
      <c r="GF203">
        <v>3.13688</v>
      </c>
      <c r="GG203">
        <v>2.71748</v>
      </c>
      <c r="GH203">
        <v>0.09325749999999999</v>
      </c>
      <c r="GI203">
        <v>0.0924613</v>
      </c>
      <c r="GJ203">
        <v>0.109813</v>
      </c>
      <c r="GK203">
        <v>0.107982</v>
      </c>
      <c r="GL203">
        <v>28788.3</v>
      </c>
      <c r="GM203">
        <v>28869.1</v>
      </c>
      <c r="GN203">
        <v>29518.5</v>
      </c>
      <c r="GO203">
        <v>29399.9</v>
      </c>
      <c r="GP203">
        <v>34718</v>
      </c>
      <c r="GQ203">
        <v>34730.2</v>
      </c>
      <c r="GR203">
        <v>41540.3</v>
      </c>
      <c r="GS203">
        <v>41767.9</v>
      </c>
      <c r="GT203">
        <v>1.91495</v>
      </c>
      <c r="GU203">
        <v>1.86613</v>
      </c>
      <c r="GV203">
        <v>0.086613</v>
      </c>
      <c r="GW203">
        <v>0</v>
      </c>
      <c r="GX203">
        <v>29.3326</v>
      </c>
      <c r="GY203">
        <v>999.9</v>
      </c>
      <c r="GZ203">
        <v>57.5</v>
      </c>
      <c r="HA203">
        <v>31.2</v>
      </c>
      <c r="HB203">
        <v>29.1588</v>
      </c>
      <c r="HC203">
        <v>62.4427</v>
      </c>
      <c r="HD203">
        <v>25.4367</v>
      </c>
      <c r="HE203">
        <v>1</v>
      </c>
      <c r="HF203">
        <v>0.138227</v>
      </c>
      <c r="HG203">
        <v>-0.216351</v>
      </c>
      <c r="HH203">
        <v>20.3518</v>
      </c>
      <c r="HI203">
        <v>5.22493</v>
      </c>
      <c r="HJ203">
        <v>12.0159</v>
      </c>
      <c r="HK203">
        <v>4.99115</v>
      </c>
      <c r="HL203">
        <v>3.28938</v>
      </c>
      <c r="HM203">
        <v>9999</v>
      </c>
      <c r="HN203">
        <v>9999</v>
      </c>
      <c r="HO203">
        <v>9999</v>
      </c>
      <c r="HP203">
        <v>999.9</v>
      </c>
      <c r="HQ203">
        <v>1.86757</v>
      </c>
      <c r="HR203">
        <v>1.86673</v>
      </c>
      <c r="HS203">
        <v>1.86604</v>
      </c>
      <c r="HT203">
        <v>1.866</v>
      </c>
      <c r="HU203">
        <v>1.86784</v>
      </c>
      <c r="HV203">
        <v>1.87028</v>
      </c>
      <c r="HW203">
        <v>1.86891</v>
      </c>
      <c r="HX203">
        <v>1.87041</v>
      </c>
      <c r="HY203">
        <v>0</v>
      </c>
      <c r="HZ203">
        <v>0</v>
      </c>
      <c r="IA203">
        <v>0</v>
      </c>
      <c r="IB203">
        <v>0</v>
      </c>
      <c r="IC203" t="s">
        <v>426</v>
      </c>
      <c r="ID203" t="s">
        <v>427</v>
      </c>
      <c r="IE203" t="s">
        <v>428</v>
      </c>
      <c r="IF203" t="s">
        <v>428</v>
      </c>
      <c r="IG203" t="s">
        <v>428</v>
      </c>
      <c r="IH203" t="s">
        <v>428</v>
      </c>
      <c r="II203">
        <v>0</v>
      </c>
      <c r="IJ203">
        <v>100</v>
      </c>
      <c r="IK203">
        <v>100</v>
      </c>
      <c r="IL203">
        <v>1.238</v>
      </c>
      <c r="IM203">
        <v>0.2105</v>
      </c>
      <c r="IN203">
        <v>0.6902030508192664</v>
      </c>
      <c r="IO203">
        <v>0.001474763808417899</v>
      </c>
      <c r="IP203">
        <v>-3.85604142745729E-07</v>
      </c>
      <c r="IQ203">
        <v>-4.042155114862324E-11</v>
      </c>
      <c r="IR203">
        <v>-0.0599630414126953</v>
      </c>
      <c r="IS203">
        <v>-0.0008759303265835833</v>
      </c>
      <c r="IT203">
        <v>0.0007542316531097033</v>
      </c>
      <c r="IU203">
        <v>-1.168394518909615E-05</v>
      </c>
      <c r="IV203">
        <v>4</v>
      </c>
      <c r="IW203">
        <v>2283</v>
      </c>
      <c r="IX203">
        <v>1</v>
      </c>
      <c r="IY203">
        <v>28</v>
      </c>
      <c r="IZ203">
        <v>187640</v>
      </c>
      <c r="JA203">
        <v>187640.1</v>
      </c>
      <c r="JB203">
        <v>1.03394</v>
      </c>
      <c r="JC203">
        <v>2.29858</v>
      </c>
      <c r="JD203">
        <v>1.39648</v>
      </c>
      <c r="JE203">
        <v>2.35962</v>
      </c>
      <c r="JF203">
        <v>1.49536</v>
      </c>
      <c r="JG203">
        <v>2.56348</v>
      </c>
      <c r="JH203">
        <v>36.7654</v>
      </c>
      <c r="JI203">
        <v>24.1138</v>
      </c>
      <c r="JJ203">
        <v>18</v>
      </c>
      <c r="JK203">
        <v>489.827</v>
      </c>
      <c r="JL203">
        <v>448.828</v>
      </c>
      <c r="JM203">
        <v>33.0648</v>
      </c>
      <c r="JN203">
        <v>29.3855</v>
      </c>
      <c r="JO203">
        <v>29.9998</v>
      </c>
      <c r="JP203">
        <v>29.2501</v>
      </c>
      <c r="JQ203">
        <v>29.1764</v>
      </c>
      <c r="JR203">
        <v>20.6919</v>
      </c>
      <c r="JS203">
        <v>20.684</v>
      </c>
      <c r="JT203">
        <v>100</v>
      </c>
      <c r="JU203">
        <v>32.5473</v>
      </c>
      <c r="JV203">
        <v>420</v>
      </c>
      <c r="JW203">
        <v>25.3533</v>
      </c>
      <c r="JX203">
        <v>100.888</v>
      </c>
      <c r="JY203">
        <v>100.439</v>
      </c>
    </row>
    <row r="204" spans="1:285">
      <c r="A204">
        <v>188</v>
      </c>
      <c r="B204">
        <v>1758505829</v>
      </c>
      <c r="C204">
        <v>2940.5</v>
      </c>
      <c r="D204" t="s">
        <v>809</v>
      </c>
      <c r="E204" t="s">
        <v>810</v>
      </c>
      <c r="F204">
        <v>5</v>
      </c>
      <c r="G204" t="s">
        <v>796</v>
      </c>
      <c r="H204" t="s">
        <v>420</v>
      </c>
      <c r="I204" t="s">
        <v>421</v>
      </c>
      <c r="J204">
        <v>1758505826</v>
      </c>
      <c r="K204">
        <f>(L204)/1000</f>
        <v>0</v>
      </c>
      <c r="L204">
        <f>1000*DL204*AJ204*(DH204-DI204)/(100*DA204*(1000-AJ204*DH204))</f>
        <v>0</v>
      </c>
      <c r="M204">
        <f>DL204*AJ204*(DG204-DF204*(1000-AJ204*DI204)/(1000-AJ204*DH204))/(100*DA204)</f>
        <v>0</v>
      </c>
      <c r="N204">
        <f>DF204 - IF(AJ204&gt;1, M204*DA204*100.0/(AL204), 0)</f>
        <v>0</v>
      </c>
      <c r="O204">
        <f>((U204-K204/2)*N204-M204)/(U204+K204/2)</f>
        <v>0</v>
      </c>
      <c r="P204">
        <f>O204*(DM204+DN204)/1000.0</f>
        <v>0</v>
      </c>
      <c r="Q204">
        <f>(DF204 - IF(AJ204&gt;1, M204*DA204*100.0/(AL204), 0))*(DM204+DN204)/1000.0</f>
        <v>0</v>
      </c>
      <c r="R204">
        <f>2.0/((1/T204-1/S204)+SIGN(T204)*SQRT((1/T204-1/S204)*(1/T204-1/S204) + 4*DB204/((DB204+1)*(DB204+1))*(2*1/T204*1/S204-1/S204*1/S204)))</f>
        <v>0</v>
      </c>
      <c r="S204">
        <f>IF(LEFT(DC204,1)&lt;&gt;"0",IF(LEFT(DC204,1)="1",3.0,DD204),$D$5+$E$5*(DT204*DM204/($K$5*1000))+$F$5*(DT204*DM204/($K$5*1000))*MAX(MIN(DA204,$J$5),$I$5)*MAX(MIN(DA204,$J$5),$I$5)+$G$5*MAX(MIN(DA204,$J$5),$I$5)*(DT204*DM204/($K$5*1000))+$H$5*(DT204*DM204/($K$5*1000))*(DT204*DM204/($K$5*1000)))</f>
        <v>0</v>
      </c>
      <c r="T204">
        <f>K204*(1000-(1000*0.61365*exp(17.502*X204/(240.97+X204))/(DM204+DN204)+DH204)/2)/(1000*0.61365*exp(17.502*X204/(240.97+X204))/(DM204+DN204)-DH204)</f>
        <v>0</v>
      </c>
      <c r="U204">
        <f>1/((DB204+1)/(R204/1.6)+1/(S204/1.37)) + DB204/((DB204+1)/(R204/1.6) + DB204/(S204/1.37))</f>
        <v>0</v>
      </c>
      <c r="V204">
        <f>(CW204*CZ204)</f>
        <v>0</v>
      </c>
      <c r="W204">
        <f>(DO204+(V204+2*0.95*5.67E-8*(((DO204+$B$7)+273)^4-(DO204+273)^4)-44100*K204)/(1.84*29.3*S204+8*0.95*5.67E-8*(DO204+273)^3))</f>
        <v>0</v>
      </c>
      <c r="X204">
        <f>($C$7*DP204+$D$7*DQ204+$E$7*W204)</f>
        <v>0</v>
      </c>
      <c r="Y204">
        <f>0.61365*exp(17.502*X204/(240.97+X204))</f>
        <v>0</v>
      </c>
      <c r="Z204">
        <f>(AA204/AB204*100)</f>
        <v>0</v>
      </c>
      <c r="AA204">
        <f>DH204*(DM204+DN204)/1000</f>
        <v>0</v>
      </c>
      <c r="AB204">
        <f>0.61365*exp(17.502*DO204/(240.97+DO204))</f>
        <v>0</v>
      </c>
      <c r="AC204">
        <f>(Y204-DH204*(DM204+DN204)/1000)</f>
        <v>0</v>
      </c>
      <c r="AD204">
        <f>(-K204*44100)</f>
        <v>0</v>
      </c>
      <c r="AE204">
        <f>2*29.3*S204*0.92*(DO204-X204)</f>
        <v>0</v>
      </c>
      <c r="AF204">
        <f>2*0.95*5.67E-8*(((DO204+$B$7)+273)^4-(X204+273)^4)</f>
        <v>0</v>
      </c>
      <c r="AG204">
        <f>V204+AF204+AD204+AE204</f>
        <v>0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MAX(0,($B$13+$C$13*DT204)/(1+$D$13*DT204)*DM204/(DO204+273)*$E$13)</f>
        <v>0</v>
      </c>
      <c r="AM204" t="s">
        <v>422</v>
      </c>
      <c r="AN204" t="s">
        <v>422</v>
      </c>
      <c r="AO204">
        <v>0</v>
      </c>
      <c r="AP204">
        <v>0</v>
      </c>
      <c r="AQ204">
        <f>1-AO204/AP204</f>
        <v>0</v>
      </c>
      <c r="AR204">
        <v>0</v>
      </c>
      <c r="AS204" t="s">
        <v>422</v>
      </c>
      <c r="AT204" t="s">
        <v>422</v>
      </c>
      <c r="AU204">
        <v>0</v>
      </c>
      <c r="AV204">
        <v>0</v>
      </c>
      <c r="AW204">
        <f>1-AU204/AV204</f>
        <v>0</v>
      </c>
      <c r="AX204">
        <v>0.5</v>
      </c>
      <c r="AY204">
        <f>CX204</f>
        <v>0</v>
      </c>
      <c r="AZ204">
        <f>M204</f>
        <v>0</v>
      </c>
      <c r="BA204">
        <f>AW204*AX204*AY204</f>
        <v>0</v>
      </c>
      <c r="BB204">
        <f>(AZ204-AR204)/AY204</f>
        <v>0</v>
      </c>
      <c r="BC204">
        <f>(AP204-AV204)/AV204</f>
        <v>0</v>
      </c>
      <c r="BD204">
        <f>AO204/(AQ204+AO204/AV204)</f>
        <v>0</v>
      </c>
      <c r="BE204" t="s">
        <v>422</v>
      </c>
      <c r="BF204">
        <v>0</v>
      </c>
      <c r="BG204">
        <f>IF(BF204&lt;&gt;0, BF204, BD204)</f>
        <v>0</v>
      </c>
      <c r="BH204">
        <f>1-BG204/AV204</f>
        <v>0</v>
      </c>
      <c r="BI204">
        <f>(AV204-AU204)/(AV204-BG204)</f>
        <v>0</v>
      </c>
      <c r="BJ204">
        <f>(AP204-AV204)/(AP204-BG204)</f>
        <v>0</v>
      </c>
      <c r="BK204">
        <f>(AV204-AU204)/(AV204-AO204)</f>
        <v>0</v>
      </c>
      <c r="BL204">
        <f>(AP204-AV204)/(AP204-AO204)</f>
        <v>0</v>
      </c>
      <c r="BM204">
        <f>(BI204*BG204/AU204)</f>
        <v>0</v>
      </c>
      <c r="BN204">
        <f>(1-BM204)</f>
        <v>0</v>
      </c>
      <c r="CW204">
        <f>$B$11*DU204+$C$11*DV204+$F$11*EG204*(1-EJ204)</f>
        <v>0</v>
      </c>
      <c r="CX204">
        <f>CW204*CY204</f>
        <v>0</v>
      </c>
      <c r="CY204">
        <f>($B$11*$D$9+$C$11*$D$9+$F$11*((ET204+EL204)/MAX(ET204+EL204+EU204, 0.1)*$I$9+EU204/MAX(ET204+EL204+EU204, 0.1)*$J$9))/($B$11+$C$11+$F$11)</f>
        <v>0</v>
      </c>
      <c r="CZ204">
        <f>($B$11*$K$9+$C$11*$K$9+$F$11*((ET204+EL204)/MAX(ET204+EL204+EU204, 0.1)*$P$9+EU204/MAX(ET204+EL204+EU204, 0.1)*$Q$9))/($B$11+$C$11+$F$11)</f>
        <v>0</v>
      </c>
      <c r="DA204">
        <v>6</v>
      </c>
      <c r="DB204">
        <v>0.5</v>
      </c>
      <c r="DC204" t="s">
        <v>423</v>
      </c>
      <c r="DD204">
        <v>2</v>
      </c>
      <c r="DE204">
        <v>1758505826</v>
      </c>
      <c r="DF204">
        <v>420.6412222222223</v>
      </c>
      <c r="DG204">
        <v>419.9399999999999</v>
      </c>
      <c r="DH204">
        <v>25.44072222222222</v>
      </c>
      <c r="DI204">
        <v>25.22758888888889</v>
      </c>
      <c r="DJ204">
        <v>419.4032222222222</v>
      </c>
      <c r="DK204">
        <v>25.23032222222223</v>
      </c>
      <c r="DL204">
        <v>499.9916666666667</v>
      </c>
      <c r="DM204">
        <v>89.98382222222222</v>
      </c>
      <c r="DN204">
        <v>0.05663007777777778</v>
      </c>
      <c r="DO204">
        <v>31.39794444444444</v>
      </c>
      <c r="DP204">
        <v>30.73808888888889</v>
      </c>
      <c r="DQ204">
        <v>999.9000000000001</v>
      </c>
      <c r="DR204">
        <v>0</v>
      </c>
      <c r="DS204">
        <v>0</v>
      </c>
      <c r="DT204">
        <v>9997.488888888889</v>
      </c>
      <c r="DU204">
        <v>0</v>
      </c>
      <c r="DV204">
        <v>0.899321</v>
      </c>
      <c r="DW204">
        <v>0.7013955555555555</v>
      </c>
      <c r="DX204">
        <v>431.6221111111111</v>
      </c>
      <c r="DY204">
        <v>430.8082222222222</v>
      </c>
      <c r="DZ204">
        <v>0.2131241111111111</v>
      </c>
      <c r="EA204">
        <v>419.9399999999999</v>
      </c>
      <c r="EB204">
        <v>25.22758888888889</v>
      </c>
      <c r="EC204">
        <v>2.289253333333333</v>
      </c>
      <c r="ED204">
        <v>2.270074444444445</v>
      </c>
      <c r="EE204">
        <v>19.60098888888889</v>
      </c>
      <c r="EF204">
        <v>19.4656</v>
      </c>
      <c r="EG204">
        <v>0.00500097</v>
      </c>
      <c r="EH204">
        <v>0</v>
      </c>
      <c r="EI204">
        <v>0</v>
      </c>
      <c r="EJ204">
        <v>0</v>
      </c>
      <c r="EK204">
        <v>794.0333333333333</v>
      </c>
      <c r="EL204">
        <v>0.00500097</v>
      </c>
      <c r="EM204">
        <v>-12.21111111111111</v>
      </c>
      <c r="EN204">
        <v>-1.911111111111111</v>
      </c>
      <c r="EO204">
        <v>35.319</v>
      </c>
      <c r="EP204">
        <v>39.972</v>
      </c>
      <c r="EQ204">
        <v>37.375</v>
      </c>
      <c r="ER204">
        <v>40.17344444444444</v>
      </c>
      <c r="ES204">
        <v>37.93011111111111</v>
      </c>
      <c r="ET204">
        <v>0</v>
      </c>
      <c r="EU204">
        <v>0</v>
      </c>
      <c r="EV204">
        <v>0</v>
      </c>
      <c r="EW204">
        <v>1758505830.1</v>
      </c>
      <c r="EX204">
        <v>0</v>
      </c>
      <c r="EY204">
        <v>789.2719999999999</v>
      </c>
      <c r="EZ204">
        <v>54.87692273603754</v>
      </c>
      <c r="FA204">
        <v>-17.90769246696718</v>
      </c>
      <c r="FB204">
        <v>-11.384</v>
      </c>
      <c r="FC204">
        <v>15</v>
      </c>
      <c r="FD204">
        <v>0</v>
      </c>
      <c r="FE204" t="s">
        <v>424</v>
      </c>
      <c r="FF204">
        <v>1747247426.5</v>
      </c>
      <c r="FG204">
        <v>1747247420.5</v>
      </c>
      <c r="FH204">
        <v>0</v>
      </c>
      <c r="FI204">
        <v>1.027</v>
      </c>
      <c r="FJ204">
        <v>0.031</v>
      </c>
      <c r="FK204">
        <v>0.02</v>
      </c>
      <c r="FL204">
        <v>0.05</v>
      </c>
      <c r="FM204">
        <v>420</v>
      </c>
      <c r="FN204">
        <v>16</v>
      </c>
      <c r="FO204">
        <v>0.01</v>
      </c>
      <c r="FP204">
        <v>0.1</v>
      </c>
      <c r="FQ204">
        <v>0.678877975</v>
      </c>
      <c r="FR204">
        <v>0.08730575234521609</v>
      </c>
      <c r="FS204">
        <v>0.03857619301621629</v>
      </c>
      <c r="FT204">
        <v>1</v>
      </c>
      <c r="FU204">
        <v>788.3411764705883</v>
      </c>
      <c r="FV204">
        <v>22.02902968877623</v>
      </c>
      <c r="FW204">
        <v>5.419470217599347</v>
      </c>
      <c r="FX204">
        <v>-1</v>
      </c>
      <c r="FY204">
        <v>0.234497825</v>
      </c>
      <c r="FZ204">
        <v>-0.02482163977485977</v>
      </c>
      <c r="GA204">
        <v>0.01922302134276439</v>
      </c>
      <c r="GB204">
        <v>1</v>
      </c>
      <c r="GC204">
        <v>2</v>
      </c>
      <c r="GD204">
        <v>2</v>
      </c>
      <c r="GE204" t="s">
        <v>448</v>
      </c>
      <c r="GF204">
        <v>3.13686</v>
      </c>
      <c r="GG204">
        <v>2.71697</v>
      </c>
      <c r="GH204">
        <v>0.0932587</v>
      </c>
      <c r="GI204">
        <v>0.0924637</v>
      </c>
      <c r="GJ204">
        <v>0.109853</v>
      </c>
      <c r="GK204">
        <v>0.108156</v>
      </c>
      <c r="GL204">
        <v>28788.2</v>
      </c>
      <c r="GM204">
        <v>28869.2</v>
      </c>
      <c r="GN204">
        <v>29518.5</v>
      </c>
      <c r="GO204">
        <v>29400</v>
      </c>
      <c r="GP204">
        <v>34716.4</v>
      </c>
      <c r="GQ204">
        <v>34723.4</v>
      </c>
      <c r="GR204">
        <v>41540.3</v>
      </c>
      <c r="GS204">
        <v>41768</v>
      </c>
      <c r="GT204">
        <v>1.9146</v>
      </c>
      <c r="GU204">
        <v>1.86628</v>
      </c>
      <c r="GV204">
        <v>0.08616600000000001</v>
      </c>
      <c r="GW204">
        <v>0</v>
      </c>
      <c r="GX204">
        <v>29.3351</v>
      </c>
      <c r="GY204">
        <v>999.9</v>
      </c>
      <c r="GZ204">
        <v>57.5</v>
      </c>
      <c r="HA204">
        <v>31.2</v>
      </c>
      <c r="HB204">
        <v>29.1603</v>
      </c>
      <c r="HC204">
        <v>62.5127</v>
      </c>
      <c r="HD204">
        <v>25.5248</v>
      </c>
      <c r="HE204">
        <v>1</v>
      </c>
      <c r="HF204">
        <v>0.137294</v>
      </c>
      <c r="HG204">
        <v>-0.0660212</v>
      </c>
      <c r="HH204">
        <v>20.3557</v>
      </c>
      <c r="HI204">
        <v>5.22073</v>
      </c>
      <c r="HJ204">
        <v>12.0159</v>
      </c>
      <c r="HK204">
        <v>4.9897</v>
      </c>
      <c r="HL204">
        <v>3.28873</v>
      </c>
      <c r="HM204">
        <v>9999</v>
      </c>
      <c r="HN204">
        <v>9999</v>
      </c>
      <c r="HO204">
        <v>9999</v>
      </c>
      <c r="HP204">
        <v>999.9</v>
      </c>
      <c r="HQ204">
        <v>1.86759</v>
      </c>
      <c r="HR204">
        <v>1.86672</v>
      </c>
      <c r="HS204">
        <v>1.86605</v>
      </c>
      <c r="HT204">
        <v>1.866</v>
      </c>
      <c r="HU204">
        <v>1.86784</v>
      </c>
      <c r="HV204">
        <v>1.87028</v>
      </c>
      <c r="HW204">
        <v>1.86891</v>
      </c>
      <c r="HX204">
        <v>1.87042</v>
      </c>
      <c r="HY204">
        <v>0</v>
      </c>
      <c r="HZ204">
        <v>0</v>
      </c>
      <c r="IA204">
        <v>0</v>
      </c>
      <c r="IB204">
        <v>0</v>
      </c>
      <c r="IC204" t="s">
        <v>426</v>
      </c>
      <c r="ID204" t="s">
        <v>427</v>
      </c>
      <c r="IE204" t="s">
        <v>428</v>
      </c>
      <c r="IF204" t="s">
        <v>428</v>
      </c>
      <c r="IG204" t="s">
        <v>428</v>
      </c>
      <c r="IH204" t="s">
        <v>428</v>
      </c>
      <c r="II204">
        <v>0</v>
      </c>
      <c r="IJ204">
        <v>100</v>
      </c>
      <c r="IK204">
        <v>100</v>
      </c>
      <c r="IL204">
        <v>1.238</v>
      </c>
      <c r="IM204">
        <v>0.2106</v>
      </c>
      <c r="IN204">
        <v>0.6902030508192664</v>
      </c>
      <c r="IO204">
        <v>0.001474763808417899</v>
      </c>
      <c r="IP204">
        <v>-3.85604142745729E-07</v>
      </c>
      <c r="IQ204">
        <v>-4.042155114862324E-11</v>
      </c>
      <c r="IR204">
        <v>-0.0599630414126953</v>
      </c>
      <c r="IS204">
        <v>-0.0008759303265835833</v>
      </c>
      <c r="IT204">
        <v>0.0007542316531097033</v>
      </c>
      <c r="IU204">
        <v>-1.168394518909615E-05</v>
      </c>
      <c r="IV204">
        <v>4</v>
      </c>
      <c r="IW204">
        <v>2283</v>
      </c>
      <c r="IX204">
        <v>1</v>
      </c>
      <c r="IY204">
        <v>28</v>
      </c>
      <c r="IZ204">
        <v>187640</v>
      </c>
      <c r="JA204">
        <v>187640.1</v>
      </c>
      <c r="JB204">
        <v>1.03394</v>
      </c>
      <c r="JC204">
        <v>2.2998</v>
      </c>
      <c r="JD204">
        <v>1.39648</v>
      </c>
      <c r="JE204">
        <v>2.35962</v>
      </c>
      <c r="JF204">
        <v>1.49536</v>
      </c>
      <c r="JG204">
        <v>2.60742</v>
      </c>
      <c r="JH204">
        <v>36.7654</v>
      </c>
      <c r="JI204">
        <v>24.1138</v>
      </c>
      <c r="JJ204">
        <v>18</v>
      </c>
      <c r="JK204">
        <v>489.595</v>
      </c>
      <c r="JL204">
        <v>448.912</v>
      </c>
      <c r="JM204">
        <v>32.7973</v>
      </c>
      <c r="JN204">
        <v>29.3842</v>
      </c>
      <c r="JO204">
        <v>29.9991</v>
      </c>
      <c r="JP204">
        <v>29.2489</v>
      </c>
      <c r="JQ204">
        <v>29.1752</v>
      </c>
      <c r="JR204">
        <v>20.6914</v>
      </c>
      <c r="JS204">
        <v>20.684</v>
      </c>
      <c r="JT204">
        <v>100</v>
      </c>
      <c r="JU204">
        <v>32.5076</v>
      </c>
      <c r="JV204">
        <v>420</v>
      </c>
      <c r="JW204">
        <v>25.3581</v>
      </c>
      <c r="JX204">
        <v>100.888</v>
      </c>
      <c r="JY204">
        <v>100.439</v>
      </c>
    </row>
    <row r="205" spans="1:285">
      <c r="A205">
        <v>189</v>
      </c>
      <c r="B205">
        <v>1758505831</v>
      </c>
      <c r="C205">
        <v>2942.5</v>
      </c>
      <c r="D205" t="s">
        <v>811</v>
      </c>
      <c r="E205" t="s">
        <v>812</v>
      </c>
      <c r="F205">
        <v>5</v>
      </c>
      <c r="G205" t="s">
        <v>796</v>
      </c>
      <c r="H205" t="s">
        <v>420</v>
      </c>
      <c r="I205" t="s">
        <v>421</v>
      </c>
      <c r="J205">
        <v>1758505828</v>
      </c>
      <c r="K205">
        <f>(L205)/1000</f>
        <v>0</v>
      </c>
      <c r="L205">
        <f>1000*DL205*AJ205*(DH205-DI205)/(100*DA205*(1000-AJ205*DH205))</f>
        <v>0</v>
      </c>
      <c r="M205">
        <f>DL205*AJ205*(DG205-DF205*(1000-AJ205*DI205)/(1000-AJ205*DH205))/(100*DA205)</f>
        <v>0</v>
      </c>
      <c r="N205">
        <f>DF205 - IF(AJ205&gt;1, M205*DA205*100.0/(AL205), 0)</f>
        <v>0</v>
      </c>
      <c r="O205">
        <f>((U205-K205/2)*N205-M205)/(U205+K205/2)</f>
        <v>0</v>
      </c>
      <c r="P205">
        <f>O205*(DM205+DN205)/1000.0</f>
        <v>0</v>
      </c>
      <c r="Q205">
        <f>(DF205 - IF(AJ205&gt;1, M205*DA205*100.0/(AL205), 0))*(DM205+DN205)/1000.0</f>
        <v>0</v>
      </c>
      <c r="R205">
        <f>2.0/((1/T205-1/S205)+SIGN(T205)*SQRT((1/T205-1/S205)*(1/T205-1/S205) + 4*DB205/((DB205+1)*(DB205+1))*(2*1/T205*1/S205-1/S205*1/S205)))</f>
        <v>0</v>
      </c>
      <c r="S205">
        <f>IF(LEFT(DC205,1)&lt;&gt;"0",IF(LEFT(DC205,1)="1",3.0,DD205),$D$5+$E$5*(DT205*DM205/($K$5*1000))+$F$5*(DT205*DM205/($K$5*1000))*MAX(MIN(DA205,$J$5),$I$5)*MAX(MIN(DA205,$J$5),$I$5)+$G$5*MAX(MIN(DA205,$J$5),$I$5)*(DT205*DM205/($K$5*1000))+$H$5*(DT205*DM205/($K$5*1000))*(DT205*DM205/($K$5*1000)))</f>
        <v>0</v>
      </c>
      <c r="T205">
        <f>K205*(1000-(1000*0.61365*exp(17.502*X205/(240.97+X205))/(DM205+DN205)+DH205)/2)/(1000*0.61365*exp(17.502*X205/(240.97+X205))/(DM205+DN205)-DH205)</f>
        <v>0</v>
      </c>
      <c r="U205">
        <f>1/((DB205+1)/(R205/1.6)+1/(S205/1.37)) + DB205/((DB205+1)/(R205/1.6) + DB205/(S205/1.37))</f>
        <v>0</v>
      </c>
      <c r="V205">
        <f>(CW205*CZ205)</f>
        <v>0</v>
      </c>
      <c r="W205">
        <f>(DO205+(V205+2*0.95*5.67E-8*(((DO205+$B$7)+273)^4-(DO205+273)^4)-44100*K205)/(1.84*29.3*S205+8*0.95*5.67E-8*(DO205+273)^3))</f>
        <v>0</v>
      </c>
      <c r="X205">
        <f>($C$7*DP205+$D$7*DQ205+$E$7*W205)</f>
        <v>0</v>
      </c>
      <c r="Y205">
        <f>0.61365*exp(17.502*X205/(240.97+X205))</f>
        <v>0</v>
      </c>
      <c r="Z205">
        <f>(AA205/AB205*100)</f>
        <v>0</v>
      </c>
      <c r="AA205">
        <f>DH205*(DM205+DN205)/1000</f>
        <v>0</v>
      </c>
      <c r="AB205">
        <f>0.61365*exp(17.502*DO205/(240.97+DO205))</f>
        <v>0</v>
      </c>
      <c r="AC205">
        <f>(Y205-DH205*(DM205+DN205)/1000)</f>
        <v>0</v>
      </c>
      <c r="AD205">
        <f>(-K205*44100)</f>
        <v>0</v>
      </c>
      <c r="AE205">
        <f>2*29.3*S205*0.92*(DO205-X205)</f>
        <v>0</v>
      </c>
      <c r="AF205">
        <f>2*0.95*5.67E-8*(((DO205+$B$7)+273)^4-(X205+273)^4)</f>
        <v>0</v>
      </c>
      <c r="AG205">
        <f>V205+AF205+AD205+AE205</f>
        <v>0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MAX(0,($B$13+$C$13*DT205)/(1+$D$13*DT205)*DM205/(DO205+273)*$E$13)</f>
        <v>0</v>
      </c>
      <c r="AM205" t="s">
        <v>422</v>
      </c>
      <c r="AN205" t="s">
        <v>422</v>
      </c>
      <c r="AO205">
        <v>0</v>
      </c>
      <c r="AP205">
        <v>0</v>
      </c>
      <c r="AQ205">
        <f>1-AO205/AP205</f>
        <v>0</v>
      </c>
      <c r="AR205">
        <v>0</v>
      </c>
      <c r="AS205" t="s">
        <v>422</v>
      </c>
      <c r="AT205" t="s">
        <v>422</v>
      </c>
      <c r="AU205">
        <v>0</v>
      </c>
      <c r="AV205">
        <v>0</v>
      </c>
      <c r="AW205">
        <f>1-AU205/AV205</f>
        <v>0</v>
      </c>
      <c r="AX205">
        <v>0.5</v>
      </c>
      <c r="AY205">
        <f>CX205</f>
        <v>0</v>
      </c>
      <c r="AZ205">
        <f>M205</f>
        <v>0</v>
      </c>
      <c r="BA205">
        <f>AW205*AX205*AY205</f>
        <v>0</v>
      </c>
      <c r="BB205">
        <f>(AZ205-AR205)/AY205</f>
        <v>0</v>
      </c>
      <c r="BC205">
        <f>(AP205-AV205)/AV205</f>
        <v>0</v>
      </c>
      <c r="BD205">
        <f>AO205/(AQ205+AO205/AV205)</f>
        <v>0</v>
      </c>
      <c r="BE205" t="s">
        <v>422</v>
      </c>
      <c r="BF205">
        <v>0</v>
      </c>
      <c r="BG205">
        <f>IF(BF205&lt;&gt;0, BF205, BD205)</f>
        <v>0</v>
      </c>
      <c r="BH205">
        <f>1-BG205/AV205</f>
        <v>0</v>
      </c>
      <c r="BI205">
        <f>(AV205-AU205)/(AV205-BG205)</f>
        <v>0</v>
      </c>
      <c r="BJ205">
        <f>(AP205-AV205)/(AP205-BG205)</f>
        <v>0</v>
      </c>
      <c r="BK205">
        <f>(AV205-AU205)/(AV205-AO205)</f>
        <v>0</v>
      </c>
      <c r="BL205">
        <f>(AP205-AV205)/(AP205-AO205)</f>
        <v>0</v>
      </c>
      <c r="BM205">
        <f>(BI205*BG205/AU205)</f>
        <v>0</v>
      </c>
      <c r="BN205">
        <f>(1-BM205)</f>
        <v>0</v>
      </c>
      <c r="CW205">
        <f>$B$11*DU205+$C$11*DV205+$F$11*EG205*(1-EJ205)</f>
        <v>0</v>
      </c>
      <c r="CX205">
        <f>CW205*CY205</f>
        <v>0</v>
      </c>
      <c r="CY205">
        <f>($B$11*$D$9+$C$11*$D$9+$F$11*((ET205+EL205)/MAX(ET205+EL205+EU205, 0.1)*$I$9+EU205/MAX(ET205+EL205+EU205, 0.1)*$J$9))/($B$11+$C$11+$F$11)</f>
        <v>0</v>
      </c>
      <c r="CZ205">
        <f>($B$11*$K$9+$C$11*$K$9+$F$11*((ET205+EL205)/MAX(ET205+EL205+EU205, 0.1)*$P$9+EU205/MAX(ET205+EL205+EU205, 0.1)*$Q$9))/($B$11+$C$11+$F$11)</f>
        <v>0</v>
      </c>
      <c r="DA205">
        <v>6</v>
      </c>
      <c r="DB205">
        <v>0.5</v>
      </c>
      <c r="DC205" t="s">
        <v>423</v>
      </c>
      <c r="DD205">
        <v>2</v>
      </c>
      <c r="DE205">
        <v>1758505828</v>
      </c>
      <c r="DF205">
        <v>420.6519999999999</v>
      </c>
      <c r="DG205">
        <v>419.93</v>
      </c>
      <c r="DH205">
        <v>25.44988888888889</v>
      </c>
      <c r="DI205">
        <v>25.2726</v>
      </c>
      <c r="DJ205">
        <v>419.414</v>
      </c>
      <c r="DK205">
        <v>25.23935555555556</v>
      </c>
      <c r="DL205">
        <v>499.9824444444444</v>
      </c>
      <c r="DM205">
        <v>89.98397777777778</v>
      </c>
      <c r="DN205">
        <v>0.05683194444444444</v>
      </c>
      <c r="DO205">
        <v>31.40038888888889</v>
      </c>
      <c r="DP205">
        <v>30.73915555555556</v>
      </c>
      <c r="DQ205">
        <v>999.9000000000001</v>
      </c>
      <c r="DR205">
        <v>0</v>
      </c>
      <c r="DS205">
        <v>0</v>
      </c>
      <c r="DT205">
        <v>9998.183333333332</v>
      </c>
      <c r="DU205">
        <v>0</v>
      </c>
      <c r="DV205">
        <v>0.899321</v>
      </c>
      <c r="DW205">
        <v>0.7221814444444443</v>
      </c>
      <c r="DX205">
        <v>431.6372222222222</v>
      </c>
      <c r="DY205">
        <v>430.8177777777778</v>
      </c>
      <c r="DZ205">
        <v>0.177292</v>
      </c>
      <c r="EA205">
        <v>419.93</v>
      </c>
      <c r="EB205">
        <v>25.2726</v>
      </c>
      <c r="EC205">
        <v>2.290082222222222</v>
      </c>
      <c r="ED205">
        <v>2.274128888888889</v>
      </c>
      <c r="EE205">
        <v>19.60682222222222</v>
      </c>
      <c r="EF205">
        <v>19.4943</v>
      </c>
      <c r="EG205">
        <v>0.00500097</v>
      </c>
      <c r="EH205">
        <v>0</v>
      </c>
      <c r="EI205">
        <v>0</v>
      </c>
      <c r="EJ205">
        <v>0</v>
      </c>
      <c r="EK205">
        <v>787.3222222222222</v>
      </c>
      <c r="EL205">
        <v>0.00500097</v>
      </c>
      <c r="EM205">
        <v>-10.27777777777778</v>
      </c>
      <c r="EN205">
        <v>-2.511111111111111</v>
      </c>
      <c r="EO205">
        <v>35.34</v>
      </c>
      <c r="EP205">
        <v>40.01366666666667</v>
      </c>
      <c r="EQ205">
        <v>37.38877777777778</v>
      </c>
      <c r="ER205">
        <v>40.22888888888889</v>
      </c>
      <c r="ES205">
        <v>37.95099999999999</v>
      </c>
      <c r="ET205">
        <v>0</v>
      </c>
      <c r="EU205">
        <v>0</v>
      </c>
      <c r="EV205">
        <v>0</v>
      </c>
      <c r="EW205">
        <v>1758505831.9</v>
      </c>
      <c r="EX205">
        <v>0</v>
      </c>
      <c r="EY205">
        <v>788.9615384615386</v>
      </c>
      <c r="EZ205">
        <v>15.78119620884007</v>
      </c>
      <c r="FA205">
        <v>-3.647863601243159</v>
      </c>
      <c r="FB205">
        <v>-11.03461538461538</v>
      </c>
      <c r="FC205">
        <v>15</v>
      </c>
      <c r="FD205">
        <v>0</v>
      </c>
      <c r="FE205" t="s">
        <v>424</v>
      </c>
      <c r="FF205">
        <v>1747247426.5</v>
      </c>
      <c r="FG205">
        <v>1747247420.5</v>
      </c>
      <c r="FH205">
        <v>0</v>
      </c>
      <c r="FI205">
        <v>1.027</v>
      </c>
      <c r="FJ205">
        <v>0.031</v>
      </c>
      <c r="FK205">
        <v>0.02</v>
      </c>
      <c r="FL205">
        <v>0.05</v>
      </c>
      <c r="FM205">
        <v>420</v>
      </c>
      <c r="FN205">
        <v>16</v>
      </c>
      <c r="FO205">
        <v>0.01</v>
      </c>
      <c r="FP205">
        <v>0.1</v>
      </c>
      <c r="FQ205">
        <v>0.6849051951219512</v>
      </c>
      <c r="FR205">
        <v>0.1419210104529625</v>
      </c>
      <c r="FS205">
        <v>0.04052155186709936</v>
      </c>
      <c r="FT205">
        <v>0</v>
      </c>
      <c r="FU205">
        <v>788.4735294117647</v>
      </c>
      <c r="FV205">
        <v>11.3720396226107</v>
      </c>
      <c r="FW205">
        <v>6.313352275536124</v>
      </c>
      <c r="FX205">
        <v>-1</v>
      </c>
      <c r="FY205">
        <v>0.2249754878048781</v>
      </c>
      <c r="FZ205">
        <v>-0.2123520836236933</v>
      </c>
      <c r="GA205">
        <v>0.03463703898523206</v>
      </c>
      <c r="GB205">
        <v>0</v>
      </c>
      <c r="GC205">
        <v>0</v>
      </c>
      <c r="GD205">
        <v>2</v>
      </c>
      <c r="GE205" t="s">
        <v>433</v>
      </c>
      <c r="GF205">
        <v>3.1368</v>
      </c>
      <c r="GG205">
        <v>2.71703</v>
      </c>
      <c r="GH205">
        <v>0.0932562</v>
      </c>
      <c r="GI205">
        <v>0.0924725</v>
      </c>
      <c r="GJ205">
        <v>0.109903</v>
      </c>
      <c r="GK205">
        <v>0.108221</v>
      </c>
      <c r="GL205">
        <v>28788.2</v>
      </c>
      <c r="GM205">
        <v>28869</v>
      </c>
      <c r="GN205">
        <v>29518.4</v>
      </c>
      <c r="GO205">
        <v>29400.2</v>
      </c>
      <c r="GP205">
        <v>34714.2</v>
      </c>
      <c r="GQ205">
        <v>34721</v>
      </c>
      <c r="GR205">
        <v>41540.1</v>
      </c>
      <c r="GS205">
        <v>41768.2</v>
      </c>
      <c r="GT205">
        <v>1.91455</v>
      </c>
      <c r="GU205">
        <v>1.86645</v>
      </c>
      <c r="GV205">
        <v>0.0859424</v>
      </c>
      <c r="GW205">
        <v>0</v>
      </c>
      <c r="GX205">
        <v>29.3372</v>
      </c>
      <c r="GY205">
        <v>999.9</v>
      </c>
      <c r="GZ205">
        <v>57.5</v>
      </c>
      <c r="HA205">
        <v>31.2</v>
      </c>
      <c r="HB205">
        <v>29.1595</v>
      </c>
      <c r="HC205">
        <v>62.4027</v>
      </c>
      <c r="HD205">
        <v>25.5609</v>
      </c>
      <c r="HE205">
        <v>1</v>
      </c>
      <c r="HF205">
        <v>0.136052</v>
      </c>
      <c r="HG205">
        <v>-0.642228</v>
      </c>
      <c r="HH205">
        <v>20.3564</v>
      </c>
      <c r="HI205">
        <v>5.22043</v>
      </c>
      <c r="HJ205">
        <v>12.0159</v>
      </c>
      <c r="HK205">
        <v>4.98975</v>
      </c>
      <c r="HL205">
        <v>3.28873</v>
      </c>
      <c r="HM205">
        <v>9999</v>
      </c>
      <c r="HN205">
        <v>9999</v>
      </c>
      <c r="HO205">
        <v>9999</v>
      </c>
      <c r="HP205">
        <v>999.9</v>
      </c>
      <c r="HQ205">
        <v>1.86757</v>
      </c>
      <c r="HR205">
        <v>1.86673</v>
      </c>
      <c r="HS205">
        <v>1.86604</v>
      </c>
      <c r="HT205">
        <v>1.866</v>
      </c>
      <c r="HU205">
        <v>1.86784</v>
      </c>
      <c r="HV205">
        <v>1.87029</v>
      </c>
      <c r="HW205">
        <v>1.86891</v>
      </c>
      <c r="HX205">
        <v>1.87042</v>
      </c>
      <c r="HY205">
        <v>0</v>
      </c>
      <c r="HZ205">
        <v>0</v>
      </c>
      <c r="IA205">
        <v>0</v>
      </c>
      <c r="IB205">
        <v>0</v>
      </c>
      <c r="IC205" t="s">
        <v>426</v>
      </c>
      <c r="ID205" t="s">
        <v>427</v>
      </c>
      <c r="IE205" t="s">
        <v>428</v>
      </c>
      <c r="IF205" t="s">
        <v>428</v>
      </c>
      <c r="IG205" t="s">
        <v>428</v>
      </c>
      <c r="IH205" t="s">
        <v>428</v>
      </c>
      <c r="II205">
        <v>0</v>
      </c>
      <c r="IJ205">
        <v>100</v>
      </c>
      <c r="IK205">
        <v>100</v>
      </c>
      <c r="IL205">
        <v>1.238</v>
      </c>
      <c r="IM205">
        <v>0.2109</v>
      </c>
      <c r="IN205">
        <v>0.6902030508192664</v>
      </c>
      <c r="IO205">
        <v>0.001474763808417899</v>
      </c>
      <c r="IP205">
        <v>-3.85604142745729E-07</v>
      </c>
      <c r="IQ205">
        <v>-4.042155114862324E-11</v>
      </c>
      <c r="IR205">
        <v>-0.0599630414126953</v>
      </c>
      <c r="IS205">
        <v>-0.0008759303265835833</v>
      </c>
      <c r="IT205">
        <v>0.0007542316531097033</v>
      </c>
      <c r="IU205">
        <v>-1.168394518909615E-05</v>
      </c>
      <c r="IV205">
        <v>4</v>
      </c>
      <c r="IW205">
        <v>2283</v>
      </c>
      <c r="IX205">
        <v>1</v>
      </c>
      <c r="IY205">
        <v>28</v>
      </c>
      <c r="IZ205">
        <v>187640.1</v>
      </c>
      <c r="JA205">
        <v>187640.2</v>
      </c>
      <c r="JB205">
        <v>1.03394</v>
      </c>
      <c r="JC205">
        <v>2.28638</v>
      </c>
      <c r="JD205">
        <v>1.39648</v>
      </c>
      <c r="JE205">
        <v>2.3584</v>
      </c>
      <c r="JF205">
        <v>1.49536</v>
      </c>
      <c r="JG205">
        <v>2.72095</v>
      </c>
      <c r="JH205">
        <v>36.7654</v>
      </c>
      <c r="JI205">
        <v>24.1225</v>
      </c>
      <c r="JJ205">
        <v>18</v>
      </c>
      <c r="JK205">
        <v>489.553</v>
      </c>
      <c r="JL205">
        <v>449.017</v>
      </c>
      <c r="JM205">
        <v>32.5889</v>
      </c>
      <c r="JN205">
        <v>29.3829</v>
      </c>
      <c r="JO205">
        <v>29.9985</v>
      </c>
      <c r="JP205">
        <v>29.2476</v>
      </c>
      <c r="JQ205">
        <v>29.1745</v>
      </c>
      <c r="JR205">
        <v>20.6929</v>
      </c>
      <c r="JS205">
        <v>20.684</v>
      </c>
      <c r="JT205">
        <v>100</v>
      </c>
      <c r="JU205">
        <v>32.5076</v>
      </c>
      <c r="JV205">
        <v>420</v>
      </c>
      <c r="JW205">
        <v>25.3604</v>
      </c>
      <c r="JX205">
        <v>100.888</v>
      </c>
      <c r="JY205">
        <v>100.439</v>
      </c>
    </row>
    <row r="206" spans="1:285">
      <c r="A206">
        <v>190</v>
      </c>
      <c r="B206">
        <v>1758505833</v>
      </c>
      <c r="C206">
        <v>2944.5</v>
      </c>
      <c r="D206" t="s">
        <v>813</v>
      </c>
      <c r="E206" t="s">
        <v>814</v>
      </c>
      <c r="F206">
        <v>5</v>
      </c>
      <c r="G206" t="s">
        <v>796</v>
      </c>
      <c r="H206" t="s">
        <v>420</v>
      </c>
      <c r="I206" t="s">
        <v>421</v>
      </c>
      <c r="J206">
        <v>1758505830</v>
      </c>
      <c r="K206">
        <f>(L206)/1000</f>
        <v>0</v>
      </c>
      <c r="L206">
        <f>1000*DL206*AJ206*(DH206-DI206)/(100*DA206*(1000-AJ206*DH206))</f>
        <v>0</v>
      </c>
      <c r="M206">
        <f>DL206*AJ206*(DG206-DF206*(1000-AJ206*DI206)/(1000-AJ206*DH206))/(100*DA206)</f>
        <v>0</v>
      </c>
      <c r="N206">
        <f>DF206 - IF(AJ206&gt;1, M206*DA206*100.0/(AL206), 0)</f>
        <v>0</v>
      </c>
      <c r="O206">
        <f>((U206-K206/2)*N206-M206)/(U206+K206/2)</f>
        <v>0</v>
      </c>
      <c r="P206">
        <f>O206*(DM206+DN206)/1000.0</f>
        <v>0</v>
      </c>
      <c r="Q206">
        <f>(DF206 - IF(AJ206&gt;1, M206*DA206*100.0/(AL206), 0))*(DM206+DN206)/1000.0</f>
        <v>0</v>
      </c>
      <c r="R206">
        <f>2.0/((1/T206-1/S206)+SIGN(T206)*SQRT((1/T206-1/S206)*(1/T206-1/S206) + 4*DB206/((DB206+1)*(DB206+1))*(2*1/T206*1/S206-1/S206*1/S206)))</f>
        <v>0</v>
      </c>
      <c r="S206">
        <f>IF(LEFT(DC206,1)&lt;&gt;"0",IF(LEFT(DC206,1)="1",3.0,DD206),$D$5+$E$5*(DT206*DM206/($K$5*1000))+$F$5*(DT206*DM206/($K$5*1000))*MAX(MIN(DA206,$J$5),$I$5)*MAX(MIN(DA206,$J$5),$I$5)+$G$5*MAX(MIN(DA206,$J$5),$I$5)*(DT206*DM206/($K$5*1000))+$H$5*(DT206*DM206/($K$5*1000))*(DT206*DM206/($K$5*1000)))</f>
        <v>0</v>
      </c>
      <c r="T206">
        <f>K206*(1000-(1000*0.61365*exp(17.502*X206/(240.97+X206))/(DM206+DN206)+DH206)/2)/(1000*0.61365*exp(17.502*X206/(240.97+X206))/(DM206+DN206)-DH206)</f>
        <v>0</v>
      </c>
      <c r="U206">
        <f>1/((DB206+1)/(R206/1.6)+1/(S206/1.37)) + DB206/((DB206+1)/(R206/1.6) + DB206/(S206/1.37))</f>
        <v>0</v>
      </c>
      <c r="V206">
        <f>(CW206*CZ206)</f>
        <v>0</v>
      </c>
      <c r="W206">
        <f>(DO206+(V206+2*0.95*5.67E-8*(((DO206+$B$7)+273)^4-(DO206+273)^4)-44100*K206)/(1.84*29.3*S206+8*0.95*5.67E-8*(DO206+273)^3))</f>
        <v>0</v>
      </c>
      <c r="X206">
        <f>($C$7*DP206+$D$7*DQ206+$E$7*W206)</f>
        <v>0</v>
      </c>
      <c r="Y206">
        <f>0.61365*exp(17.502*X206/(240.97+X206))</f>
        <v>0</v>
      </c>
      <c r="Z206">
        <f>(AA206/AB206*100)</f>
        <v>0</v>
      </c>
      <c r="AA206">
        <f>DH206*(DM206+DN206)/1000</f>
        <v>0</v>
      </c>
      <c r="AB206">
        <f>0.61365*exp(17.502*DO206/(240.97+DO206))</f>
        <v>0</v>
      </c>
      <c r="AC206">
        <f>(Y206-DH206*(DM206+DN206)/1000)</f>
        <v>0</v>
      </c>
      <c r="AD206">
        <f>(-K206*44100)</f>
        <v>0</v>
      </c>
      <c r="AE206">
        <f>2*29.3*S206*0.92*(DO206-X206)</f>
        <v>0</v>
      </c>
      <c r="AF206">
        <f>2*0.95*5.67E-8*(((DO206+$B$7)+273)^4-(X206+273)^4)</f>
        <v>0</v>
      </c>
      <c r="AG206">
        <f>V206+AF206+AD206+AE206</f>
        <v>0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MAX(0,($B$13+$C$13*DT206)/(1+$D$13*DT206)*DM206/(DO206+273)*$E$13)</f>
        <v>0</v>
      </c>
      <c r="AM206" t="s">
        <v>422</v>
      </c>
      <c r="AN206" t="s">
        <v>422</v>
      </c>
      <c r="AO206">
        <v>0</v>
      </c>
      <c r="AP206">
        <v>0</v>
      </c>
      <c r="AQ206">
        <f>1-AO206/AP206</f>
        <v>0</v>
      </c>
      <c r="AR206">
        <v>0</v>
      </c>
      <c r="AS206" t="s">
        <v>422</v>
      </c>
      <c r="AT206" t="s">
        <v>422</v>
      </c>
      <c r="AU206">
        <v>0</v>
      </c>
      <c r="AV206">
        <v>0</v>
      </c>
      <c r="AW206">
        <f>1-AU206/AV206</f>
        <v>0</v>
      </c>
      <c r="AX206">
        <v>0.5</v>
      </c>
      <c r="AY206">
        <f>CX206</f>
        <v>0</v>
      </c>
      <c r="AZ206">
        <f>M206</f>
        <v>0</v>
      </c>
      <c r="BA206">
        <f>AW206*AX206*AY206</f>
        <v>0</v>
      </c>
      <c r="BB206">
        <f>(AZ206-AR206)/AY206</f>
        <v>0</v>
      </c>
      <c r="BC206">
        <f>(AP206-AV206)/AV206</f>
        <v>0</v>
      </c>
      <c r="BD206">
        <f>AO206/(AQ206+AO206/AV206)</f>
        <v>0</v>
      </c>
      <c r="BE206" t="s">
        <v>422</v>
      </c>
      <c r="BF206">
        <v>0</v>
      </c>
      <c r="BG206">
        <f>IF(BF206&lt;&gt;0, BF206, BD206)</f>
        <v>0</v>
      </c>
      <c r="BH206">
        <f>1-BG206/AV206</f>
        <v>0</v>
      </c>
      <c r="BI206">
        <f>(AV206-AU206)/(AV206-BG206)</f>
        <v>0</v>
      </c>
      <c r="BJ206">
        <f>(AP206-AV206)/(AP206-BG206)</f>
        <v>0</v>
      </c>
      <c r="BK206">
        <f>(AV206-AU206)/(AV206-AO206)</f>
        <v>0</v>
      </c>
      <c r="BL206">
        <f>(AP206-AV206)/(AP206-AO206)</f>
        <v>0</v>
      </c>
      <c r="BM206">
        <f>(BI206*BG206/AU206)</f>
        <v>0</v>
      </c>
      <c r="BN206">
        <f>(1-BM206)</f>
        <v>0</v>
      </c>
      <c r="CW206">
        <f>$B$11*DU206+$C$11*DV206+$F$11*EG206*(1-EJ206)</f>
        <v>0</v>
      </c>
      <c r="CX206">
        <f>CW206*CY206</f>
        <v>0</v>
      </c>
      <c r="CY206">
        <f>($B$11*$D$9+$C$11*$D$9+$F$11*((ET206+EL206)/MAX(ET206+EL206+EU206, 0.1)*$I$9+EU206/MAX(ET206+EL206+EU206, 0.1)*$J$9))/($B$11+$C$11+$F$11)</f>
        <v>0</v>
      </c>
      <c r="CZ206">
        <f>($B$11*$K$9+$C$11*$K$9+$F$11*((ET206+EL206)/MAX(ET206+EL206+EU206, 0.1)*$P$9+EU206/MAX(ET206+EL206+EU206, 0.1)*$Q$9))/($B$11+$C$11+$F$11)</f>
        <v>0</v>
      </c>
      <c r="DA206">
        <v>6</v>
      </c>
      <c r="DB206">
        <v>0.5</v>
      </c>
      <c r="DC206" t="s">
        <v>423</v>
      </c>
      <c r="DD206">
        <v>2</v>
      </c>
      <c r="DE206">
        <v>1758505830</v>
      </c>
      <c r="DF206">
        <v>420.6548888888889</v>
      </c>
      <c r="DG206">
        <v>419.9535555555556</v>
      </c>
      <c r="DH206">
        <v>25.46414444444444</v>
      </c>
      <c r="DI206">
        <v>25.31155555555556</v>
      </c>
      <c r="DJ206">
        <v>419.4168888888889</v>
      </c>
      <c r="DK206">
        <v>25.2534</v>
      </c>
      <c r="DL206">
        <v>499.9824444444445</v>
      </c>
      <c r="DM206">
        <v>89.98335555555555</v>
      </c>
      <c r="DN206">
        <v>0.05695123333333333</v>
      </c>
      <c r="DO206">
        <v>31.39905555555556</v>
      </c>
      <c r="DP206">
        <v>30.73724444444444</v>
      </c>
      <c r="DQ206">
        <v>999.9000000000001</v>
      </c>
      <c r="DR206">
        <v>0</v>
      </c>
      <c r="DS206">
        <v>0</v>
      </c>
      <c r="DT206">
        <v>9995.138888888889</v>
      </c>
      <c r="DU206">
        <v>0</v>
      </c>
      <c r="DV206">
        <v>0.899321</v>
      </c>
      <c r="DW206">
        <v>0.7014497777777777</v>
      </c>
      <c r="DX206">
        <v>431.6465555555556</v>
      </c>
      <c r="DY206">
        <v>430.8592222222222</v>
      </c>
      <c r="DZ206">
        <v>0.1525835555555556</v>
      </c>
      <c r="EA206">
        <v>419.9535555555556</v>
      </c>
      <c r="EB206">
        <v>25.31155555555556</v>
      </c>
      <c r="EC206">
        <v>2.291347777777778</v>
      </c>
      <c r="ED206">
        <v>2.277618888888889</v>
      </c>
      <c r="EE206">
        <v>19.61572222222222</v>
      </c>
      <c r="EF206">
        <v>19.51897777777778</v>
      </c>
      <c r="EG206">
        <v>0.00500097</v>
      </c>
      <c r="EH206">
        <v>0</v>
      </c>
      <c r="EI206">
        <v>0</v>
      </c>
      <c r="EJ206">
        <v>0</v>
      </c>
      <c r="EK206">
        <v>785.6777777777778</v>
      </c>
      <c r="EL206">
        <v>0.00500097</v>
      </c>
      <c r="EM206">
        <v>-7.533333333333333</v>
      </c>
      <c r="EN206">
        <v>-2.611111111111111</v>
      </c>
      <c r="EO206">
        <v>35.361</v>
      </c>
      <c r="EP206">
        <v>40.04133333333333</v>
      </c>
      <c r="EQ206">
        <v>37.40944444444445</v>
      </c>
      <c r="ER206">
        <v>40.27744444444445</v>
      </c>
      <c r="ES206">
        <v>37.972</v>
      </c>
      <c r="ET206">
        <v>0</v>
      </c>
      <c r="EU206">
        <v>0</v>
      </c>
      <c r="EV206">
        <v>0</v>
      </c>
      <c r="EW206">
        <v>1758505833.7</v>
      </c>
      <c r="EX206">
        <v>0</v>
      </c>
      <c r="EY206">
        <v>788.8559999999999</v>
      </c>
      <c r="EZ206">
        <v>-12.32307696647907</v>
      </c>
      <c r="FA206">
        <v>21.25384603708218</v>
      </c>
      <c r="FB206">
        <v>-11.812</v>
      </c>
      <c r="FC206">
        <v>15</v>
      </c>
      <c r="FD206">
        <v>0</v>
      </c>
      <c r="FE206" t="s">
        <v>424</v>
      </c>
      <c r="FF206">
        <v>1747247426.5</v>
      </c>
      <c r="FG206">
        <v>1747247420.5</v>
      </c>
      <c r="FH206">
        <v>0</v>
      </c>
      <c r="FI206">
        <v>1.027</v>
      </c>
      <c r="FJ206">
        <v>0.031</v>
      </c>
      <c r="FK206">
        <v>0.02</v>
      </c>
      <c r="FL206">
        <v>0.05</v>
      </c>
      <c r="FM206">
        <v>420</v>
      </c>
      <c r="FN206">
        <v>16</v>
      </c>
      <c r="FO206">
        <v>0.01</v>
      </c>
      <c r="FP206">
        <v>0.1</v>
      </c>
      <c r="FQ206">
        <v>0.6797728750000001</v>
      </c>
      <c r="FR206">
        <v>0.1983898874296423</v>
      </c>
      <c r="FS206">
        <v>0.03957946062997036</v>
      </c>
      <c r="FT206">
        <v>0</v>
      </c>
      <c r="FU206">
        <v>788.1529411764704</v>
      </c>
      <c r="FV206">
        <v>2.918258117357418</v>
      </c>
      <c r="FW206">
        <v>6.307709349029469</v>
      </c>
      <c r="FX206">
        <v>-1</v>
      </c>
      <c r="FY206">
        <v>0.218782075</v>
      </c>
      <c r="FZ206">
        <v>-0.3248711932457797</v>
      </c>
      <c r="GA206">
        <v>0.04087892601046871</v>
      </c>
      <c r="GB206">
        <v>0</v>
      </c>
      <c r="GC206">
        <v>0</v>
      </c>
      <c r="GD206">
        <v>2</v>
      </c>
      <c r="GE206" t="s">
        <v>433</v>
      </c>
      <c r="GF206">
        <v>3.13677</v>
      </c>
      <c r="GG206">
        <v>2.71752</v>
      </c>
      <c r="GH206">
        <v>0.09325360000000001</v>
      </c>
      <c r="GI206">
        <v>0.0924782</v>
      </c>
      <c r="GJ206">
        <v>0.109956</v>
      </c>
      <c r="GK206">
        <v>0.108248</v>
      </c>
      <c r="GL206">
        <v>28788.5</v>
      </c>
      <c r="GM206">
        <v>28869.2</v>
      </c>
      <c r="GN206">
        <v>29518.6</v>
      </c>
      <c r="GO206">
        <v>29400.6</v>
      </c>
      <c r="GP206">
        <v>34712.5</v>
      </c>
      <c r="GQ206">
        <v>34720.3</v>
      </c>
      <c r="GR206">
        <v>41540.5</v>
      </c>
      <c r="GS206">
        <v>41768.7</v>
      </c>
      <c r="GT206">
        <v>1.9144</v>
      </c>
      <c r="GU206">
        <v>1.86623</v>
      </c>
      <c r="GV206">
        <v>0.0857189</v>
      </c>
      <c r="GW206">
        <v>0</v>
      </c>
      <c r="GX206">
        <v>29.3391</v>
      </c>
      <c r="GY206">
        <v>999.9</v>
      </c>
      <c r="GZ206">
        <v>57.5</v>
      </c>
      <c r="HA206">
        <v>31.2</v>
      </c>
      <c r="HB206">
        <v>29.1588</v>
      </c>
      <c r="HC206">
        <v>62.5927</v>
      </c>
      <c r="HD206">
        <v>25.5529</v>
      </c>
      <c r="HE206">
        <v>1</v>
      </c>
      <c r="HF206">
        <v>0.135551</v>
      </c>
      <c r="HG206">
        <v>-0.943399</v>
      </c>
      <c r="HH206">
        <v>20.356</v>
      </c>
      <c r="HI206">
        <v>5.22403</v>
      </c>
      <c r="HJ206">
        <v>12.0159</v>
      </c>
      <c r="HK206">
        <v>4.99115</v>
      </c>
      <c r="HL206">
        <v>3.2895</v>
      </c>
      <c r="HM206">
        <v>9999</v>
      </c>
      <c r="HN206">
        <v>9999</v>
      </c>
      <c r="HO206">
        <v>9999</v>
      </c>
      <c r="HP206">
        <v>999.9</v>
      </c>
      <c r="HQ206">
        <v>1.86756</v>
      </c>
      <c r="HR206">
        <v>1.86674</v>
      </c>
      <c r="HS206">
        <v>1.86602</v>
      </c>
      <c r="HT206">
        <v>1.866</v>
      </c>
      <c r="HU206">
        <v>1.86784</v>
      </c>
      <c r="HV206">
        <v>1.87029</v>
      </c>
      <c r="HW206">
        <v>1.86891</v>
      </c>
      <c r="HX206">
        <v>1.87042</v>
      </c>
      <c r="HY206">
        <v>0</v>
      </c>
      <c r="HZ206">
        <v>0</v>
      </c>
      <c r="IA206">
        <v>0</v>
      </c>
      <c r="IB206">
        <v>0</v>
      </c>
      <c r="IC206" t="s">
        <v>426</v>
      </c>
      <c r="ID206" t="s">
        <v>427</v>
      </c>
      <c r="IE206" t="s">
        <v>428</v>
      </c>
      <c r="IF206" t="s">
        <v>428</v>
      </c>
      <c r="IG206" t="s">
        <v>428</v>
      </c>
      <c r="IH206" t="s">
        <v>428</v>
      </c>
      <c r="II206">
        <v>0</v>
      </c>
      <c r="IJ206">
        <v>100</v>
      </c>
      <c r="IK206">
        <v>100</v>
      </c>
      <c r="IL206">
        <v>1.238</v>
      </c>
      <c r="IM206">
        <v>0.2111</v>
      </c>
      <c r="IN206">
        <v>0.6902030508192664</v>
      </c>
      <c r="IO206">
        <v>0.001474763808417899</v>
      </c>
      <c r="IP206">
        <v>-3.85604142745729E-07</v>
      </c>
      <c r="IQ206">
        <v>-4.042155114862324E-11</v>
      </c>
      <c r="IR206">
        <v>-0.0599630414126953</v>
      </c>
      <c r="IS206">
        <v>-0.0008759303265835833</v>
      </c>
      <c r="IT206">
        <v>0.0007542316531097033</v>
      </c>
      <c r="IU206">
        <v>-1.168394518909615E-05</v>
      </c>
      <c r="IV206">
        <v>4</v>
      </c>
      <c r="IW206">
        <v>2283</v>
      </c>
      <c r="IX206">
        <v>1</v>
      </c>
      <c r="IY206">
        <v>28</v>
      </c>
      <c r="IZ206">
        <v>187640.1</v>
      </c>
      <c r="JA206">
        <v>187640.2</v>
      </c>
      <c r="JB206">
        <v>1.03394</v>
      </c>
      <c r="JC206">
        <v>2.29126</v>
      </c>
      <c r="JD206">
        <v>1.39771</v>
      </c>
      <c r="JE206">
        <v>2.35962</v>
      </c>
      <c r="JF206">
        <v>1.49536</v>
      </c>
      <c r="JG206">
        <v>2.7124</v>
      </c>
      <c r="JH206">
        <v>36.7654</v>
      </c>
      <c r="JI206">
        <v>24.1138</v>
      </c>
      <c r="JJ206">
        <v>18</v>
      </c>
      <c r="JK206">
        <v>489.452</v>
      </c>
      <c r="JL206">
        <v>448.867</v>
      </c>
      <c r="JM206">
        <v>32.4933</v>
      </c>
      <c r="JN206">
        <v>29.3816</v>
      </c>
      <c r="JO206">
        <v>29.9986</v>
      </c>
      <c r="JP206">
        <v>29.247</v>
      </c>
      <c r="JQ206">
        <v>29.1733</v>
      </c>
      <c r="JR206">
        <v>20.6914</v>
      </c>
      <c r="JS206">
        <v>20.684</v>
      </c>
      <c r="JT206">
        <v>100</v>
      </c>
      <c r="JU206">
        <v>32.5076</v>
      </c>
      <c r="JV206">
        <v>420</v>
      </c>
      <c r="JW206">
        <v>25.3546</v>
      </c>
      <c r="JX206">
        <v>100.889</v>
      </c>
      <c r="JY206">
        <v>100.441</v>
      </c>
    </row>
    <row r="207" spans="1:285">
      <c r="A207">
        <v>191</v>
      </c>
      <c r="B207">
        <v>1758505835</v>
      </c>
      <c r="C207">
        <v>2946.5</v>
      </c>
      <c r="D207" t="s">
        <v>815</v>
      </c>
      <c r="E207" t="s">
        <v>816</v>
      </c>
      <c r="F207">
        <v>5</v>
      </c>
      <c r="G207" t="s">
        <v>796</v>
      </c>
      <c r="H207" t="s">
        <v>420</v>
      </c>
      <c r="I207" t="s">
        <v>421</v>
      </c>
      <c r="J207">
        <v>1758505832</v>
      </c>
      <c r="K207">
        <f>(L207)/1000</f>
        <v>0</v>
      </c>
      <c r="L207">
        <f>1000*DL207*AJ207*(DH207-DI207)/(100*DA207*(1000-AJ207*DH207))</f>
        <v>0</v>
      </c>
      <c r="M207">
        <f>DL207*AJ207*(DG207-DF207*(1000-AJ207*DI207)/(1000-AJ207*DH207))/(100*DA207)</f>
        <v>0</v>
      </c>
      <c r="N207">
        <f>DF207 - IF(AJ207&gt;1, M207*DA207*100.0/(AL207), 0)</f>
        <v>0</v>
      </c>
      <c r="O207">
        <f>((U207-K207/2)*N207-M207)/(U207+K207/2)</f>
        <v>0</v>
      </c>
      <c r="P207">
        <f>O207*(DM207+DN207)/1000.0</f>
        <v>0</v>
      </c>
      <c r="Q207">
        <f>(DF207 - IF(AJ207&gt;1, M207*DA207*100.0/(AL207), 0))*(DM207+DN207)/1000.0</f>
        <v>0</v>
      </c>
      <c r="R207">
        <f>2.0/((1/T207-1/S207)+SIGN(T207)*SQRT((1/T207-1/S207)*(1/T207-1/S207) + 4*DB207/((DB207+1)*(DB207+1))*(2*1/T207*1/S207-1/S207*1/S207)))</f>
        <v>0</v>
      </c>
      <c r="S207">
        <f>IF(LEFT(DC207,1)&lt;&gt;"0",IF(LEFT(DC207,1)="1",3.0,DD207),$D$5+$E$5*(DT207*DM207/($K$5*1000))+$F$5*(DT207*DM207/($K$5*1000))*MAX(MIN(DA207,$J$5),$I$5)*MAX(MIN(DA207,$J$5),$I$5)+$G$5*MAX(MIN(DA207,$J$5),$I$5)*(DT207*DM207/($K$5*1000))+$H$5*(DT207*DM207/($K$5*1000))*(DT207*DM207/($K$5*1000)))</f>
        <v>0</v>
      </c>
      <c r="T207">
        <f>K207*(1000-(1000*0.61365*exp(17.502*X207/(240.97+X207))/(DM207+DN207)+DH207)/2)/(1000*0.61365*exp(17.502*X207/(240.97+X207))/(DM207+DN207)-DH207)</f>
        <v>0</v>
      </c>
      <c r="U207">
        <f>1/((DB207+1)/(R207/1.6)+1/(S207/1.37)) + DB207/((DB207+1)/(R207/1.6) + DB207/(S207/1.37))</f>
        <v>0</v>
      </c>
      <c r="V207">
        <f>(CW207*CZ207)</f>
        <v>0</v>
      </c>
      <c r="W207">
        <f>(DO207+(V207+2*0.95*5.67E-8*(((DO207+$B$7)+273)^4-(DO207+273)^4)-44100*K207)/(1.84*29.3*S207+8*0.95*5.67E-8*(DO207+273)^3))</f>
        <v>0</v>
      </c>
      <c r="X207">
        <f>($C$7*DP207+$D$7*DQ207+$E$7*W207)</f>
        <v>0</v>
      </c>
      <c r="Y207">
        <f>0.61365*exp(17.502*X207/(240.97+X207))</f>
        <v>0</v>
      </c>
      <c r="Z207">
        <f>(AA207/AB207*100)</f>
        <v>0</v>
      </c>
      <c r="AA207">
        <f>DH207*(DM207+DN207)/1000</f>
        <v>0</v>
      </c>
      <c r="AB207">
        <f>0.61365*exp(17.502*DO207/(240.97+DO207))</f>
        <v>0</v>
      </c>
      <c r="AC207">
        <f>(Y207-DH207*(DM207+DN207)/1000)</f>
        <v>0</v>
      </c>
      <c r="AD207">
        <f>(-K207*44100)</f>
        <v>0</v>
      </c>
      <c r="AE207">
        <f>2*29.3*S207*0.92*(DO207-X207)</f>
        <v>0</v>
      </c>
      <c r="AF207">
        <f>2*0.95*5.67E-8*(((DO207+$B$7)+273)^4-(X207+273)^4)</f>
        <v>0</v>
      </c>
      <c r="AG207">
        <f>V207+AF207+AD207+AE207</f>
        <v>0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MAX(0,($B$13+$C$13*DT207)/(1+$D$13*DT207)*DM207/(DO207+273)*$E$13)</f>
        <v>0</v>
      </c>
      <c r="AM207" t="s">
        <v>422</v>
      </c>
      <c r="AN207" t="s">
        <v>422</v>
      </c>
      <c r="AO207">
        <v>0</v>
      </c>
      <c r="AP207">
        <v>0</v>
      </c>
      <c r="AQ207">
        <f>1-AO207/AP207</f>
        <v>0</v>
      </c>
      <c r="AR207">
        <v>0</v>
      </c>
      <c r="AS207" t="s">
        <v>422</v>
      </c>
      <c r="AT207" t="s">
        <v>422</v>
      </c>
      <c r="AU207">
        <v>0</v>
      </c>
      <c r="AV207">
        <v>0</v>
      </c>
      <c r="AW207">
        <f>1-AU207/AV207</f>
        <v>0</v>
      </c>
      <c r="AX207">
        <v>0.5</v>
      </c>
      <c r="AY207">
        <f>CX207</f>
        <v>0</v>
      </c>
      <c r="AZ207">
        <f>M207</f>
        <v>0</v>
      </c>
      <c r="BA207">
        <f>AW207*AX207*AY207</f>
        <v>0</v>
      </c>
      <c r="BB207">
        <f>(AZ207-AR207)/AY207</f>
        <v>0</v>
      </c>
      <c r="BC207">
        <f>(AP207-AV207)/AV207</f>
        <v>0</v>
      </c>
      <c r="BD207">
        <f>AO207/(AQ207+AO207/AV207)</f>
        <v>0</v>
      </c>
      <c r="BE207" t="s">
        <v>422</v>
      </c>
      <c r="BF207">
        <v>0</v>
      </c>
      <c r="BG207">
        <f>IF(BF207&lt;&gt;0, BF207, BD207)</f>
        <v>0</v>
      </c>
      <c r="BH207">
        <f>1-BG207/AV207</f>
        <v>0</v>
      </c>
      <c r="BI207">
        <f>(AV207-AU207)/(AV207-BG207)</f>
        <v>0</v>
      </c>
      <c r="BJ207">
        <f>(AP207-AV207)/(AP207-BG207)</f>
        <v>0</v>
      </c>
      <c r="BK207">
        <f>(AV207-AU207)/(AV207-AO207)</f>
        <v>0</v>
      </c>
      <c r="BL207">
        <f>(AP207-AV207)/(AP207-AO207)</f>
        <v>0</v>
      </c>
      <c r="BM207">
        <f>(BI207*BG207/AU207)</f>
        <v>0</v>
      </c>
      <c r="BN207">
        <f>(1-BM207)</f>
        <v>0</v>
      </c>
      <c r="CW207">
        <f>$B$11*DU207+$C$11*DV207+$F$11*EG207*(1-EJ207)</f>
        <v>0</v>
      </c>
      <c r="CX207">
        <f>CW207*CY207</f>
        <v>0</v>
      </c>
      <c r="CY207">
        <f>($B$11*$D$9+$C$11*$D$9+$F$11*((ET207+EL207)/MAX(ET207+EL207+EU207, 0.1)*$I$9+EU207/MAX(ET207+EL207+EU207, 0.1)*$J$9))/($B$11+$C$11+$F$11)</f>
        <v>0</v>
      </c>
      <c r="CZ207">
        <f>($B$11*$K$9+$C$11*$K$9+$F$11*((ET207+EL207)/MAX(ET207+EL207+EU207, 0.1)*$P$9+EU207/MAX(ET207+EL207+EU207, 0.1)*$Q$9))/($B$11+$C$11+$F$11)</f>
        <v>0</v>
      </c>
      <c r="DA207">
        <v>6</v>
      </c>
      <c r="DB207">
        <v>0.5</v>
      </c>
      <c r="DC207" t="s">
        <v>423</v>
      </c>
      <c r="DD207">
        <v>2</v>
      </c>
      <c r="DE207">
        <v>1758505832</v>
      </c>
      <c r="DF207">
        <v>420.6514444444445</v>
      </c>
      <c r="DG207">
        <v>419.9907777777778</v>
      </c>
      <c r="DH207">
        <v>25.48104444444444</v>
      </c>
      <c r="DI207">
        <v>25.33257777777778</v>
      </c>
      <c r="DJ207">
        <v>419.4134444444445</v>
      </c>
      <c r="DK207">
        <v>25.27004444444445</v>
      </c>
      <c r="DL207">
        <v>499.9975555555556</v>
      </c>
      <c r="DM207">
        <v>89.98228888888889</v>
      </c>
      <c r="DN207">
        <v>0.05717127777777778</v>
      </c>
      <c r="DO207">
        <v>31.39413333333334</v>
      </c>
      <c r="DP207">
        <v>30.73411111111111</v>
      </c>
      <c r="DQ207">
        <v>999.9000000000001</v>
      </c>
      <c r="DR207">
        <v>0</v>
      </c>
      <c r="DS207">
        <v>0</v>
      </c>
      <c r="DT207">
        <v>9993.055555555555</v>
      </c>
      <c r="DU207">
        <v>0</v>
      </c>
      <c r="DV207">
        <v>0.899321</v>
      </c>
      <c r="DW207">
        <v>0.6609156666666666</v>
      </c>
      <c r="DX207">
        <v>431.6503333333333</v>
      </c>
      <c r="DY207">
        <v>430.9064444444445</v>
      </c>
      <c r="DZ207">
        <v>0.1484654444444444</v>
      </c>
      <c r="EA207">
        <v>419.9907777777778</v>
      </c>
      <c r="EB207">
        <v>25.33257777777778</v>
      </c>
      <c r="EC207">
        <v>2.292842222222222</v>
      </c>
      <c r="ED207">
        <v>2.279483333333334</v>
      </c>
      <c r="EE207">
        <v>19.62621111111111</v>
      </c>
      <c r="EF207">
        <v>19.53214444444444</v>
      </c>
      <c r="EG207">
        <v>0.00500097</v>
      </c>
      <c r="EH207">
        <v>0</v>
      </c>
      <c r="EI207">
        <v>0</v>
      </c>
      <c r="EJ207">
        <v>0</v>
      </c>
      <c r="EK207">
        <v>783.2222222222222</v>
      </c>
      <c r="EL207">
        <v>0.00500097</v>
      </c>
      <c r="EM207">
        <v>-7.911111111111111</v>
      </c>
      <c r="EN207">
        <v>-3.088888888888889</v>
      </c>
      <c r="EO207">
        <v>35.375</v>
      </c>
      <c r="EP207">
        <v>40.083</v>
      </c>
      <c r="EQ207">
        <v>37.43011111111111</v>
      </c>
      <c r="ER207">
        <v>40.3261111111111</v>
      </c>
      <c r="ES207">
        <v>37.993</v>
      </c>
      <c r="ET207">
        <v>0</v>
      </c>
      <c r="EU207">
        <v>0</v>
      </c>
      <c r="EV207">
        <v>0</v>
      </c>
      <c r="EW207">
        <v>1758505836.1</v>
      </c>
      <c r="EX207">
        <v>0</v>
      </c>
      <c r="EY207">
        <v>789.1360000000001</v>
      </c>
      <c r="EZ207">
        <v>-17.82307722392365</v>
      </c>
      <c r="FA207">
        <v>21.05384626282743</v>
      </c>
      <c r="FB207">
        <v>-10.136</v>
      </c>
      <c r="FC207">
        <v>15</v>
      </c>
      <c r="FD207">
        <v>0</v>
      </c>
      <c r="FE207" t="s">
        <v>424</v>
      </c>
      <c r="FF207">
        <v>1747247426.5</v>
      </c>
      <c r="FG207">
        <v>1747247420.5</v>
      </c>
      <c r="FH207">
        <v>0</v>
      </c>
      <c r="FI207">
        <v>1.027</v>
      </c>
      <c r="FJ207">
        <v>0.031</v>
      </c>
      <c r="FK207">
        <v>0.02</v>
      </c>
      <c r="FL207">
        <v>0.05</v>
      </c>
      <c r="FM207">
        <v>420</v>
      </c>
      <c r="FN207">
        <v>16</v>
      </c>
      <c r="FO207">
        <v>0.01</v>
      </c>
      <c r="FP207">
        <v>0.1</v>
      </c>
      <c r="FQ207">
        <v>0.6779776829268293</v>
      </c>
      <c r="FR207">
        <v>0.01764882229965195</v>
      </c>
      <c r="FS207">
        <v>0.03948725330326293</v>
      </c>
      <c r="FT207">
        <v>1</v>
      </c>
      <c r="FU207">
        <v>787.935294117647</v>
      </c>
      <c r="FV207">
        <v>6.035141135051439</v>
      </c>
      <c r="FW207">
        <v>6.843411703019489</v>
      </c>
      <c r="FX207">
        <v>-1</v>
      </c>
      <c r="FY207">
        <v>0.2092398536585366</v>
      </c>
      <c r="FZ207">
        <v>-0.3948336585365845</v>
      </c>
      <c r="GA207">
        <v>0.04515079198266084</v>
      </c>
      <c r="GB207">
        <v>0</v>
      </c>
      <c r="GC207">
        <v>1</v>
      </c>
      <c r="GD207">
        <v>2</v>
      </c>
      <c r="GE207" t="s">
        <v>425</v>
      </c>
      <c r="GF207">
        <v>3.13691</v>
      </c>
      <c r="GG207">
        <v>2.71763</v>
      </c>
      <c r="GH207">
        <v>0.093252</v>
      </c>
      <c r="GI207">
        <v>0.0924833</v>
      </c>
      <c r="GJ207">
        <v>0.110003</v>
      </c>
      <c r="GK207">
        <v>0.108264</v>
      </c>
      <c r="GL207">
        <v>28788.8</v>
      </c>
      <c r="GM207">
        <v>28869.1</v>
      </c>
      <c r="GN207">
        <v>29518.8</v>
      </c>
      <c r="GO207">
        <v>29400.6</v>
      </c>
      <c r="GP207">
        <v>34710.9</v>
      </c>
      <c r="GQ207">
        <v>34719.7</v>
      </c>
      <c r="GR207">
        <v>41540.8</v>
      </c>
      <c r="GS207">
        <v>41768.7</v>
      </c>
      <c r="GT207">
        <v>1.91478</v>
      </c>
      <c r="GU207">
        <v>1.86655</v>
      </c>
      <c r="GV207">
        <v>0.0851229</v>
      </c>
      <c r="GW207">
        <v>0</v>
      </c>
      <c r="GX207">
        <v>29.3415</v>
      </c>
      <c r="GY207">
        <v>999.9</v>
      </c>
      <c r="GZ207">
        <v>57.5</v>
      </c>
      <c r="HA207">
        <v>31.2</v>
      </c>
      <c r="HB207">
        <v>29.1596</v>
      </c>
      <c r="HC207">
        <v>62.6027</v>
      </c>
      <c r="HD207">
        <v>25.5168</v>
      </c>
      <c r="HE207">
        <v>1</v>
      </c>
      <c r="HF207">
        <v>0.135495</v>
      </c>
      <c r="HG207">
        <v>-1.20701</v>
      </c>
      <c r="HH207">
        <v>20.3546</v>
      </c>
      <c r="HI207">
        <v>5.22373</v>
      </c>
      <c r="HJ207">
        <v>12.0159</v>
      </c>
      <c r="HK207">
        <v>4.99095</v>
      </c>
      <c r="HL207">
        <v>3.2895</v>
      </c>
      <c r="HM207">
        <v>9999</v>
      </c>
      <c r="HN207">
        <v>9999</v>
      </c>
      <c r="HO207">
        <v>9999</v>
      </c>
      <c r="HP207">
        <v>999.9</v>
      </c>
      <c r="HQ207">
        <v>1.86756</v>
      </c>
      <c r="HR207">
        <v>1.86672</v>
      </c>
      <c r="HS207">
        <v>1.86602</v>
      </c>
      <c r="HT207">
        <v>1.866</v>
      </c>
      <c r="HU207">
        <v>1.86783</v>
      </c>
      <c r="HV207">
        <v>1.87028</v>
      </c>
      <c r="HW207">
        <v>1.86892</v>
      </c>
      <c r="HX207">
        <v>1.87042</v>
      </c>
      <c r="HY207">
        <v>0</v>
      </c>
      <c r="HZ207">
        <v>0</v>
      </c>
      <c r="IA207">
        <v>0</v>
      </c>
      <c r="IB207">
        <v>0</v>
      </c>
      <c r="IC207" t="s">
        <v>426</v>
      </c>
      <c r="ID207" t="s">
        <v>427</v>
      </c>
      <c r="IE207" t="s">
        <v>428</v>
      </c>
      <c r="IF207" t="s">
        <v>428</v>
      </c>
      <c r="IG207" t="s">
        <v>428</v>
      </c>
      <c r="IH207" t="s">
        <v>428</v>
      </c>
      <c r="II207">
        <v>0</v>
      </c>
      <c r="IJ207">
        <v>100</v>
      </c>
      <c r="IK207">
        <v>100</v>
      </c>
      <c r="IL207">
        <v>1.238</v>
      </c>
      <c r="IM207">
        <v>0.2114</v>
      </c>
      <c r="IN207">
        <v>0.6902030508192664</v>
      </c>
      <c r="IO207">
        <v>0.001474763808417899</v>
      </c>
      <c r="IP207">
        <v>-3.85604142745729E-07</v>
      </c>
      <c r="IQ207">
        <v>-4.042155114862324E-11</v>
      </c>
      <c r="IR207">
        <v>-0.0599630414126953</v>
      </c>
      <c r="IS207">
        <v>-0.0008759303265835833</v>
      </c>
      <c r="IT207">
        <v>0.0007542316531097033</v>
      </c>
      <c r="IU207">
        <v>-1.168394518909615E-05</v>
      </c>
      <c r="IV207">
        <v>4</v>
      </c>
      <c r="IW207">
        <v>2283</v>
      </c>
      <c r="IX207">
        <v>1</v>
      </c>
      <c r="IY207">
        <v>28</v>
      </c>
      <c r="IZ207">
        <v>187640.1</v>
      </c>
      <c r="JA207">
        <v>187640.2</v>
      </c>
      <c r="JB207">
        <v>1.03271</v>
      </c>
      <c r="JC207">
        <v>2.29248</v>
      </c>
      <c r="JD207">
        <v>1.39771</v>
      </c>
      <c r="JE207">
        <v>2.35962</v>
      </c>
      <c r="JF207">
        <v>1.49536</v>
      </c>
      <c r="JG207">
        <v>2.71484</v>
      </c>
      <c r="JH207">
        <v>36.7654</v>
      </c>
      <c r="JI207">
        <v>24.1138</v>
      </c>
      <c r="JJ207">
        <v>18</v>
      </c>
      <c r="JK207">
        <v>489.681</v>
      </c>
      <c r="JL207">
        <v>449.064</v>
      </c>
      <c r="JM207">
        <v>32.441</v>
      </c>
      <c r="JN207">
        <v>29.3804</v>
      </c>
      <c r="JO207">
        <v>29.9991</v>
      </c>
      <c r="JP207">
        <v>29.2457</v>
      </c>
      <c r="JQ207">
        <v>29.1726</v>
      </c>
      <c r="JR207">
        <v>20.6904</v>
      </c>
      <c r="JS207">
        <v>20.684</v>
      </c>
      <c r="JT207">
        <v>100</v>
      </c>
      <c r="JU207">
        <v>32.4729</v>
      </c>
      <c r="JV207">
        <v>420</v>
      </c>
      <c r="JW207">
        <v>25.3543</v>
      </c>
      <c r="JX207">
        <v>100.89</v>
      </c>
      <c r="JY207">
        <v>100.441</v>
      </c>
    </row>
    <row r="208" spans="1:285">
      <c r="A208">
        <v>192</v>
      </c>
      <c r="B208">
        <v>1758505837</v>
      </c>
      <c r="C208">
        <v>2948.5</v>
      </c>
      <c r="D208" t="s">
        <v>817</v>
      </c>
      <c r="E208" t="s">
        <v>818</v>
      </c>
      <c r="F208">
        <v>5</v>
      </c>
      <c r="G208" t="s">
        <v>796</v>
      </c>
      <c r="H208" t="s">
        <v>420</v>
      </c>
      <c r="I208" t="s">
        <v>421</v>
      </c>
      <c r="J208">
        <v>1758505834</v>
      </c>
      <c r="K208">
        <f>(L208)/1000</f>
        <v>0</v>
      </c>
      <c r="L208">
        <f>1000*DL208*AJ208*(DH208-DI208)/(100*DA208*(1000-AJ208*DH208))</f>
        <v>0</v>
      </c>
      <c r="M208">
        <f>DL208*AJ208*(DG208-DF208*(1000-AJ208*DI208)/(1000-AJ208*DH208))/(100*DA208)</f>
        <v>0</v>
      </c>
      <c r="N208">
        <f>DF208 - IF(AJ208&gt;1, M208*DA208*100.0/(AL208), 0)</f>
        <v>0</v>
      </c>
      <c r="O208">
        <f>((U208-K208/2)*N208-M208)/(U208+K208/2)</f>
        <v>0</v>
      </c>
      <c r="P208">
        <f>O208*(DM208+DN208)/1000.0</f>
        <v>0</v>
      </c>
      <c r="Q208">
        <f>(DF208 - IF(AJ208&gt;1, M208*DA208*100.0/(AL208), 0))*(DM208+DN208)/1000.0</f>
        <v>0</v>
      </c>
      <c r="R208">
        <f>2.0/((1/T208-1/S208)+SIGN(T208)*SQRT((1/T208-1/S208)*(1/T208-1/S208) + 4*DB208/((DB208+1)*(DB208+1))*(2*1/T208*1/S208-1/S208*1/S208)))</f>
        <v>0</v>
      </c>
      <c r="S208">
        <f>IF(LEFT(DC208,1)&lt;&gt;"0",IF(LEFT(DC208,1)="1",3.0,DD208),$D$5+$E$5*(DT208*DM208/($K$5*1000))+$F$5*(DT208*DM208/($K$5*1000))*MAX(MIN(DA208,$J$5),$I$5)*MAX(MIN(DA208,$J$5),$I$5)+$G$5*MAX(MIN(DA208,$J$5),$I$5)*(DT208*DM208/($K$5*1000))+$H$5*(DT208*DM208/($K$5*1000))*(DT208*DM208/($K$5*1000)))</f>
        <v>0</v>
      </c>
      <c r="T208">
        <f>K208*(1000-(1000*0.61365*exp(17.502*X208/(240.97+X208))/(DM208+DN208)+DH208)/2)/(1000*0.61365*exp(17.502*X208/(240.97+X208))/(DM208+DN208)-DH208)</f>
        <v>0</v>
      </c>
      <c r="U208">
        <f>1/((DB208+1)/(R208/1.6)+1/(S208/1.37)) + DB208/((DB208+1)/(R208/1.6) + DB208/(S208/1.37))</f>
        <v>0</v>
      </c>
      <c r="V208">
        <f>(CW208*CZ208)</f>
        <v>0</v>
      </c>
      <c r="W208">
        <f>(DO208+(V208+2*0.95*5.67E-8*(((DO208+$B$7)+273)^4-(DO208+273)^4)-44100*K208)/(1.84*29.3*S208+8*0.95*5.67E-8*(DO208+273)^3))</f>
        <v>0</v>
      </c>
      <c r="X208">
        <f>($C$7*DP208+$D$7*DQ208+$E$7*W208)</f>
        <v>0</v>
      </c>
      <c r="Y208">
        <f>0.61365*exp(17.502*X208/(240.97+X208))</f>
        <v>0</v>
      </c>
      <c r="Z208">
        <f>(AA208/AB208*100)</f>
        <v>0</v>
      </c>
      <c r="AA208">
        <f>DH208*(DM208+DN208)/1000</f>
        <v>0</v>
      </c>
      <c r="AB208">
        <f>0.61365*exp(17.502*DO208/(240.97+DO208))</f>
        <v>0</v>
      </c>
      <c r="AC208">
        <f>(Y208-DH208*(DM208+DN208)/1000)</f>
        <v>0</v>
      </c>
      <c r="AD208">
        <f>(-K208*44100)</f>
        <v>0</v>
      </c>
      <c r="AE208">
        <f>2*29.3*S208*0.92*(DO208-X208)</f>
        <v>0</v>
      </c>
      <c r="AF208">
        <f>2*0.95*5.67E-8*(((DO208+$B$7)+273)^4-(X208+273)^4)</f>
        <v>0</v>
      </c>
      <c r="AG208">
        <f>V208+AF208+AD208+AE208</f>
        <v>0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MAX(0,($B$13+$C$13*DT208)/(1+$D$13*DT208)*DM208/(DO208+273)*$E$13)</f>
        <v>0</v>
      </c>
      <c r="AM208" t="s">
        <v>422</v>
      </c>
      <c r="AN208" t="s">
        <v>422</v>
      </c>
      <c r="AO208">
        <v>0</v>
      </c>
      <c r="AP208">
        <v>0</v>
      </c>
      <c r="AQ208">
        <f>1-AO208/AP208</f>
        <v>0</v>
      </c>
      <c r="AR208">
        <v>0</v>
      </c>
      <c r="AS208" t="s">
        <v>422</v>
      </c>
      <c r="AT208" t="s">
        <v>422</v>
      </c>
      <c r="AU208">
        <v>0</v>
      </c>
      <c r="AV208">
        <v>0</v>
      </c>
      <c r="AW208">
        <f>1-AU208/AV208</f>
        <v>0</v>
      </c>
      <c r="AX208">
        <v>0.5</v>
      </c>
      <c r="AY208">
        <f>CX208</f>
        <v>0</v>
      </c>
      <c r="AZ208">
        <f>M208</f>
        <v>0</v>
      </c>
      <c r="BA208">
        <f>AW208*AX208*AY208</f>
        <v>0</v>
      </c>
      <c r="BB208">
        <f>(AZ208-AR208)/AY208</f>
        <v>0</v>
      </c>
      <c r="BC208">
        <f>(AP208-AV208)/AV208</f>
        <v>0</v>
      </c>
      <c r="BD208">
        <f>AO208/(AQ208+AO208/AV208)</f>
        <v>0</v>
      </c>
      <c r="BE208" t="s">
        <v>422</v>
      </c>
      <c r="BF208">
        <v>0</v>
      </c>
      <c r="BG208">
        <f>IF(BF208&lt;&gt;0, BF208, BD208)</f>
        <v>0</v>
      </c>
      <c r="BH208">
        <f>1-BG208/AV208</f>
        <v>0</v>
      </c>
      <c r="BI208">
        <f>(AV208-AU208)/(AV208-BG208)</f>
        <v>0</v>
      </c>
      <c r="BJ208">
        <f>(AP208-AV208)/(AP208-BG208)</f>
        <v>0</v>
      </c>
      <c r="BK208">
        <f>(AV208-AU208)/(AV208-AO208)</f>
        <v>0</v>
      </c>
      <c r="BL208">
        <f>(AP208-AV208)/(AP208-AO208)</f>
        <v>0</v>
      </c>
      <c r="BM208">
        <f>(BI208*BG208/AU208)</f>
        <v>0</v>
      </c>
      <c r="BN208">
        <f>(1-BM208)</f>
        <v>0</v>
      </c>
      <c r="CW208">
        <f>$B$11*DU208+$C$11*DV208+$F$11*EG208*(1-EJ208)</f>
        <v>0</v>
      </c>
      <c r="CX208">
        <f>CW208*CY208</f>
        <v>0</v>
      </c>
      <c r="CY208">
        <f>($B$11*$D$9+$C$11*$D$9+$F$11*((ET208+EL208)/MAX(ET208+EL208+EU208, 0.1)*$I$9+EU208/MAX(ET208+EL208+EU208, 0.1)*$J$9))/($B$11+$C$11+$F$11)</f>
        <v>0</v>
      </c>
      <c r="CZ208">
        <f>($B$11*$K$9+$C$11*$K$9+$F$11*((ET208+EL208)/MAX(ET208+EL208+EU208, 0.1)*$P$9+EU208/MAX(ET208+EL208+EU208, 0.1)*$Q$9))/($B$11+$C$11+$F$11)</f>
        <v>0</v>
      </c>
      <c r="DA208">
        <v>6</v>
      </c>
      <c r="DB208">
        <v>0.5</v>
      </c>
      <c r="DC208" t="s">
        <v>423</v>
      </c>
      <c r="DD208">
        <v>2</v>
      </c>
      <c r="DE208">
        <v>1758505834</v>
      </c>
      <c r="DF208">
        <v>420.6437777777778</v>
      </c>
      <c r="DG208">
        <v>420.0157777777778</v>
      </c>
      <c r="DH208">
        <v>25.49755555555556</v>
      </c>
      <c r="DI208">
        <v>25.34096666666667</v>
      </c>
      <c r="DJ208">
        <v>419.4057777777778</v>
      </c>
      <c r="DK208">
        <v>25.28628888888889</v>
      </c>
      <c r="DL208">
        <v>500.0143333333333</v>
      </c>
      <c r="DM208">
        <v>89.98143333333333</v>
      </c>
      <c r="DN208">
        <v>0.05735558888888889</v>
      </c>
      <c r="DO208">
        <v>31.38711111111111</v>
      </c>
      <c r="DP208">
        <v>30.72895555555556</v>
      </c>
      <c r="DQ208">
        <v>999.9000000000001</v>
      </c>
      <c r="DR208">
        <v>0</v>
      </c>
      <c r="DS208">
        <v>0</v>
      </c>
      <c r="DT208">
        <v>9994.022222222222</v>
      </c>
      <c r="DU208">
        <v>0</v>
      </c>
      <c r="DV208">
        <v>0.899321</v>
      </c>
      <c r="DW208">
        <v>0.6282754444444444</v>
      </c>
      <c r="DX208">
        <v>431.6497777777778</v>
      </c>
      <c r="DY208">
        <v>430.9356666666667</v>
      </c>
      <c r="DZ208">
        <v>0.1565684444444445</v>
      </c>
      <c r="EA208">
        <v>420.0157777777778</v>
      </c>
      <c r="EB208">
        <v>25.34096666666667</v>
      </c>
      <c r="EC208">
        <v>2.294305555555556</v>
      </c>
      <c r="ED208">
        <v>2.280216666666667</v>
      </c>
      <c r="EE208">
        <v>19.63647777777778</v>
      </c>
      <c r="EF208">
        <v>19.53732222222222</v>
      </c>
      <c r="EG208">
        <v>0.00500097</v>
      </c>
      <c r="EH208">
        <v>0</v>
      </c>
      <c r="EI208">
        <v>0</v>
      </c>
      <c r="EJ208">
        <v>0</v>
      </c>
      <c r="EK208">
        <v>788.1222222222221</v>
      </c>
      <c r="EL208">
        <v>0.00500097</v>
      </c>
      <c r="EM208">
        <v>-10.83333333333333</v>
      </c>
      <c r="EN208">
        <v>-2.977777777777777</v>
      </c>
      <c r="EO208">
        <v>35.375</v>
      </c>
      <c r="EP208">
        <v>40.11777777777777</v>
      </c>
      <c r="EQ208">
        <v>37.458</v>
      </c>
      <c r="ER208">
        <v>40.36777777777777</v>
      </c>
      <c r="ES208">
        <v>38.02066666666667</v>
      </c>
      <c r="ET208">
        <v>0</v>
      </c>
      <c r="EU208">
        <v>0</v>
      </c>
      <c r="EV208">
        <v>0</v>
      </c>
      <c r="EW208">
        <v>1758505837.9</v>
      </c>
      <c r="EX208">
        <v>0</v>
      </c>
      <c r="EY208">
        <v>789.1615384615384</v>
      </c>
      <c r="EZ208">
        <v>-21.22393186913235</v>
      </c>
      <c r="FA208">
        <v>18.2393163015987</v>
      </c>
      <c r="FB208">
        <v>-10.18076923076923</v>
      </c>
      <c r="FC208">
        <v>15</v>
      </c>
      <c r="FD208">
        <v>0</v>
      </c>
      <c r="FE208" t="s">
        <v>424</v>
      </c>
      <c r="FF208">
        <v>1747247426.5</v>
      </c>
      <c r="FG208">
        <v>1747247420.5</v>
      </c>
      <c r="FH208">
        <v>0</v>
      </c>
      <c r="FI208">
        <v>1.027</v>
      </c>
      <c r="FJ208">
        <v>0.031</v>
      </c>
      <c r="FK208">
        <v>0.02</v>
      </c>
      <c r="FL208">
        <v>0.05</v>
      </c>
      <c r="FM208">
        <v>420</v>
      </c>
      <c r="FN208">
        <v>16</v>
      </c>
      <c r="FO208">
        <v>0.01</v>
      </c>
      <c r="FP208">
        <v>0.1</v>
      </c>
      <c r="FQ208">
        <v>0.6753768</v>
      </c>
      <c r="FR208">
        <v>-0.1526426341463415</v>
      </c>
      <c r="FS208">
        <v>0.04415227269020248</v>
      </c>
      <c r="FT208">
        <v>0</v>
      </c>
      <c r="FU208">
        <v>788.7058823529412</v>
      </c>
      <c r="FV208">
        <v>5.427043355251719</v>
      </c>
      <c r="FW208">
        <v>6.791471346106277</v>
      </c>
      <c r="FX208">
        <v>-1</v>
      </c>
      <c r="FY208">
        <v>0.202614925</v>
      </c>
      <c r="FZ208">
        <v>-0.416211613508443</v>
      </c>
      <c r="GA208">
        <v>0.0456987777125316</v>
      </c>
      <c r="GB208">
        <v>0</v>
      </c>
      <c r="GC208">
        <v>0</v>
      </c>
      <c r="GD208">
        <v>2</v>
      </c>
      <c r="GE208" t="s">
        <v>433</v>
      </c>
      <c r="GF208">
        <v>3.13692</v>
      </c>
      <c r="GG208">
        <v>2.71754</v>
      </c>
      <c r="GH208">
        <v>0.093252</v>
      </c>
      <c r="GI208">
        <v>0.0924778</v>
      </c>
      <c r="GJ208">
        <v>0.110042</v>
      </c>
      <c r="GK208">
        <v>0.108269</v>
      </c>
      <c r="GL208">
        <v>28789</v>
      </c>
      <c r="GM208">
        <v>28869</v>
      </c>
      <c r="GN208">
        <v>29519</v>
      </c>
      <c r="GO208">
        <v>29400.3</v>
      </c>
      <c r="GP208">
        <v>34709.5</v>
      </c>
      <c r="GQ208">
        <v>34719.3</v>
      </c>
      <c r="GR208">
        <v>41540.9</v>
      </c>
      <c r="GS208">
        <v>41768.4</v>
      </c>
      <c r="GT208">
        <v>1.9149</v>
      </c>
      <c r="GU208">
        <v>1.8666</v>
      </c>
      <c r="GV208">
        <v>0.083968</v>
      </c>
      <c r="GW208">
        <v>0</v>
      </c>
      <c r="GX208">
        <v>29.344</v>
      </c>
      <c r="GY208">
        <v>999.9</v>
      </c>
      <c r="GZ208">
        <v>57.5</v>
      </c>
      <c r="HA208">
        <v>31.2</v>
      </c>
      <c r="HB208">
        <v>29.1588</v>
      </c>
      <c r="HC208">
        <v>62.5527</v>
      </c>
      <c r="HD208">
        <v>25.3446</v>
      </c>
      <c r="HE208">
        <v>1</v>
      </c>
      <c r="HF208">
        <v>0.135638</v>
      </c>
      <c r="HG208">
        <v>-1.37227</v>
      </c>
      <c r="HH208">
        <v>20.3533</v>
      </c>
      <c r="HI208">
        <v>5.22343</v>
      </c>
      <c r="HJ208">
        <v>12.0159</v>
      </c>
      <c r="HK208">
        <v>4.99075</v>
      </c>
      <c r="HL208">
        <v>3.28933</v>
      </c>
      <c r="HM208">
        <v>9999</v>
      </c>
      <c r="HN208">
        <v>9999</v>
      </c>
      <c r="HO208">
        <v>9999</v>
      </c>
      <c r="HP208">
        <v>999.9</v>
      </c>
      <c r="HQ208">
        <v>1.86756</v>
      </c>
      <c r="HR208">
        <v>1.86673</v>
      </c>
      <c r="HS208">
        <v>1.86602</v>
      </c>
      <c r="HT208">
        <v>1.866</v>
      </c>
      <c r="HU208">
        <v>1.86783</v>
      </c>
      <c r="HV208">
        <v>1.87028</v>
      </c>
      <c r="HW208">
        <v>1.86892</v>
      </c>
      <c r="HX208">
        <v>1.87042</v>
      </c>
      <c r="HY208">
        <v>0</v>
      </c>
      <c r="HZ208">
        <v>0</v>
      </c>
      <c r="IA208">
        <v>0</v>
      </c>
      <c r="IB208">
        <v>0</v>
      </c>
      <c r="IC208" t="s">
        <v>426</v>
      </c>
      <c r="ID208" t="s">
        <v>427</v>
      </c>
      <c r="IE208" t="s">
        <v>428</v>
      </c>
      <c r="IF208" t="s">
        <v>428</v>
      </c>
      <c r="IG208" t="s">
        <v>428</v>
      </c>
      <c r="IH208" t="s">
        <v>428</v>
      </c>
      <c r="II208">
        <v>0</v>
      </c>
      <c r="IJ208">
        <v>100</v>
      </c>
      <c r="IK208">
        <v>100</v>
      </c>
      <c r="IL208">
        <v>1.238</v>
      </c>
      <c r="IM208">
        <v>0.2115</v>
      </c>
      <c r="IN208">
        <v>0.6902030508192664</v>
      </c>
      <c r="IO208">
        <v>0.001474763808417899</v>
      </c>
      <c r="IP208">
        <v>-3.85604142745729E-07</v>
      </c>
      <c r="IQ208">
        <v>-4.042155114862324E-11</v>
      </c>
      <c r="IR208">
        <v>-0.0599630414126953</v>
      </c>
      <c r="IS208">
        <v>-0.0008759303265835833</v>
      </c>
      <c r="IT208">
        <v>0.0007542316531097033</v>
      </c>
      <c r="IU208">
        <v>-1.168394518909615E-05</v>
      </c>
      <c r="IV208">
        <v>4</v>
      </c>
      <c r="IW208">
        <v>2283</v>
      </c>
      <c r="IX208">
        <v>1</v>
      </c>
      <c r="IY208">
        <v>28</v>
      </c>
      <c r="IZ208">
        <v>187640.2</v>
      </c>
      <c r="JA208">
        <v>187640.3</v>
      </c>
      <c r="JB208">
        <v>1.03271</v>
      </c>
      <c r="JC208">
        <v>2.29004</v>
      </c>
      <c r="JD208">
        <v>1.39771</v>
      </c>
      <c r="JE208">
        <v>2.35474</v>
      </c>
      <c r="JF208">
        <v>1.49536</v>
      </c>
      <c r="JG208">
        <v>2.65137</v>
      </c>
      <c r="JH208">
        <v>36.7654</v>
      </c>
      <c r="JI208">
        <v>24.1225</v>
      </c>
      <c r="JJ208">
        <v>18</v>
      </c>
      <c r="JK208">
        <v>489.751</v>
      </c>
      <c r="JL208">
        <v>449.087</v>
      </c>
      <c r="JM208">
        <v>32.4121</v>
      </c>
      <c r="JN208">
        <v>29.3791</v>
      </c>
      <c r="JO208">
        <v>29.9996</v>
      </c>
      <c r="JP208">
        <v>29.2445</v>
      </c>
      <c r="JQ208">
        <v>29.1715</v>
      </c>
      <c r="JR208">
        <v>20.6915</v>
      </c>
      <c r="JS208">
        <v>20.684</v>
      </c>
      <c r="JT208">
        <v>100</v>
      </c>
      <c r="JU208">
        <v>32.4729</v>
      </c>
      <c r="JV208">
        <v>420</v>
      </c>
      <c r="JW208">
        <v>25.3549</v>
      </c>
      <c r="JX208">
        <v>100.89</v>
      </c>
      <c r="JY208">
        <v>100.44</v>
      </c>
    </row>
    <row r="209" spans="1:285">
      <c r="A209">
        <v>193</v>
      </c>
      <c r="B209">
        <v>1758505839</v>
      </c>
      <c r="C209">
        <v>2950.5</v>
      </c>
      <c r="D209" t="s">
        <v>819</v>
      </c>
      <c r="E209" t="s">
        <v>820</v>
      </c>
      <c r="F209">
        <v>5</v>
      </c>
      <c r="G209" t="s">
        <v>796</v>
      </c>
      <c r="H209" t="s">
        <v>420</v>
      </c>
      <c r="I209" t="s">
        <v>421</v>
      </c>
      <c r="J209">
        <v>1758505836</v>
      </c>
      <c r="K209">
        <f>(L209)/1000</f>
        <v>0</v>
      </c>
      <c r="L209">
        <f>1000*DL209*AJ209*(DH209-DI209)/(100*DA209*(1000-AJ209*DH209))</f>
        <v>0</v>
      </c>
      <c r="M209">
        <f>DL209*AJ209*(DG209-DF209*(1000-AJ209*DI209)/(1000-AJ209*DH209))/(100*DA209)</f>
        <v>0</v>
      </c>
      <c r="N209">
        <f>DF209 - IF(AJ209&gt;1, M209*DA209*100.0/(AL209), 0)</f>
        <v>0</v>
      </c>
      <c r="O209">
        <f>((U209-K209/2)*N209-M209)/(U209+K209/2)</f>
        <v>0</v>
      </c>
      <c r="P209">
        <f>O209*(DM209+DN209)/1000.0</f>
        <v>0</v>
      </c>
      <c r="Q209">
        <f>(DF209 - IF(AJ209&gt;1, M209*DA209*100.0/(AL209), 0))*(DM209+DN209)/1000.0</f>
        <v>0</v>
      </c>
      <c r="R209">
        <f>2.0/((1/T209-1/S209)+SIGN(T209)*SQRT((1/T209-1/S209)*(1/T209-1/S209) + 4*DB209/((DB209+1)*(DB209+1))*(2*1/T209*1/S209-1/S209*1/S209)))</f>
        <v>0</v>
      </c>
      <c r="S209">
        <f>IF(LEFT(DC209,1)&lt;&gt;"0",IF(LEFT(DC209,1)="1",3.0,DD209),$D$5+$E$5*(DT209*DM209/($K$5*1000))+$F$5*(DT209*DM209/($K$5*1000))*MAX(MIN(DA209,$J$5),$I$5)*MAX(MIN(DA209,$J$5),$I$5)+$G$5*MAX(MIN(DA209,$J$5),$I$5)*(DT209*DM209/($K$5*1000))+$H$5*(DT209*DM209/($K$5*1000))*(DT209*DM209/($K$5*1000)))</f>
        <v>0</v>
      </c>
      <c r="T209">
        <f>K209*(1000-(1000*0.61365*exp(17.502*X209/(240.97+X209))/(DM209+DN209)+DH209)/2)/(1000*0.61365*exp(17.502*X209/(240.97+X209))/(DM209+DN209)-DH209)</f>
        <v>0</v>
      </c>
      <c r="U209">
        <f>1/((DB209+1)/(R209/1.6)+1/(S209/1.37)) + DB209/((DB209+1)/(R209/1.6) + DB209/(S209/1.37))</f>
        <v>0</v>
      </c>
      <c r="V209">
        <f>(CW209*CZ209)</f>
        <v>0</v>
      </c>
      <c r="W209">
        <f>(DO209+(V209+2*0.95*5.67E-8*(((DO209+$B$7)+273)^4-(DO209+273)^4)-44100*K209)/(1.84*29.3*S209+8*0.95*5.67E-8*(DO209+273)^3))</f>
        <v>0</v>
      </c>
      <c r="X209">
        <f>($C$7*DP209+$D$7*DQ209+$E$7*W209)</f>
        <v>0</v>
      </c>
      <c r="Y209">
        <f>0.61365*exp(17.502*X209/(240.97+X209))</f>
        <v>0</v>
      </c>
      <c r="Z209">
        <f>(AA209/AB209*100)</f>
        <v>0</v>
      </c>
      <c r="AA209">
        <f>DH209*(DM209+DN209)/1000</f>
        <v>0</v>
      </c>
      <c r="AB209">
        <f>0.61365*exp(17.502*DO209/(240.97+DO209))</f>
        <v>0</v>
      </c>
      <c r="AC209">
        <f>(Y209-DH209*(DM209+DN209)/1000)</f>
        <v>0</v>
      </c>
      <c r="AD209">
        <f>(-K209*44100)</f>
        <v>0</v>
      </c>
      <c r="AE209">
        <f>2*29.3*S209*0.92*(DO209-X209)</f>
        <v>0</v>
      </c>
      <c r="AF209">
        <f>2*0.95*5.67E-8*(((DO209+$B$7)+273)^4-(X209+273)^4)</f>
        <v>0</v>
      </c>
      <c r="AG209">
        <f>V209+AF209+AD209+AE209</f>
        <v>0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MAX(0,($B$13+$C$13*DT209)/(1+$D$13*DT209)*DM209/(DO209+273)*$E$13)</f>
        <v>0</v>
      </c>
      <c r="AM209" t="s">
        <v>422</v>
      </c>
      <c r="AN209" t="s">
        <v>422</v>
      </c>
      <c r="AO209">
        <v>0</v>
      </c>
      <c r="AP209">
        <v>0</v>
      </c>
      <c r="AQ209">
        <f>1-AO209/AP209</f>
        <v>0</v>
      </c>
      <c r="AR209">
        <v>0</v>
      </c>
      <c r="AS209" t="s">
        <v>422</v>
      </c>
      <c r="AT209" t="s">
        <v>422</v>
      </c>
      <c r="AU209">
        <v>0</v>
      </c>
      <c r="AV209">
        <v>0</v>
      </c>
      <c r="AW209">
        <f>1-AU209/AV209</f>
        <v>0</v>
      </c>
      <c r="AX209">
        <v>0.5</v>
      </c>
      <c r="AY209">
        <f>CX209</f>
        <v>0</v>
      </c>
      <c r="AZ209">
        <f>M209</f>
        <v>0</v>
      </c>
      <c r="BA209">
        <f>AW209*AX209*AY209</f>
        <v>0</v>
      </c>
      <c r="BB209">
        <f>(AZ209-AR209)/AY209</f>
        <v>0</v>
      </c>
      <c r="BC209">
        <f>(AP209-AV209)/AV209</f>
        <v>0</v>
      </c>
      <c r="BD209">
        <f>AO209/(AQ209+AO209/AV209)</f>
        <v>0</v>
      </c>
      <c r="BE209" t="s">
        <v>422</v>
      </c>
      <c r="BF209">
        <v>0</v>
      </c>
      <c r="BG209">
        <f>IF(BF209&lt;&gt;0, BF209, BD209)</f>
        <v>0</v>
      </c>
      <c r="BH209">
        <f>1-BG209/AV209</f>
        <v>0</v>
      </c>
      <c r="BI209">
        <f>(AV209-AU209)/(AV209-BG209)</f>
        <v>0</v>
      </c>
      <c r="BJ209">
        <f>(AP209-AV209)/(AP209-BG209)</f>
        <v>0</v>
      </c>
      <c r="BK209">
        <f>(AV209-AU209)/(AV209-AO209)</f>
        <v>0</v>
      </c>
      <c r="BL209">
        <f>(AP209-AV209)/(AP209-AO209)</f>
        <v>0</v>
      </c>
      <c r="BM209">
        <f>(BI209*BG209/AU209)</f>
        <v>0</v>
      </c>
      <c r="BN209">
        <f>(1-BM209)</f>
        <v>0</v>
      </c>
      <c r="CW209">
        <f>$B$11*DU209+$C$11*DV209+$F$11*EG209*(1-EJ209)</f>
        <v>0</v>
      </c>
      <c r="CX209">
        <f>CW209*CY209</f>
        <v>0</v>
      </c>
      <c r="CY209">
        <f>($B$11*$D$9+$C$11*$D$9+$F$11*((ET209+EL209)/MAX(ET209+EL209+EU209, 0.1)*$I$9+EU209/MAX(ET209+EL209+EU209, 0.1)*$J$9))/($B$11+$C$11+$F$11)</f>
        <v>0</v>
      </c>
      <c r="CZ209">
        <f>($B$11*$K$9+$C$11*$K$9+$F$11*((ET209+EL209)/MAX(ET209+EL209+EU209, 0.1)*$P$9+EU209/MAX(ET209+EL209+EU209, 0.1)*$Q$9))/($B$11+$C$11+$F$11)</f>
        <v>0</v>
      </c>
      <c r="DA209">
        <v>6</v>
      </c>
      <c r="DB209">
        <v>0.5</v>
      </c>
      <c r="DC209" t="s">
        <v>423</v>
      </c>
      <c r="DD209">
        <v>2</v>
      </c>
      <c r="DE209">
        <v>1758505836</v>
      </c>
      <c r="DF209">
        <v>420.6347777777777</v>
      </c>
      <c r="DG209">
        <v>419.9986666666666</v>
      </c>
      <c r="DH209">
        <v>25.51202222222222</v>
      </c>
      <c r="DI209">
        <v>25.34487777777778</v>
      </c>
      <c r="DJ209">
        <v>419.3967777777777</v>
      </c>
      <c r="DK209">
        <v>25.30054444444444</v>
      </c>
      <c r="DL209">
        <v>499.9982222222222</v>
      </c>
      <c r="DM209">
        <v>89.98112222222221</v>
      </c>
      <c r="DN209">
        <v>0.05734792222222223</v>
      </c>
      <c r="DO209">
        <v>31.37955555555556</v>
      </c>
      <c r="DP209">
        <v>30.71735555555556</v>
      </c>
      <c r="DQ209">
        <v>999.9000000000001</v>
      </c>
      <c r="DR209">
        <v>0</v>
      </c>
      <c r="DS209">
        <v>0</v>
      </c>
      <c r="DT209">
        <v>9995.822222222221</v>
      </c>
      <c r="DU209">
        <v>0</v>
      </c>
      <c r="DV209">
        <v>0.899321</v>
      </c>
      <c r="DW209">
        <v>0.6363287777777777</v>
      </c>
      <c r="DX209">
        <v>431.6468888888889</v>
      </c>
      <c r="DY209">
        <v>430.9198888888889</v>
      </c>
      <c r="DZ209">
        <v>0.1671302222222222</v>
      </c>
      <c r="EA209">
        <v>419.9986666666666</v>
      </c>
      <c r="EB209">
        <v>25.34487777777778</v>
      </c>
      <c r="EC209">
        <v>2.295598888888889</v>
      </c>
      <c r="ED209">
        <v>2.280558888888889</v>
      </c>
      <c r="EE209">
        <v>19.64555555555556</v>
      </c>
      <c r="EF209">
        <v>19.53973333333333</v>
      </c>
      <c r="EG209">
        <v>0.00500097</v>
      </c>
      <c r="EH209">
        <v>0</v>
      </c>
      <c r="EI209">
        <v>0</v>
      </c>
      <c r="EJ209">
        <v>0</v>
      </c>
      <c r="EK209">
        <v>788.1555555555556</v>
      </c>
      <c r="EL209">
        <v>0.00500097</v>
      </c>
      <c r="EM209">
        <v>-11.68888888888889</v>
      </c>
      <c r="EN209">
        <v>-3</v>
      </c>
      <c r="EO209">
        <v>35.39566666666667</v>
      </c>
      <c r="EP209">
        <v>40.15944444444445</v>
      </c>
      <c r="EQ209">
        <v>37.479</v>
      </c>
      <c r="ER209">
        <v>40.42344444444444</v>
      </c>
      <c r="ES209">
        <v>38.04133333333333</v>
      </c>
      <c r="ET209">
        <v>0</v>
      </c>
      <c r="EU209">
        <v>0</v>
      </c>
      <c r="EV209">
        <v>0</v>
      </c>
      <c r="EW209">
        <v>1758505839.7</v>
      </c>
      <c r="EX209">
        <v>0</v>
      </c>
      <c r="EY209">
        <v>788.5079999999999</v>
      </c>
      <c r="EZ209">
        <v>-39.79230786592127</v>
      </c>
      <c r="FA209">
        <v>34.01538455791959</v>
      </c>
      <c r="FB209">
        <v>-11.192</v>
      </c>
      <c r="FC209">
        <v>15</v>
      </c>
      <c r="FD209">
        <v>0</v>
      </c>
      <c r="FE209" t="s">
        <v>424</v>
      </c>
      <c r="FF209">
        <v>1747247426.5</v>
      </c>
      <c r="FG209">
        <v>1747247420.5</v>
      </c>
      <c r="FH209">
        <v>0</v>
      </c>
      <c r="FI209">
        <v>1.027</v>
      </c>
      <c r="FJ209">
        <v>0.031</v>
      </c>
      <c r="FK209">
        <v>0.02</v>
      </c>
      <c r="FL209">
        <v>0.05</v>
      </c>
      <c r="FM209">
        <v>420</v>
      </c>
      <c r="FN209">
        <v>16</v>
      </c>
      <c r="FO209">
        <v>0.01</v>
      </c>
      <c r="FP209">
        <v>0.1</v>
      </c>
      <c r="FQ209">
        <v>0.6709512195121951</v>
      </c>
      <c r="FR209">
        <v>-0.1350696167247398</v>
      </c>
      <c r="FS209">
        <v>0.04489011866199954</v>
      </c>
      <c r="FT209">
        <v>0</v>
      </c>
      <c r="FU209">
        <v>788.4058823529411</v>
      </c>
      <c r="FV209">
        <v>-13.30481292423037</v>
      </c>
      <c r="FW209">
        <v>6.819303965537422</v>
      </c>
      <c r="FX209">
        <v>-1</v>
      </c>
      <c r="FY209">
        <v>0.1952983902439024</v>
      </c>
      <c r="FZ209">
        <v>-0.3576289965156794</v>
      </c>
      <c r="GA209">
        <v>0.04362225873524643</v>
      </c>
      <c r="GB209">
        <v>0</v>
      </c>
      <c r="GC209">
        <v>0</v>
      </c>
      <c r="GD209">
        <v>2</v>
      </c>
      <c r="GE209" t="s">
        <v>433</v>
      </c>
      <c r="GF209">
        <v>3.13683</v>
      </c>
      <c r="GG209">
        <v>2.71746</v>
      </c>
      <c r="GH209">
        <v>0.0932534</v>
      </c>
      <c r="GI209">
        <v>0.09246450000000001</v>
      </c>
      <c r="GJ209">
        <v>0.110077</v>
      </c>
      <c r="GK209">
        <v>0.108273</v>
      </c>
      <c r="GL209">
        <v>28789.2</v>
      </c>
      <c r="GM209">
        <v>28869.6</v>
      </c>
      <c r="GN209">
        <v>29519.2</v>
      </c>
      <c r="GO209">
        <v>29400.5</v>
      </c>
      <c r="GP209">
        <v>34708.4</v>
      </c>
      <c r="GQ209">
        <v>34719.4</v>
      </c>
      <c r="GR209">
        <v>41541.3</v>
      </c>
      <c r="GS209">
        <v>41768.8</v>
      </c>
      <c r="GT209">
        <v>1.91462</v>
      </c>
      <c r="GU209">
        <v>1.86637</v>
      </c>
      <c r="GV209">
        <v>0.0827387</v>
      </c>
      <c r="GW209">
        <v>0</v>
      </c>
      <c r="GX209">
        <v>29.3454</v>
      </c>
      <c r="GY209">
        <v>999.9</v>
      </c>
      <c r="GZ209">
        <v>57.5</v>
      </c>
      <c r="HA209">
        <v>31.2</v>
      </c>
      <c r="HB209">
        <v>29.1599</v>
      </c>
      <c r="HC209">
        <v>62.4427</v>
      </c>
      <c r="HD209">
        <v>25.3646</v>
      </c>
      <c r="HE209">
        <v>1</v>
      </c>
      <c r="HF209">
        <v>0.135732</v>
      </c>
      <c r="HG209">
        <v>-1.54017</v>
      </c>
      <c r="HH209">
        <v>20.3517</v>
      </c>
      <c r="HI209">
        <v>5.22388</v>
      </c>
      <c r="HJ209">
        <v>12.0159</v>
      </c>
      <c r="HK209">
        <v>4.991</v>
      </c>
      <c r="HL209">
        <v>3.28928</v>
      </c>
      <c r="HM209">
        <v>9999</v>
      </c>
      <c r="HN209">
        <v>9999</v>
      </c>
      <c r="HO209">
        <v>9999</v>
      </c>
      <c r="HP209">
        <v>999.9</v>
      </c>
      <c r="HQ209">
        <v>1.86755</v>
      </c>
      <c r="HR209">
        <v>1.86674</v>
      </c>
      <c r="HS209">
        <v>1.86602</v>
      </c>
      <c r="HT209">
        <v>1.866</v>
      </c>
      <c r="HU209">
        <v>1.86783</v>
      </c>
      <c r="HV209">
        <v>1.87028</v>
      </c>
      <c r="HW209">
        <v>1.86891</v>
      </c>
      <c r="HX209">
        <v>1.87042</v>
      </c>
      <c r="HY209">
        <v>0</v>
      </c>
      <c r="HZ209">
        <v>0</v>
      </c>
      <c r="IA209">
        <v>0</v>
      </c>
      <c r="IB209">
        <v>0</v>
      </c>
      <c r="IC209" t="s">
        <v>426</v>
      </c>
      <c r="ID209" t="s">
        <v>427</v>
      </c>
      <c r="IE209" t="s">
        <v>428</v>
      </c>
      <c r="IF209" t="s">
        <v>428</v>
      </c>
      <c r="IG209" t="s">
        <v>428</v>
      </c>
      <c r="IH209" t="s">
        <v>428</v>
      </c>
      <c r="II209">
        <v>0</v>
      </c>
      <c r="IJ209">
        <v>100</v>
      </c>
      <c r="IK209">
        <v>100</v>
      </c>
      <c r="IL209">
        <v>1.238</v>
      </c>
      <c r="IM209">
        <v>0.2117</v>
      </c>
      <c r="IN209">
        <v>0.6902030508192664</v>
      </c>
      <c r="IO209">
        <v>0.001474763808417899</v>
      </c>
      <c r="IP209">
        <v>-3.85604142745729E-07</v>
      </c>
      <c r="IQ209">
        <v>-4.042155114862324E-11</v>
      </c>
      <c r="IR209">
        <v>-0.0599630414126953</v>
      </c>
      <c r="IS209">
        <v>-0.0008759303265835833</v>
      </c>
      <c r="IT209">
        <v>0.0007542316531097033</v>
      </c>
      <c r="IU209">
        <v>-1.168394518909615E-05</v>
      </c>
      <c r="IV209">
        <v>4</v>
      </c>
      <c r="IW209">
        <v>2283</v>
      </c>
      <c r="IX209">
        <v>1</v>
      </c>
      <c r="IY209">
        <v>28</v>
      </c>
      <c r="IZ209">
        <v>187640.2</v>
      </c>
      <c r="JA209">
        <v>187640.3</v>
      </c>
      <c r="JB209">
        <v>1.03271</v>
      </c>
      <c r="JC209">
        <v>2.28271</v>
      </c>
      <c r="JD209">
        <v>1.39648</v>
      </c>
      <c r="JE209">
        <v>2.35962</v>
      </c>
      <c r="JF209">
        <v>1.49536</v>
      </c>
      <c r="JG209">
        <v>2.70142</v>
      </c>
      <c r="JH209">
        <v>36.7654</v>
      </c>
      <c r="JI209">
        <v>24.1225</v>
      </c>
      <c r="JJ209">
        <v>18</v>
      </c>
      <c r="JK209">
        <v>489.566</v>
      </c>
      <c r="JL209">
        <v>448.937</v>
      </c>
      <c r="JM209">
        <v>32.3941</v>
      </c>
      <c r="JN209">
        <v>29.3778</v>
      </c>
      <c r="JO209">
        <v>29.9997</v>
      </c>
      <c r="JP209">
        <v>29.2432</v>
      </c>
      <c r="JQ209">
        <v>29.1702</v>
      </c>
      <c r="JR209">
        <v>20.6933</v>
      </c>
      <c r="JS209">
        <v>20.684</v>
      </c>
      <c r="JT209">
        <v>100</v>
      </c>
      <c r="JU209">
        <v>32.461</v>
      </c>
      <c r="JV209">
        <v>420</v>
      </c>
      <c r="JW209">
        <v>25.3531</v>
      </c>
      <c r="JX209">
        <v>100.891</v>
      </c>
      <c r="JY209">
        <v>100.441</v>
      </c>
    </row>
    <row r="210" spans="1:285">
      <c r="A210">
        <v>194</v>
      </c>
      <c r="B210">
        <v>1758505841</v>
      </c>
      <c r="C210">
        <v>2952.5</v>
      </c>
      <c r="D210" t="s">
        <v>821</v>
      </c>
      <c r="E210" t="s">
        <v>822</v>
      </c>
      <c r="F210">
        <v>5</v>
      </c>
      <c r="G210" t="s">
        <v>796</v>
      </c>
      <c r="H210" t="s">
        <v>420</v>
      </c>
      <c r="I210" t="s">
        <v>421</v>
      </c>
      <c r="J210">
        <v>1758505838</v>
      </c>
      <c r="K210">
        <f>(L210)/1000</f>
        <v>0</v>
      </c>
      <c r="L210">
        <f>1000*DL210*AJ210*(DH210-DI210)/(100*DA210*(1000-AJ210*DH210))</f>
        <v>0</v>
      </c>
      <c r="M210">
        <f>DL210*AJ210*(DG210-DF210*(1000-AJ210*DI210)/(1000-AJ210*DH210))/(100*DA210)</f>
        <v>0</v>
      </c>
      <c r="N210">
        <f>DF210 - IF(AJ210&gt;1, M210*DA210*100.0/(AL210), 0)</f>
        <v>0</v>
      </c>
      <c r="O210">
        <f>((U210-K210/2)*N210-M210)/(U210+K210/2)</f>
        <v>0</v>
      </c>
      <c r="P210">
        <f>O210*(DM210+DN210)/1000.0</f>
        <v>0</v>
      </c>
      <c r="Q210">
        <f>(DF210 - IF(AJ210&gt;1, M210*DA210*100.0/(AL210), 0))*(DM210+DN210)/1000.0</f>
        <v>0</v>
      </c>
      <c r="R210">
        <f>2.0/((1/T210-1/S210)+SIGN(T210)*SQRT((1/T210-1/S210)*(1/T210-1/S210) + 4*DB210/((DB210+1)*(DB210+1))*(2*1/T210*1/S210-1/S210*1/S210)))</f>
        <v>0</v>
      </c>
      <c r="S210">
        <f>IF(LEFT(DC210,1)&lt;&gt;"0",IF(LEFT(DC210,1)="1",3.0,DD210),$D$5+$E$5*(DT210*DM210/($K$5*1000))+$F$5*(DT210*DM210/($K$5*1000))*MAX(MIN(DA210,$J$5),$I$5)*MAX(MIN(DA210,$J$5),$I$5)+$G$5*MAX(MIN(DA210,$J$5),$I$5)*(DT210*DM210/($K$5*1000))+$H$5*(DT210*DM210/($K$5*1000))*(DT210*DM210/($K$5*1000)))</f>
        <v>0</v>
      </c>
      <c r="T210">
        <f>K210*(1000-(1000*0.61365*exp(17.502*X210/(240.97+X210))/(DM210+DN210)+DH210)/2)/(1000*0.61365*exp(17.502*X210/(240.97+X210))/(DM210+DN210)-DH210)</f>
        <v>0</v>
      </c>
      <c r="U210">
        <f>1/((DB210+1)/(R210/1.6)+1/(S210/1.37)) + DB210/((DB210+1)/(R210/1.6) + DB210/(S210/1.37))</f>
        <v>0</v>
      </c>
      <c r="V210">
        <f>(CW210*CZ210)</f>
        <v>0</v>
      </c>
      <c r="W210">
        <f>(DO210+(V210+2*0.95*5.67E-8*(((DO210+$B$7)+273)^4-(DO210+273)^4)-44100*K210)/(1.84*29.3*S210+8*0.95*5.67E-8*(DO210+273)^3))</f>
        <v>0</v>
      </c>
      <c r="X210">
        <f>($C$7*DP210+$D$7*DQ210+$E$7*W210)</f>
        <v>0</v>
      </c>
      <c r="Y210">
        <f>0.61365*exp(17.502*X210/(240.97+X210))</f>
        <v>0</v>
      </c>
      <c r="Z210">
        <f>(AA210/AB210*100)</f>
        <v>0</v>
      </c>
      <c r="AA210">
        <f>DH210*(DM210+DN210)/1000</f>
        <v>0</v>
      </c>
      <c r="AB210">
        <f>0.61365*exp(17.502*DO210/(240.97+DO210))</f>
        <v>0</v>
      </c>
      <c r="AC210">
        <f>(Y210-DH210*(DM210+DN210)/1000)</f>
        <v>0</v>
      </c>
      <c r="AD210">
        <f>(-K210*44100)</f>
        <v>0</v>
      </c>
      <c r="AE210">
        <f>2*29.3*S210*0.92*(DO210-X210)</f>
        <v>0</v>
      </c>
      <c r="AF210">
        <f>2*0.95*5.67E-8*(((DO210+$B$7)+273)^4-(X210+273)^4)</f>
        <v>0</v>
      </c>
      <c r="AG210">
        <f>V210+AF210+AD210+AE210</f>
        <v>0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MAX(0,($B$13+$C$13*DT210)/(1+$D$13*DT210)*DM210/(DO210+273)*$E$13)</f>
        <v>0</v>
      </c>
      <c r="AM210" t="s">
        <v>422</v>
      </c>
      <c r="AN210" t="s">
        <v>422</v>
      </c>
      <c r="AO210">
        <v>0</v>
      </c>
      <c r="AP210">
        <v>0</v>
      </c>
      <c r="AQ210">
        <f>1-AO210/AP210</f>
        <v>0</v>
      </c>
      <c r="AR210">
        <v>0</v>
      </c>
      <c r="AS210" t="s">
        <v>422</v>
      </c>
      <c r="AT210" t="s">
        <v>422</v>
      </c>
      <c r="AU210">
        <v>0</v>
      </c>
      <c r="AV210">
        <v>0</v>
      </c>
      <c r="AW210">
        <f>1-AU210/AV210</f>
        <v>0</v>
      </c>
      <c r="AX210">
        <v>0.5</v>
      </c>
      <c r="AY210">
        <f>CX210</f>
        <v>0</v>
      </c>
      <c r="AZ210">
        <f>M210</f>
        <v>0</v>
      </c>
      <c r="BA210">
        <f>AW210*AX210*AY210</f>
        <v>0</v>
      </c>
      <c r="BB210">
        <f>(AZ210-AR210)/AY210</f>
        <v>0</v>
      </c>
      <c r="BC210">
        <f>(AP210-AV210)/AV210</f>
        <v>0</v>
      </c>
      <c r="BD210">
        <f>AO210/(AQ210+AO210/AV210)</f>
        <v>0</v>
      </c>
      <c r="BE210" t="s">
        <v>422</v>
      </c>
      <c r="BF210">
        <v>0</v>
      </c>
      <c r="BG210">
        <f>IF(BF210&lt;&gt;0, BF210, BD210)</f>
        <v>0</v>
      </c>
      <c r="BH210">
        <f>1-BG210/AV210</f>
        <v>0</v>
      </c>
      <c r="BI210">
        <f>(AV210-AU210)/(AV210-BG210)</f>
        <v>0</v>
      </c>
      <c r="BJ210">
        <f>(AP210-AV210)/(AP210-BG210)</f>
        <v>0</v>
      </c>
      <c r="BK210">
        <f>(AV210-AU210)/(AV210-AO210)</f>
        <v>0</v>
      </c>
      <c r="BL210">
        <f>(AP210-AV210)/(AP210-AO210)</f>
        <v>0</v>
      </c>
      <c r="BM210">
        <f>(BI210*BG210/AU210)</f>
        <v>0</v>
      </c>
      <c r="BN210">
        <f>(1-BM210)</f>
        <v>0</v>
      </c>
      <c r="CW210">
        <f>$B$11*DU210+$C$11*DV210+$F$11*EG210*(1-EJ210)</f>
        <v>0</v>
      </c>
      <c r="CX210">
        <f>CW210*CY210</f>
        <v>0</v>
      </c>
      <c r="CY210">
        <f>($B$11*$D$9+$C$11*$D$9+$F$11*((ET210+EL210)/MAX(ET210+EL210+EU210, 0.1)*$I$9+EU210/MAX(ET210+EL210+EU210, 0.1)*$J$9))/($B$11+$C$11+$F$11)</f>
        <v>0</v>
      </c>
      <c r="CZ210">
        <f>($B$11*$K$9+$C$11*$K$9+$F$11*((ET210+EL210)/MAX(ET210+EL210+EU210, 0.1)*$P$9+EU210/MAX(ET210+EL210+EU210, 0.1)*$Q$9))/($B$11+$C$11+$F$11)</f>
        <v>0</v>
      </c>
      <c r="DA210">
        <v>6</v>
      </c>
      <c r="DB210">
        <v>0.5</v>
      </c>
      <c r="DC210" t="s">
        <v>423</v>
      </c>
      <c r="DD210">
        <v>2</v>
      </c>
      <c r="DE210">
        <v>1758505838</v>
      </c>
      <c r="DF210">
        <v>420.6297777777778</v>
      </c>
      <c r="DG210">
        <v>419.9762222222222</v>
      </c>
      <c r="DH210">
        <v>25.5241</v>
      </c>
      <c r="DI210">
        <v>25.34652222222222</v>
      </c>
      <c r="DJ210">
        <v>419.3917777777777</v>
      </c>
      <c r="DK210">
        <v>25.31245555555556</v>
      </c>
      <c r="DL210">
        <v>499.98</v>
      </c>
      <c r="DM210">
        <v>89.9812</v>
      </c>
      <c r="DN210">
        <v>0.05726317777777777</v>
      </c>
      <c r="DO210">
        <v>31.37242222222223</v>
      </c>
      <c r="DP210">
        <v>30.70368888888889</v>
      </c>
      <c r="DQ210">
        <v>999.9000000000001</v>
      </c>
      <c r="DR210">
        <v>0</v>
      </c>
      <c r="DS210">
        <v>0</v>
      </c>
      <c r="DT210">
        <v>10003.18333333333</v>
      </c>
      <c r="DU210">
        <v>0</v>
      </c>
      <c r="DV210">
        <v>0.899321</v>
      </c>
      <c r="DW210">
        <v>0.6537171111111112</v>
      </c>
      <c r="DX210">
        <v>431.6472222222222</v>
      </c>
      <c r="DY210">
        <v>430.8977777777778</v>
      </c>
      <c r="DZ210">
        <v>0.1775715555555556</v>
      </c>
      <c r="EA210">
        <v>419.9762222222222</v>
      </c>
      <c r="EB210">
        <v>25.34652222222222</v>
      </c>
      <c r="EC210">
        <v>2.296687777777778</v>
      </c>
      <c r="ED210">
        <v>2.280708888888889</v>
      </c>
      <c r="EE210">
        <v>19.65318888888889</v>
      </c>
      <c r="EF210">
        <v>19.54078888888889</v>
      </c>
      <c r="EG210">
        <v>0.00500097</v>
      </c>
      <c r="EH210">
        <v>0</v>
      </c>
      <c r="EI210">
        <v>0</v>
      </c>
      <c r="EJ210">
        <v>0</v>
      </c>
      <c r="EK210">
        <v>787.6666666666666</v>
      </c>
      <c r="EL210">
        <v>0.00500097</v>
      </c>
      <c r="EM210">
        <v>-10.43333333333333</v>
      </c>
      <c r="EN210">
        <v>-2.333333333333333</v>
      </c>
      <c r="EO210">
        <v>35.41633333333333</v>
      </c>
      <c r="EP210">
        <v>40.19411111111111</v>
      </c>
      <c r="EQ210">
        <v>37.5</v>
      </c>
      <c r="ER210">
        <v>40.46511111111111</v>
      </c>
      <c r="ES210">
        <v>38.062</v>
      </c>
      <c r="ET210">
        <v>0</v>
      </c>
      <c r="EU210">
        <v>0</v>
      </c>
      <c r="EV210">
        <v>0</v>
      </c>
      <c r="EW210">
        <v>1758505842.1</v>
      </c>
      <c r="EX210">
        <v>0</v>
      </c>
      <c r="EY210">
        <v>787.324</v>
      </c>
      <c r="EZ210">
        <v>-23.36153880131832</v>
      </c>
      <c r="FA210">
        <v>9.253846457841586</v>
      </c>
      <c r="FB210">
        <v>-8.956</v>
      </c>
      <c r="FC210">
        <v>15</v>
      </c>
      <c r="FD210">
        <v>0</v>
      </c>
      <c r="FE210" t="s">
        <v>424</v>
      </c>
      <c r="FF210">
        <v>1747247426.5</v>
      </c>
      <c r="FG210">
        <v>1747247420.5</v>
      </c>
      <c r="FH210">
        <v>0</v>
      </c>
      <c r="FI210">
        <v>1.027</v>
      </c>
      <c r="FJ210">
        <v>0.031</v>
      </c>
      <c r="FK210">
        <v>0.02</v>
      </c>
      <c r="FL210">
        <v>0.05</v>
      </c>
      <c r="FM210">
        <v>420</v>
      </c>
      <c r="FN210">
        <v>16</v>
      </c>
      <c r="FO210">
        <v>0.01</v>
      </c>
      <c r="FP210">
        <v>0.1</v>
      </c>
      <c r="FQ210">
        <v>0.6727867560975609</v>
      </c>
      <c r="FR210">
        <v>-0.1010430313588851</v>
      </c>
      <c r="FS210">
        <v>0.04568938862275352</v>
      </c>
      <c r="FT210">
        <v>0</v>
      </c>
      <c r="FU210">
        <v>788.7676470588235</v>
      </c>
      <c r="FV210">
        <v>-10.4339191056096</v>
      </c>
      <c r="FW210">
        <v>6.96435126780053</v>
      </c>
      <c r="FX210">
        <v>-1</v>
      </c>
      <c r="FY210">
        <v>0.1922478780487805</v>
      </c>
      <c r="FZ210">
        <v>-0.3200286271777004</v>
      </c>
      <c r="GA210">
        <v>0.04206083054002661</v>
      </c>
      <c r="GB210">
        <v>0</v>
      </c>
      <c r="GC210">
        <v>0</v>
      </c>
      <c r="GD210">
        <v>2</v>
      </c>
      <c r="GE210" t="s">
        <v>433</v>
      </c>
      <c r="GF210">
        <v>3.13685</v>
      </c>
      <c r="GG210">
        <v>2.71755</v>
      </c>
      <c r="GH210">
        <v>0.0932505</v>
      </c>
      <c r="GI210">
        <v>0.0924729</v>
      </c>
      <c r="GJ210">
        <v>0.110099</v>
      </c>
      <c r="GK210">
        <v>0.108277</v>
      </c>
      <c r="GL210">
        <v>28789.3</v>
      </c>
      <c r="GM210">
        <v>28869.6</v>
      </c>
      <c r="GN210">
        <v>29519.2</v>
      </c>
      <c r="GO210">
        <v>29400.8</v>
      </c>
      <c r="GP210">
        <v>34707.5</v>
      </c>
      <c r="GQ210">
        <v>34719.5</v>
      </c>
      <c r="GR210">
        <v>41541.3</v>
      </c>
      <c r="GS210">
        <v>41769</v>
      </c>
      <c r="GT210">
        <v>1.91467</v>
      </c>
      <c r="GU210">
        <v>1.86628</v>
      </c>
      <c r="GV210">
        <v>0.0826269</v>
      </c>
      <c r="GW210">
        <v>0</v>
      </c>
      <c r="GX210">
        <v>29.3466</v>
      </c>
      <c r="GY210">
        <v>999.9</v>
      </c>
      <c r="GZ210">
        <v>57.5</v>
      </c>
      <c r="HA210">
        <v>31.2</v>
      </c>
      <c r="HB210">
        <v>29.1592</v>
      </c>
      <c r="HC210">
        <v>62.5127</v>
      </c>
      <c r="HD210">
        <v>25.3486</v>
      </c>
      <c r="HE210">
        <v>1</v>
      </c>
      <c r="HF210">
        <v>0.135795</v>
      </c>
      <c r="HG210">
        <v>-1.67136</v>
      </c>
      <c r="HH210">
        <v>20.3505</v>
      </c>
      <c r="HI210">
        <v>5.22418</v>
      </c>
      <c r="HJ210">
        <v>12.0159</v>
      </c>
      <c r="HK210">
        <v>4.9912</v>
      </c>
      <c r="HL210">
        <v>3.28918</v>
      </c>
      <c r="HM210">
        <v>9999</v>
      </c>
      <c r="HN210">
        <v>9999</v>
      </c>
      <c r="HO210">
        <v>9999</v>
      </c>
      <c r="HP210">
        <v>999.9</v>
      </c>
      <c r="HQ210">
        <v>1.86755</v>
      </c>
      <c r="HR210">
        <v>1.86674</v>
      </c>
      <c r="HS210">
        <v>1.86604</v>
      </c>
      <c r="HT210">
        <v>1.866</v>
      </c>
      <c r="HU210">
        <v>1.86783</v>
      </c>
      <c r="HV210">
        <v>1.87027</v>
      </c>
      <c r="HW210">
        <v>1.86891</v>
      </c>
      <c r="HX210">
        <v>1.87042</v>
      </c>
      <c r="HY210">
        <v>0</v>
      </c>
      <c r="HZ210">
        <v>0</v>
      </c>
      <c r="IA210">
        <v>0</v>
      </c>
      <c r="IB210">
        <v>0</v>
      </c>
      <c r="IC210" t="s">
        <v>426</v>
      </c>
      <c r="ID210" t="s">
        <v>427</v>
      </c>
      <c r="IE210" t="s">
        <v>428</v>
      </c>
      <c r="IF210" t="s">
        <v>428</v>
      </c>
      <c r="IG210" t="s">
        <v>428</v>
      </c>
      <c r="IH210" t="s">
        <v>428</v>
      </c>
      <c r="II210">
        <v>0</v>
      </c>
      <c r="IJ210">
        <v>100</v>
      </c>
      <c r="IK210">
        <v>100</v>
      </c>
      <c r="IL210">
        <v>1.238</v>
      </c>
      <c r="IM210">
        <v>0.2118</v>
      </c>
      <c r="IN210">
        <v>0.6902030508192664</v>
      </c>
      <c r="IO210">
        <v>0.001474763808417899</v>
      </c>
      <c r="IP210">
        <v>-3.85604142745729E-07</v>
      </c>
      <c r="IQ210">
        <v>-4.042155114862324E-11</v>
      </c>
      <c r="IR210">
        <v>-0.0599630414126953</v>
      </c>
      <c r="IS210">
        <v>-0.0008759303265835833</v>
      </c>
      <c r="IT210">
        <v>0.0007542316531097033</v>
      </c>
      <c r="IU210">
        <v>-1.168394518909615E-05</v>
      </c>
      <c r="IV210">
        <v>4</v>
      </c>
      <c r="IW210">
        <v>2283</v>
      </c>
      <c r="IX210">
        <v>1</v>
      </c>
      <c r="IY210">
        <v>28</v>
      </c>
      <c r="IZ210">
        <v>187640.2</v>
      </c>
      <c r="JA210">
        <v>187640.3</v>
      </c>
      <c r="JB210">
        <v>1.03271</v>
      </c>
      <c r="JC210">
        <v>2.29004</v>
      </c>
      <c r="JD210">
        <v>1.39648</v>
      </c>
      <c r="JE210">
        <v>2.3584</v>
      </c>
      <c r="JF210">
        <v>1.49536</v>
      </c>
      <c r="JG210">
        <v>2.65747</v>
      </c>
      <c r="JH210">
        <v>36.7654</v>
      </c>
      <c r="JI210">
        <v>24.1225</v>
      </c>
      <c r="JJ210">
        <v>18</v>
      </c>
      <c r="JK210">
        <v>489.588</v>
      </c>
      <c r="JL210">
        <v>448.865</v>
      </c>
      <c r="JM210">
        <v>32.39</v>
      </c>
      <c r="JN210">
        <v>29.3759</v>
      </c>
      <c r="JO210">
        <v>29.9998</v>
      </c>
      <c r="JP210">
        <v>29.242</v>
      </c>
      <c r="JQ210">
        <v>29.169</v>
      </c>
      <c r="JR210">
        <v>20.6915</v>
      </c>
      <c r="JS210">
        <v>20.684</v>
      </c>
      <c r="JT210">
        <v>100</v>
      </c>
      <c r="JU210">
        <v>32.461</v>
      </c>
      <c r="JV210">
        <v>420</v>
      </c>
      <c r="JW210">
        <v>25.3555</v>
      </c>
      <c r="JX210">
        <v>100.891</v>
      </c>
      <c r="JY210">
        <v>100.441</v>
      </c>
    </row>
    <row r="211" spans="1:285">
      <c r="A211">
        <v>195</v>
      </c>
      <c r="B211">
        <v>1758505843</v>
      </c>
      <c r="C211">
        <v>2954.5</v>
      </c>
      <c r="D211" t="s">
        <v>823</v>
      </c>
      <c r="E211" t="s">
        <v>824</v>
      </c>
      <c r="F211">
        <v>5</v>
      </c>
      <c r="G211" t="s">
        <v>796</v>
      </c>
      <c r="H211" t="s">
        <v>420</v>
      </c>
      <c r="I211" t="s">
        <v>421</v>
      </c>
      <c r="J211">
        <v>1758505840</v>
      </c>
      <c r="K211">
        <f>(L211)/1000</f>
        <v>0</v>
      </c>
      <c r="L211">
        <f>1000*DL211*AJ211*(DH211-DI211)/(100*DA211*(1000-AJ211*DH211))</f>
        <v>0</v>
      </c>
      <c r="M211">
        <f>DL211*AJ211*(DG211-DF211*(1000-AJ211*DI211)/(1000-AJ211*DH211))/(100*DA211)</f>
        <v>0</v>
      </c>
      <c r="N211">
        <f>DF211 - IF(AJ211&gt;1, M211*DA211*100.0/(AL211), 0)</f>
        <v>0</v>
      </c>
      <c r="O211">
        <f>((U211-K211/2)*N211-M211)/(U211+K211/2)</f>
        <v>0</v>
      </c>
      <c r="P211">
        <f>O211*(DM211+DN211)/1000.0</f>
        <v>0</v>
      </c>
      <c r="Q211">
        <f>(DF211 - IF(AJ211&gt;1, M211*DA211*100.0/(AL211), 0))*(DM211+DN211)/1000.0</f>
        <v>0</v>
      </c>
      <c r="R211">
        <f>2.0/((1/T211-1/S211)+SIGN(T211)*SQRT((1/T211-1/S211)*(1/T211-1/S211) + 4*DB211/((DB211+1)*(DB211+1))*(2*1/T211*1/S211-1/S211*1/S211)))</f>
        <v>0</v>
      </c>
      <c r="S211">
        <f>IF(LEFT(DC211,1)&lt;&gt;"0",IF(LEFT(DC211,1)="1",3.0,DD211),$D$5+$E$5*(DT211*DM211/($K$5*1000))+$F$5*(DT211*DM211/($K$5*1000))*MAX(MIN(DA211,$J$5),$I$5)*MAX(MIN(DA211,$J$5),$I$5)+$G$5*MAX(MIN(DA211,$J$5),$I$5)*(DT211*DM211/($K$5*1000))+$H$5*(DT211*DM211/($K$5*1000))*(DT211*DM211/($K$5*1000)))</f>
        <v>0</v>
      </c>
      <c r="T211">
        <f>K211*(1000-(1000*0.61365*exp(17.502*X211/(240.97+X211))/(DM211+DN211)+DH211)/2)/(1000*0.61365*exp(17.502*X211/(240.97+X211))/(DM211+DN211)-DH211)</f>
        <v>0</v>
      </c>
      <c r="U211">
        <f>1/((DB211+1)/(R211/1.6)+1/(S211/1.37)) + DB211/((DB211+1)/(R211/1.6) + DB211/(S211/1.37))</f>
        <v>0</v>
      </c>
      <c r="V211">
        <f>(CW211*CZ211)</f>
        <v>0</v>
      </c>
      <c r="W211">
        <f>(DO211+(V211+2*0.95*5.67E-8*(((DO211+$B$7)+273)^4-(DO211+273)^4)-44100*K211)/(1.84*29.3*S211+8*0.95*5.67E-8*(DO211+273)^3))</f>
        <v>0</v>
      </c>
      <c r="X211">
        <f>($C$7*DP211+$D$7*DQ211+$E$7*W211)</f>
        <v>0</v>
      </c>
      <c r="Y211">
        <f>0.61365*exp(17.502*X211/(240.97+X211))</f>
        <v>0</v>
      </c>
      <c r="Z211">
        <f>(AA211/AB211*100)</f>
        <v>0</v>
      </c>
      <c r="AA211">
        <f>DH211*(DM211+DN211)/1000</f>
        <v>0</v>
      </c>
      <c r="AB211">
        <f>0.61365*exp(17.502*DO211/(240.97+DO211))</f>
        <v>0</v>
      </c>
      <c r="AC211">
        <f>(Y211-DH211*(DM211+DN211)/1000)</f>
        <v>0</v>
      </c>
      <c r="AD211">
        <f>(-K211*44100)</f>
        <v>0</v>
      </c>
      <c r="AE211">
        <f>2*29.3*S211*0.92*(DO211-X211)</f>
        <v>0</v>
      </c>
      <c r="AF211">
        <f>2*0.95*5.67E-8*(((DO211+$B$7)+273)^4-(X211+273)^4)</f>
        <v>0</v>
      </c>
      <c r="AG211">
        <f>V211+AF211+AD211+AE211</f>
        <v>0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MAX(0,($B$13+$C$13*DT211)/(1+$D$13*DT211)*DM211/(DO211+273)*$E$13)</f>
        <v>0</v>
      </c>
      <c r="AM211" t="s">
        <v>422</v>
      </c>
      <c r="AN211" t="s">
        <v>422</v>
      </c>
      <c r="AO211">
        <v>0</v>
      </c>
      <c r="AP211">
        <v>0</v>
      </c>
      <c r="AQ211">
        <f>1-AO211/AP211</f>
        <v>0</v>
      </c>
      <c r="AR211">
        <v>0</v>
      </c>
      <c r="AS211" t="s">
        <v>422</v>
      </c>
      <c r="AT211" t="s">
        <v>422</v>
      </c>
      <c r="AU211">
        <v>0</v>
      </c>
      <c r="AV211">
        <v>0</v>
      </c>
      <c r="AW211">
        <f>1-AU211/AV211</f>
        <v>0</v>
      </c>
      <c r="AX211">
        <v>0.5</v>
      </c>
      <c r="AY211">
        <f>CX211</f>
        <v>0</v>
      </c>
      <c r="AZ211">
        <f>M211</f>
        <v>0</v>
      </c>
      <c r="BA211">
        <f>AW211*AX211*AY211</f>
        <v>0</v>
      </c>
      <c r="BB211">
        <f>(AZ211-AR211)/AY211</f>
        <v>0</v>
      </c>
      <c r="BC211">
        <f>(AP211-AV211)/AV211</f>
        <v>0</v>
      </c>
      <c r="BD211">
        <f>AO211/(AQ211+AO211/AV211)</f>
        <v>0</v>
      </c>
      <c r="BE211" t="s">
        <v>422</v>
      </c>
      <c r="BF211">
        <v>0</v>
      </c>
      <c r="BG211">
        <f>IF(BF211&lt;&gt;0, BF211, BD211)</f>
        <v>0</v>
      </c>
      <c r="BH211">
        <f>1-BG211/AV211</f>
        <v>0</v>
      </c>
      <c r="BI211">
        <f>(AV211-AU211)/(AV211-BG211)</f>
        <v>0</v>
      </c>
      <c r="BJ211">
        <f>(AP211-AV211)/(AP211-BG211)</f>
        <v>0</v>
      </c>
      <c r="BK211">
        <f>(AV211-AU211)/(AV211-AO211)</f>
        <v>0</v>
      </c>
      <c r="BL211">
        <f>(AP211-AV211)/(AP211-AO211)</f>
        <v>0</v>
      </c>
      <c r="BM211">
        <f>(BI211*BG211/AU211)</f>
        <v>0</v>
      </c>
      <c r="BN211">
        <f>(1-BM211)</f>
        <v>0</v>
      </c>
      <c r="CW211">
        <f>$B$11*DU211+$C$11*DV211+$F$11*EG211*(1-EJ211)</f>
        <v>0</v>
      </c>
      <c r="CX211">
        <f>CW211*CY211</f>
        <v>0</v>
      </c>
      <c r="CY211">
        <f>($B$11*$D$9+$C$11*$D$9+$F$11*((ET211+EL211)/MAX(ET211+EL211+EU211, 0.1)*$I$9+EU211/MAX(ET211+EL211+EU211, 0.1)*$J$9))/($B$11+$C$11+$F$11)</f>
        <v>0</v>
      </c>
      <c r="CZ211">
        <f>($B$11*$K$9+$C$11*$K$9+$F$11*((ET211+EL211)/MAX(ET211+EL211+EU211, 0.1)*$P$9+EU211/MAX(ET211+EL211+EU211, 0.1)*$Q$9))/($B$11+$C$11+$F$11)</f>
        <v>0</v>
      </c>
      <c r="DA211">
        <v>6</v>
      </c>
      <c r="DB211">
        <v>0.5</v>
      </c>
      <c r="DC211" t="s">
        <v>423</v>
      </c>
      <c r="DD211">
        <v>2</v>
      </c>
      <c r="DE211">
        <v>1758505840</v>
      </c>
      <c r="DF211">
        <v>420.6263333333333</v>
      </c>
      <c r="DG211">
        <v>419.9656666666667</v>
      </c>
      <c r="DH211">
        <v>25.53338888888889</v>
      </c>
      <c r="DI211">
        <v>25.34726666666667</v>
      </c>
      <c r="DJ211">
        <v>419.3883333333333</v>
      </c>
      <c r="DK211">
        <v>25.32161111111111</v>
      </c>
      <c r="DL211">
        <v>499.9906666666666</v>
      </c>
      <c r="DM211">
        <v>89.98172222222223</v>
      </c>
      <c r="DN211">
        <v>0.05715944444444444</v>
      </c>
      <c r="DO211">
        <v>31.36602222222222</v>
      </c>
      <c r="DP211">
        <v>30.69445555555556</v>
      </c>
      <c r="DQ211">
        <v>999.9000000000001</v>
      </c>
      <c r="DR211">
        <v>0</v>
      </c>
      <c r="DS211">
        <v>0</v>
      </c>
      <c r="DT211">
        <v>10006.86666666667</v>
      </c>
      <c r="DU211">
        <v>0</v>
      </c>
      <c r="DV211">
        <v>0.899321</v>
      </c>
      <c r="DW211">
        <v>0.6608276666666667</v>
      </c>
      <c r="DX211">
        <v>431.6477777777778</v>
      </c>
      <c r="DY211">
        <v>430.8873333333333</v>
      </c>
      <c r="DZ211">
        <v>0.1861288888888889</v>
      </c>
      <c r="EA211">
        <v>419.9656666666667</v>
      </c>
      <c r="EB211">
        <v>25.34726666666667</v>
      </c>
      <c r="EC211">
        <v>2.297536666666667</v>
      </c>
      <c r="ED211">
        <v>2.280787777777778</v>
      </c>
      <c r="EE211">
        <v>19.65914444444445</v>
      </c>
      <c r="EF211">
        <v>19.54135555555555</v>
      </c>
      <c r="EG211">
        <v>0.00500097</v>
      </c>
      <c r="EH211">
        <v>0</v>
      </c>
      <c r="EI211">
        <v>0</v>
      </c>
      <c r="EJ211">
        <v>0</v>
      </c>
      <c r="EK211">
        <v>782.9444444444445</v>
      </c>
      <c r="EL211">
        <v>0.00500097</v>
      </c>
      <c r="EM211">
        <v>-2.18888888888889</v>
      </c>
      <c r="EN211">
        <v>-1.122222222222222</v>
      </c>
      <c r="EO211">
        <v>35.437</v>
      </c>
      <c r="EP211">
        <v>40.222</v>
      </c>
      <c r="EQ211">
        <v>37.51377777777778</v>
      </c>
      <c r="ER211">
        <v>40.51366666666667</v>
      </c>
      <c r="ES211">
        <v>38.07599999999999</v>
      </c>
      <c r="ET211">
        <v>0</v>
      </c>
      <c r="EU211">
        <v>0</v>
      </c>
      <c r="EV211">
        <v>0</v>
      </c>
      <c r="EW211">
        <v>1758505843.9</v>
      </c>
      <c r="EX211">
        <v>0</v>
      </c>
      <c r="EY211">
        <v>786.1384615384615</v>
      </c>
      <c r="EZ211">
        <v>-29.2102567182415</v>
      </c>
      <c r="FA211">
        <v>39.02222267985212</v>
      </c>
      <c r="FB211">
        <v>-6.607692307692309</v>
      </c>
      <c r="FC211">
        <v>15</v>
      </c>
      <c r="FD211">
        <v>0</v>
      </c>
      <c r="FE211" t="s">
        <v>424</v>
      </c>
      <c r="FF211">
        <v>1747247426.5</v>
      </c>
      <c r="FG211">
        <v>1747247420.5</v>
      </c>
      <c r="FH211">
        <v>0</v>
      </c>
      <c r="FI211">
        <v>1.027</v>
      </c>
      <c r="FJ211">
        <v>0.031</v>
      </c>
      <c r="FK211">
        <v>0.02</v>
      </c>
      <c r="FL211">
        <v>0.05</v>
      </c>
      <c r="FM211">
        <v>420</v>
      </c>
      <c r="FN211">
        <v>16</v>
      </c>
      <c r="FO211">
        <v>0.01</v>
      </c>
      <c r="FP211">
        <v>0.1</v>
      </c>
      <c r="FQ211">
        <v>0.6674655365853659</v>
      </c>
      <c r="FR211">
        <v>-0.1580044599303127</v>
      </c>
      <c r="FS211">
        <v>0.04759243342457969</v>
      </c>
      <c r="FT211">
        <v>0</v>
      </c>
      <c r="FU211">
        <v>787.8794117647058</v>
      </c>
      <c r="FV211">
        <v>-28.46600473019208</v>
      </c>
      <c r="FW211">
        <v>7.624140430306751</v>
      </c>
      <c r="FX211">
        <v>-1</v>
      </c>
      <c r="FY211">
        <v>0.1834928048780488</v>
      </c>
      <c r="FZ211">
        <v>-0.1521137142857142</v>
      </c>
      <c r="GA211">
        <v>0.03463168693990217</v>
      </c>
      <c r="GB211">
        <v>0</v>
      </c>
      <c r="GC211">
        <v>0</v>
      </c>
      <c r="GD211">
        <v>2</v>
      </c>
      <c r="GE211" t="s">
        <v>433</v>
      </c>
      <c r="GF211">
        <v>3.13687</v>
      </c>
      <c r="GG211">
        <v>2.71739</v>
      </c>
      <c r="GH211">
        <v>0.09325460000000001</v>
      </c>
      <c r="GI211">
        <v>0.0924806</v>
      </c>
      <c r="GJ211">
        <v>0.110118</v>
      </c>
      <c r="GK211">
        <v>0.10828</v>
      </c>
      <c r="GL211">
        <v>28789</v>
      </c>
      <c r="GM211">
        <v>28869.4</v>
      </c>
      <c r="GN211">
        <v>29519.1</v>
      </c>
      <c r="GO211">
        <v>29400.7</v>
      </c>
      <c r="GP211">
        <v>34706.8</v>
      </c>
      <c r="GQ211">
        <v>34719.2</v>
      </c>
      <c r="GR211">
        <v>41541.3</v>
      </c>
      <c r="GS211">
        <v>41768.9</v>
      </c>
      <c r="GT211">
        <v>1.9148</v>
      </c>
      <c r="GU211">
        <v>1.8663</v>
      </c>
      <c r="GV211">
        <v>0.0826269</v>
      </c>
      <c r="GW211">
        <v>0</v>
      </c>
      <c r="GX211">
        <v>29.3479</v>
      </c>
      <c r="GY211">
        <v>999.9</v>
      </c>
      <c r="GZ211">
        <v>57.5</v>
      </c>
      <c r="HA211">
        <v>31.2</v>
      </c>
      <c r="HB211">
        <v>29.1573</v>
      </c>
      <c r="HC211">
        <v>62.4627</v>
      </c>
      <c r="HD211">
        <v>25.3806</v>
      </c>
      <c r="HE211">
        <v>1</v>
      </c>
      <c r="HF211">
        <v>0.135612</v>
      </c>
      <c r="HG211">
        <v>-1.75091</v>
      </c>
      <c r="HH211">
        <v>20.3499</v>
      </c>
      <c r="HI211">
        <v>5.22403</v>
      </c>
      <c r="HJ211">
        <v>12.0159</v>
      </c>
      <c r="HK211">
        <v>4.9912</v>
      </c>
      <c r="HL211">
        <v>3.28913</v>
      </c>
      <c r="HM211">
        <v>9999</v>
      </c>
      <c r="HN211">
        <v>9999</v>
      </c>
      <c r="HO211">
        <v>9999</v>
      </c>
      <c r="HP211">
        <v>999.9</v>
      </c>
      <c r="HQ211">
        <v>1.86754</v>
      </c>
      <c r="HR211">
        <v>1.86674</v>
      </c>
      <c r="HS211">
        <v>1.86606</v>
      </c>
      <c r="HT211">
        <v>1.866</v>
      </c>
      <c r="HU211">
        <v>1.86784</v>
      </c>
      <c r="HV211">
        <v>1.87028</v>
      </c>
      <c r="HW211">
        <v>1.86892</v>
      </c>
      <c r="HX211">
        <v>1.87041</v>
      </c>
      <c r="HY211">
        <v>0</v>
      </c>
      <c r="HZ211">
        <v>0</v>
      </c>
      <c r="IA211">
        <v>0</v>
      </c>
      <c r="IB211">
        <v>0</v>
      </c>
      <c r="IC211" t="s">
        <v>426</v>
      </c>
      <c r="ID211" t="s">
        <v>427</v>
      </c>
      <c r="IE211" t="s">
        <v>428</v>
      </c>
      <c r="IF211" t="s">
        <v>428</v>
      </c>
      <c r="IG211" t="s">
        <v>428</v>
      </c>
      <c r="IH211" t="s">
        <v>428</v>
      </c>
      <c r="II211">
        <v>0</v>
      </c>
      <c r="IJ211">
        <v>100</v>
      </c>
      <c r="IK211">
        <v>100</v>
      </c>
      <c r="IL211">
        <v>1.238</v>
      </c>
      <c r="IM211">
        <v>0.2119</v>
      </c>
      <c r="IN211">
        <v>0.6902030508192664</v>
      </c>
      <c r="IO211">
        <v>0.001474763808417899</v>
      </c>
      <c r="IP211">
        <v>-3.85604142745729E-07</v>
      </c>
      <c r="IQ211">
        <v>-4.042155114862324E-11</v>
      </c>
      <c r="IR211">
        <v>-0.0599630414126953</v>
      </c>
      <c r="IS211">
        <v>-0.0008759303265835833</v>
      </c>
      <c r="IT211">
        <v>0.0007542316531097033</v>
      </c>
      <c r="IU211">
        <v>-1.168394518909615E-05</v>
      </c>
      <c r="IV211">
        <v>4</v>
      </c>
      <c r="IW211">
        <v>2283</v>
      </c>
      <c r="IX211">
        <v>1</v>
      </c>
      <c r="IY211">
        <v>28</v>
      </c>
      <c r="IZ211">
        <v>187640.3</v>
      </c>
      <c r="JA211">
        <v>187640.4</v>
      </c>
      <c r="JB211">
        <v>1.03271</v>
      </c>
      <c r="JC211">
        <v>2.28882</v>
      </c>
      <c r="JD211">
        <v>1.39648</v>
      </c>
      <c r="JE211">
        <v>2.35962</v>
      </c>
      <c r="JF211">
        <v>1.49536</v>
      </c>
      <c r="JG211">
        <v>2.677</v>
      </c>
      <c r="JH211">
        <v>36.7654</v>
      </c>
      <c r="JI211">
        <v>24.1225</v>
      </c>
      <c r="JJ211">
        <v>18</v>
      </c>
      <c r="JK211">
        <v>489.657</v>
      </c>
      <c r="JL211">
        <v>448.871</v>
      </c>
      <c r="JM211">
        <v>32.3946</v>
      </c>
      <c r="JN211">
        <v>29.3747</v>
      </c>
      <c r="JO211">
        <v>29.9999</v>
      </c>
      <c r="JP211">
        <v>29.2407</v>
      </c>
      <c r="JQ211">
        <v>29.1677</v>
      </c>
      <c r="JR211">
        <v>20.6929</v>
      </c>
      <c r="JS211">
        <v>20.684</v>
      </c>
      <c r="JT211">
        <v>100</v>
      </c>
      <c r="JU211">
        <v>32.461</v>
      </c>
      <c r="JV211">
        <v>420</v>
      </c>
      <c r="JW211">
        <v>25.3551</v>
      </c>
      <c r="JX211">
        <v>100.891</v>
      </c>
      <c r="JY211">
        <v>100.441</v>
      </c>
    </row>
    <row r="212" spans="1:285">
      <c r="A212">
        <v>196</v>
      </c>
      <c r="B212">
        <v>1758505845</v>
      </c>
      <c r="C212">
        <v>2956.5</v>
      </c>
      <c r="D212" t="s">
        <v>825</v>
      </c>
      <c r="E212" t="s">
        <v>826</v>
      </c>
      <c r="F212">
        <v>5</v>
      </c>
      <c r="G212" t="s">
        <v>796</v>
      </c>
      <c r="H212" t="s">
        <v>420</v>
      </c>
      <c r="I212" t="s">
        <v>421</v>
      </c>
      <c r="J212">
        <v>1758505842</v>
      </c>
      <c r="K212">
        <f>(L212)/1000</f>
        <v>0</v>
      </c>
      <c r="L212">
        <f>1000*DL212*AJ212*(DH212-DI212)/(100*DA212*(1000-AJ212*DH212))</f>
        <v>0</v>
      </c>
      <c r="M212">
        <f>DL212*AJ212*(DG212-DF212*(1000-AJ212*DI212)/(1000-AJ212*DH212))/(100*DA212)</f>
        <v>0</v>
      </c>
      <c r="N212">
        <f>DF212 - IF(AJ212&gt;1, M212*DA212*100.0/(AL212), 0)</f>
        <v>0</v>
      </c>
      <c r="O212">
        <f>((U212-K212/2)*N212-M212)/(U212+K212/2)</f>
        <v>0</v>
      </c>
      <c r="P212">
        <f>O212*(DM212+DN212)/1000.0</f>
        <v>0</v>
      </c>
      <c r="Q212">
        <f>(DF212 - IF(AJ212&gt;1, M212*DA212*100.0/(AL212), 0))*(DM212+DN212)/1000.0</f>
        <v>0</v>
      </c>
      <c r="R212">
        <f>2.0/((1/T212-1/S212)+SIGN(T212)*SQRT((1/T212-1/S212)*(1/T212-1/S212) + 4*DB212/((DB212+1)*(DB212+1))*(2*1/T212*1/S212-1/S212*1/S212)))</f>
        <v>0</v>
      </c>
      <c r="S212">
        <f>IF(LEFT(DC212,1)&lt;&gt;"0",IF(LEFT(DC212,1)="1",3.0,DD212),$D$5+$E$5*(DT212*DM212/($K$5*1000))+$F$5*(DT212*DM212/($K$5*1000))*MAX(MIN(DA212,$J$5),$I$5)*MAX(MIN(DA212,$J$5),$I$5)+$G$5*MAX(MIN(DA212,$J$5),$I$5)*(DT212*DM212/($K$5*1000))+$H$5*(DT212*DM212/($K$5*1000))*(DT212*DM212/($K$5*1000)))</f>
        <v>0</v>
      </c>
      <c r="T212">
        <f>K212*(1000-(1000*0.61365*exp(17.502*X212/(240.97+X212))/(DM212+DN212)+DH212)/2)/(1000*0.61365*exp(17.502*X212/(240.97+X212))/(DM212+DN212)-DH212)</f>
        <v>0</v>
      </c>
      <c r="U212">
        <f>1/((DB212+1)/(R212/1.6)+1/(S212/1.37)) + DB212/((DB212+1)/(R212/1.6) + DB212/(S212/1.37))</f>
        <v>0</v>
      </c>
      <c r="V212">
        <f>(CW212*CZ212)</f>
        <v>0</v>
      </c>
      <c r="W212">
        <f>(DO212+(V212+2*0.95*5.67E-8*(((DO212+$B$7)+273)^4-(DO212+273)^4)-44100*K212)/(1.84*29.3*S212+8*0.95*5.67E-8*(DO212+273)^3))</f>
        <v>0</v>
      </c>
      <c r="X212">
        <f>($C$7*DP212+$D$7*DQ212+$E$7*W212)</f>
        <v>0</v>
      </c>
      <c r="Y212">
        <f>0.61365*exp(17.502*X212/(240.97+X212))</f>
        <v>0</v>
      </c>
      <c r="Z212">
        <f>(AA212/AB212*100)</f>
        <v>0</v>
      </c>
      <c r="AA212">
        <f>DH212*(DM212+DN212)/1000</f>
        <v>0</v>
      </c>
      <c r="AB212">
        <f>0.61365*exp(17.502*DO212/(240.97+DO212))</f>
        <v>0</v>
      </c>
      <c r="AC212">
        <f>(Y212-DH212*(DM212+DN212)/1000)</f>
        <v>0</v>
      </c>
      <c r="AD212">
        <f>(-K212*44100)</f>
        <v>0</v>
      </c>
      <c r="AE212">
        <f>2*29.3*S212*0.92*(DO212-X212)</f>
        <v>0</v>
      </c>
      <c r="AF212">
        <f>2*0.95*5.67E-8*(((DO212+$B$7)+273)^4-(X212+273)^4)</f>
        <v>0</v>
      </c>
      <c r="AG212">
        <f>V212+AF212+AD212+AE212</f>
        <v>0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MAX(0,($B$13+$C$13*DT212)/(1+$D$13*DT212)*DM212/(DO212+273)*$E$13)</f>
        <v>0</v>
      </c>
      <c r="AM212" t="s">
        <v>422</v>
      </c>
      <c r="AN212" t="s">
        <v>422</v>
      </c>
      <c r="AO212">
        <v>0</v>
      </c>
      <c r="AP212">
        <v>0</v>
      </c>
      <c r="AQ212">
        <f>1-AO212/AP212</f>
        <v>0</v>
      </c>
      <c r="AR212">
        <v>0</v>
      </c>
      <c r="AS212" t="s">
        <v>422</v>
      </c>
      <c r="AT212" t="s">
        <v>422</v>
      </c>
      <c r="AU212">
        <v>0</v>
      </c>
      <c r="AV212">
        <v>0</v>
      </c>
      <c r="AW212">
        <f>1-AU212/AV212</f>
        <v>0</v>
      </c>
      <c r="AX212">
        <v>0.5</v>
      </c>
      <c r="AY212">
        <f>CX212</f>
        <v>0</v>
      </c>
      <c r="AZ212">
        <f>M212</f>
        <v>0</v>
      </c>
      <c r="BA212">
        <f>AW212*AX212*AY212</f>
        <v>0</v>
      </c>
      <c r="BB212">
        <f>(AZ212-AR212)/AY212</f>
        <v>0</v>
      </c>
      <c r="BC212">
        <f>(AP212-AV212)/AV212</f>
        <v>0</v>
      </c>
      <c r="BD212">
        <f>AO212/(AQ212+AO212/AV212)</f>
        <v>0</v>
      </c>
      <c r="BE212" t="s">
        <v>422</v>
      </c>
      <c r="BF212">
        <v>0</v>
      </c>
      <c r="BG212">
        <f>IF(BF212&lt;&gt;0, BF212, BD212)</f>
        <v>0</v>
      </c>
      <c r="BH212">
        <f>1-BG212/AV212</f>
        <v>0</v>
      </c>
      <c r="BI212">
        <f>(AV212-AU212)/(AV212-BG212)</f>
        <v>0</v>
      </c>
      <c r="BJ212">
        <f>(AP212-AV212)/(AP212-BG212)</f>
        <v>0</v>
      </c>
      <c r="BK212">
        <f>(AV212-AU212)/(AV212-AO212)</f>
        <v>0</v>
      </c>
      <c r="BL212">
        <f>(AP212-AV212)/(AP212-AO212)</f>
        <v>0</v>
      </c>
      <c r="BM212">
        <f>(BI212*BG212/AU212)</f>
        <v>0</v>
      </c>
      <c r="BN212">
        <f>(1-BM212)</f>
        <v>0</v>
      </c>
      <c r="CW212">
        <f>$B$11*DU212+$C$11*DV212+$F$11*EG212*(1-EJ212)</f>
        <v>0</v>
      </c>
      <c r="CX212">
        <f>CW212*CY212</f>
        <v>0</v>
      </c>
      <c r="CY212">
        <f>($B$11*$D$9+$C$11*$D$9+$F$11*((ET212+EL212)/MAX(ET212+EL212+EU212, 0.1)*$I$9+EU212/MAX(ET212+EL212+EU212, 0.1)*$J$9))/($B$11+$C$11+$F$11)</f>
        <v>0</v>
      </c>
      <c r="CZ212">
        <f>($B$11*$K$9+$C$11*$K$9+$F$11*((ET212+EL212)/MAX(ET212+EL212+EU212, 0.1)*$P$9+EU212/MAX(ET212+EL212+EU212, 0.1)*$Q$9))/($B$11+$C$11+$F$11)</f>
        <v>0</v>
      </c>
      <c r="DA212">
        <v>6</v>
      </c>
      <c r="DB212">
        <v>0.5</v>
      </c>
      <c r="DC212" t="s">
        <v>423</v>
      </c>
      <c r="DD212">
        <v>2</v>
      </c>
      <c r="DE212">
        <v>1758505842</v>
      </c>
      <c r="DF212">
        <v>420.6366666666666</v>
      </c>
      <c r="DG212">
        <v>419.9753333333334</v>
      </c>
      <c r="DH212">
        <v>25.54058888888889</v>
      </c>
      <c r="DI212">
        <v>25.3481</v>
      </c>
      <c r="DJ212">
        <v>419.3986666666667</v>
      </c>
      <c r="DK212">
        <v>25.32871111111111</v>
      </c>
      <c r="DL212">
        <v>500.0034444444444</v>
      </c>
      <c r="DM212">
        <v>89.98268888888887</v>
      </c>
      <c r="DN212">
        <v>0.05708538888888889</v>
      </c>
      <c r="DO212">
        <v>31.36056666666667</v>
      </c>
      <c r="DP212">
        <v>30.68993333333333</v>
      </c>
      <c r="DQ212">
        <v>999.9000000000001</v>
      </c>
      <c r="DR212">
        <v>0</v>
      </c>
      <c r="DS212">
        <v>0</v>
      </c>
      <c r="DT212">
        <v>10005.54888888889</v>
      </c>
      <c r="DU212">
        <v>0</v>
      </c>
      <c r="DV212">
        <v>0.899321</v>
      </c>
      <c r="DW212">
        <v>0.6614617777777778</v>
      </c>
      <c r="DX212">
        <v>431.6615555555556</v>
      </c>
      <c r="DY212">
        <v>430.8976666666667</v>
      </c>
      <c r="DZ212">
        <v>0.1924958888888889</v>
      </c>
      <c r="EA212">
        <v>419.9753333333334</v>
      </c>
      <c r="EB212">
        <v>25.3481</v>
      </c>
      <c r="EC212">
        <v>2.29821</v>
      </c>
      <c r="ED212">
        <v>2.28089</v>
      </c>
      <c r="EE212">
        <v>19.66385555555556</v>
      </c>
      <c r="EF212">
        <v>19.54206666666667</v>
      </c>
      <c r="EG212">
        <v>0.00500097</v>
      </c>
      <c r="EH212">
        <v>0</v>
      </c>
      <c r="EI212">
        <v>0</v>
      </c>
      <c r="EJ212">
        <v>0</v>
      </c>
      <c r="EK212">
        <v>784</v>
      </c>
      <c r="EL212">
        <v>0.00500097</v>
      </c>
      <c r="EM212">
        <v>-1.344444444444444</v>
      </c>
      <c r="EN212">
        <v>-1.444444444444444</v>
      </c>
      <c r="EO212">
        <v>35.437</v>
      </c>
      <c r="EP212">
        <v>40.26366666666667</v>
      </c>
      <c r="EQ212">
        <v>37.53444444444445</v>
      </c>
      <c r="ER212">
        <v>40.56233333333333</v>
      </c>
      <c r="ES212">
        <v>38.097</v>
      </c>
      <c r="ET212">
        <v>0</v>
      </c>
      <c r="EU212">
        <v>0</v>
      </c>
      <c r="EV212">
        <v>0</v>
      </c>
      <c r="EW212">
        <v>1758505845.7</v>
      </c>
      <c r="EX212">
        <v>0</v>
      </c>
      <c r="EY212">
        <v>785.2919999999998</v>
      </c>
      <c r="EZ212">
        <v>-3.930769608570966</v>
      </c>
      <c r="FA212">
        <v>28.72307754174251</v>
      </c>
      <c r="FB212">
        <v>-6.844000000000001</v>
      </c>
      <c r="FC212">
        <v>15</v>
      </c>
      <c r="FD212">
        <v>0</v>
      </c>
      <c r="FE212" t="s">
        <v>424</v>
      </c>
      <c r="FF212">
        <v>1747247426.5</v>
      </c>
      <c r="FG212">
        <v>1747247420.5</v>
      </c>
      <c r="FH212">
        <v>0</v>
      </c>
      <c r="FI212">
        <v>1.027</v>
      </c>
      <c r="FJ212">
        <v>0.031</v>
      </c>
      <c r="FK212">
        <v>0.02</v>
      </c>
      <c r="FL212">
        <v>0.05</v>
      </c>
      <c r="FM212">
        <v>420</v>
      </c>
      <c r="FN212">
        <v>16</v>
      </c>
      <c r="FO212">
        <v>0.01</v>
      </c>
      <c r="FP212">
        <v>0.1</v>
      </c>
      <c r="FQ212">
        <v>0.668916325</v>
      </c>
      <c r="FR212">
        <v>-0.235008934333961</v>
      </c>
      <c r="FS212">
        <v>0.04817406727762744</v>
      </c>
      <c r="FT212">
        <v>0</v>
      </c>
      <c r="FU212">
        <v>787.4323529411765</v>
      </c>
      <c r="FV212">
        <v>-30.13139828893475</v>
      </c>
      <c r="FW212">
        <v>7.896228458918372</v>
      </c>
      <c r="FX212">
        <v>-1</v>
      </c>
      <c r="FY212">
        <v>0.1776317</v>
      </c>
      <c r="FZ212">
        <v>-0.01156232645403397</v>
      </c>
      <c r="GA212">
        <v>0.02718441810136829</v>
      </c>
      <c r="GB212">
        <v>1</v>
      </c>
      <c r="GC212">
        <v>1</v>
      </c>
      <c r="GD212">
        <v>2</v>
      </c>
      <c r="GE212" t="s">
        <v>425</v>
      </c>
      <c r="GF212">
        <v>3.13686</v>
      </c>
      <c r="GG212">
        <v>2.71723</v>
      </c>
      <c r="GH212">
        <v>0.0932658</v>
      </c>
      <c r="GI212">
        <v>0.0924772</v>
      </c>
      <c r="GJ212">
        <v>0.110138</v>
      </c>
      <c r="GK212">
        <v>0.108285</v>
      </c>
      <c r="GL212">
        <v>28788.8</v>
      </c>
      <c r="GM212">
        <v>28869.5</v>
      </c>
      <c r="GN212">
        <v>29519.2</v>
      </c>
      <c r="GO212">
        <v>29400.7</v>
      </c>
      <c r="GP212">
        <v>34706.2</v>
      </c>
      <c r="GQ212">
        <v>34719.1</v>
      </c>
      <c r="GR212">
        <v>41541.5</v>
      </c>
      <c r="GS212">
        <v>41769</v>
      </c>
      <c r="GT212">
        <v>1.91492</v>
      </c>
      <c r="GU212">
        <v>1.86635</v>
      </c>
      <c r="GV212">
        <v>0.0819936</v>
      </c>
      <c r="GW212">
        <v>0</v>
      </c>
      <c r="GX212">
        <v>29.3492</v>
      </c>
      <c r="GY212">
        <v>999.9</v>
      </c>
      <c r="GZ212">
        <v>57.5</v>
      </c>
      <c r="HA212">
        <v>31.2</v>
      </c>
      <c r="HB212">
        <v>29.1586</v>
      </c>
      <c r="HC212">
        <v>62.4427</v>
      </c>
      <c r="HD212">
        <v>25.3846</v>
      </c>
      <c r="HE212">
        <v>1</v>
      </c>
      <c r="HF212">
        <v>0.135503</v>
      </c>
      <c r="HG212">
        <v>-1.842</v>
      </c>
      <c r="HH212">
        <v>20.3492</v>
      </c>
      <c r="HI212">
        <v>5.22388</v>
      </c>
      <c r="HJ212">
        <v>12.0159</v>
      </c>
      <c r="HK212">
        <v>4.99115</v>
      </c>
      <c r="HL212">
        <v>3.2892</v>
      </c>
      <c r="HM212">
        <v>9999</v>
      </c>
      <c r="HN212">
        <v>9999</v>
      </c>
      <c r="HO212">
        <v>9999</v>
      </c>
      <c r="HP212">
        <v>999.9</v>
      </c>
      <c r="HQ212">
        <v>1.86754</v>
      </c>
      <c r="HR212">
        <v>1.86673</v>
      </c>
      <c r="HS212">
        <v>1.86603</v>
      </c>
      <c r="HT212">
        <v>1.866</v>
      </c>
      <c r="HU212">
        <v>1.86784</v>
      </c>
      <c r="HV212">
        <v>1.87027</v>
      </c>
      <c r="HW212">
        <v>1.86893</v>
      </c>
      <c r="HX212">
        <v>1.87041</v>
      </c>
      <c r="HY212">
        <v>0</v>
      </c>
      <c r="HZ212">
        <v>0</v>
      </c>
      <c r="IA212">
        <v>0</v>
      </c>
      <c r="IB212">
        <v>0</v>
      </c>
      <c r="IC212" t="s">
        <v>426</v>
      </c>
      <c r="ID212" t="s">
        <v>427</v>
      </c>
      <c r="IE212" t="s">
        <v>428</v>
      </c>
      <c r="IF212" t="s">
        <v>428</v>
      </c>
      <c r="IG212" t="s">
        <v>428</v>
      </c>
      <c r="IH212" t="s">
        <v>428</v>
      </c>
      <c r="II212">
        <v>0</v>
      </c>
      <c r="IJ212">
        <v>100</v>
      </c>
      <c r="IK212">
        <v>100</v>
      </c>
      <c r="IL212">
        <v>1.238</v>
      </c>
      <c r="IM212">
        <v>0.2119</v>
      </c>
      <c r="IN212">
        <v>0.6902030508192664</v>
      </c>
      <c r="IO212">
        <v>0.001474763808417899</v>
      </c>
      <c r="IP212">
        <v>-3.85604142745729E-07</v>
      </c>
      <c r="IQ212">
        <v>-4.042155114862324E-11</v>
      </c>
      <c r="IR212">
        <v>-0.0599630414126953</v>
      </c>
      <c r="IS212">
        <v>-0.0008759303265835833</v>
      </c>
      <c r="IT212">
        <v>0.0007542316531097033</v>
      </c>
      <c r="IU212">
        <v>-1.168394518909615E-05</v>
      </c>
      <c r="IV212">
        <v>4</v>
      </c>
      <c r="IW212">
        <v>2283</v>
      </c>
      <c r="IX212">
        <v>1</v>
      </c>
      <c r="IY212">
        <v>28</v>
      </c>
      <c r="IZ212">
        <v>187640.3</v>
      </c>
      <c r="JA212">
        <v>187640.4</v>
      </c>
      <c r="JB212">
        <v>1.03271</v>
      </c>
      <c r="JC212">
        <v>2.28394</v>
      </c>
      <c r="JD212">
        <v>1.39648</v>
      </c>
      <c r="JE212">
        <v>2.35962</v>
      </c>
      <c r="JF212">
        <v>1.49536</v>
      </c>
      <c r="JG212">
        <v>2.71729</v>
      </c>
      <c r="JH212">
        <v>36.7654</v>
      </c>
      <c r="JI212">
        <v>24.1225</v>
      </c>
      <c r="JJ212">
        <v>18</v>
      </c>
      <c r="JK212">
        <v>489.726</v>
      </c>
      <c r="JL212">
        <v>448.893</v>
      </c>
      <c r="JM212">
        <v>32.4021</v>
      </c>
      <c r="JN212">
        <v>29.3734</v>
      </c>
      <c r="JO212">
        <v>30</v>
      </c>
      <c r="JP212">
        <v>29.2394</v>
      </c>
      <c r="JQ212">
        <v>29.1665</v>
      </c>
      <c r="JR212">
        <v>20.6922</v>
      </c>
      <c r="JS212">
        <v>20.684</v>
      </c>
      <c r="JT212">
        <v>100</v>
      </c>
      <c r="JU212">
        <v>32.4726</v>
      </c>
      <c r="JV212">
        <v>420</v>
      </c>
      <c r="JW212">
        <v>25.3551</v>
      </c>
      <c r="JX212">
        <v>100.891</v>
      </c>
      <c r="JY212">
        <v>100.441</v>
      </c>
    </row>
    <row r="213" spans="1:285">
      <c r="A213">
        <v>197</v>
      </c>
      <c r="B213">
        <v>1758505847</v>
      </c>
      <c r="C213">
        <v>2958.5</v>
      </c>
      <c r="D213" t="s">
        <v>827</v>
      </c>
      <c r="E213" t="s">
        <v>828</v>
      </c>
      <c r="F213">
        <v>5</v>
      </c>
      <c r="G213" t="s">
        <v>796</v>
      </c>
      <c r="H213" t="s">
        <v>420</v>
      </c>
      <c r="I213" t="s">
        <v>421</v>
      </c>
      <c r="J213">
        <v>1758505844</v>
      </c>
      <c r="K213">
        <f>(L213)/1000</f>
        <v>0</v>
      </c>
      <c r="L213">
        <f>1000*DL213*AJ213*(DH213-DI213)/(100*DA213*(1000-AJ213*DH213))</f>
        <v>0</v>
      </c>
      <c r="M213">
        <f>DL213*AJ213*(DG213-DF213*(1000-AJ213*DI213)/(1000-AJ213*DH213))/(100*DA213)</f>
        <v>0</v>
      </c>
      <c r="N213">
        <f>DF213 - IF(AJ213&gt;1, M213*DA213*100.0/(AL213), 0)</f>
        <v>0</v>
      </c>
      <c r="O213">
        <f>((U213-K213/2)*N213-M213)/(U213+K213/2)</f>
        <v>0</v>
      </c>
      <c r="P213">
        <f>O213*(DM213+DN213)/1000.0</f>
        <v>0</v>
      </c>
      <c r="Q213">
        <f>(DF213 - IF(AJ213&gt;1, M213*DA213*100.0/(AL213), 0))*(DM213+DN213)/1000.0</f>
        <v>0</v>
      </c>
      <c r="R213">
        <f>2.0/((1/T213-1/S213)+SIGN(T213)*SQRT((1/T213-1/S213)*(1/T213-1/S213) + 4*DB213/((DB213+1)*(DB213+1))*(2*1/T213*1/S213-1/S213*1/S213)))</f>
        <v>0</v>
      </c>
      <c r="S213">
        <f>IF(LEFT(DC213,1)&lt;&gt;"0",IF(LEFT(DC213,1)="1",3.0,DD213),$D$5+$E$5*(DT213*DM213/($K$5*1000))+$F$5*(DT213*DM213/($K$5*1000))*MAX(MIN(DA213,$J$5),$I$5)*MAX(MIN(DA213,$J$5),$I$5)+$G$5*MAX(MIN(DA213,$J$5),$I$5)*(DT213*DM213/($K$5*1000))+$H$5*(DT213*DM213/($K$5*1000))*(DT213*DM213/($K$5*1000)))</f>
        <v>0</v>
      </c>
      <c r="T213">
        <f>K213*(1000-(1000*0.61365*exp(17.502*X213/(240.97+X213))/(DM213+DN213)+DH213)/2)/(1000*0.61365*exp(17.502*X213/(240.97+X213))/(DM213+DN213)-DH213)</f>
        <v>0</v>
      </c>
      <c r="U213">
        <f>1/((DB213+1)/(R213/1.6)+1/(S213/1.37)) + DB213/((DB213+1)/(R213/1.6) + DB213/(S213/1.37))</f>
        <v>0</v>
      </c>
      <c r="V213">
        <f>(CW213*CZ213)</f>
        <v>0</v>
      </c>
      <c r="W213">
        <f>(DO213+(V213+2*0.95*5.67E-8*(((DO213+$B$7)+273)^4-(DO213+273)^4)-44100*K213)/(1.84*29.3*S213+8*0.95*5.67E-8*(DO213+273)^3))</f>
        <v>0</v>
      </c>
      <c r="X213">
        <f>($C$7*DP213+$D$7*DQ213+$E$7*W213)</f>
        <v>0</v>
      </c>
      <c r="Y213">
        <f>0.61365*exp(17.502*X213/(240.97+X213))</f>
        <v>0</v>
      </c>
      <c r="Z213">
        <f>(AA213/AB213*100)</f>
        <v>0</v>
      </c>
      <c r="AA213">
        <f>DH213*(DM213+DN213)/1000</f>
        <v>0</v>
      </c>
      <c r="AB213">
        <f>0.61365*exp(17.502*DO213/(240.97+DO213))</f>
        <v>0</v>
      </c>
      <c r="AC213">
        <f>(Y213-DH213*(DM213+DN213)/1000)</f>
        <v>0</v>
      </c>
      <c r="AD213">
        <f>(-K213*44100)</f>
        <v>0</v>
      </c>
      <c r="AE213">
        <f>2*29.3*S213*0.92*(DO213-X213)</f>
        <v>0</v>
      </c>
      <c r="AF213">
        <f>2*0.95*5.67E-8*(((DO213+$B$7)+273)^4-(X213+273)^4)</f>
        <v>0</v>
      </c>
      <c r="AG213">
        <f>V213+AF213+AD213+AE213</f>
        <v>0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MAX(0,($B$13+$C$13*DT213)/(1+$D$13*DT213)*DM213/(DO213+273)*$E$13)</f>
        <v>0</v>
      </c>
      <c r="AM213" t="s">
        <v>422</v>
      </c>
      <c r="AN213" t="s">
        <v>422</v>
      </c>
      <c r="AO213">
        <v>0</v>
      </c>
      <c r="AP213">
        <v>0</v>
      </c>
      <c r="AQ213">
        <f>1-AO213/AP213</f>
        <v>0</v>
      </c>
      <c r="AR213">
        <v>0</v>
      </c>
      <c r="AS213" t="s">
        <v>422</v>
      </c>
      <c r="AT213" t="s">
        <v>422</v>
      </c>
      <c r="AU213">
        <v>0</v>
      </c>
      <c r="AV213">
        <v>0</v>
      </c>
      <c r="AW213">
        <f>1-AU213/AV213</f>
        <v>0</v>
      </c>
      <c r="AX213">
        <v>0.5</v>
      </c>
      <c r="AY213">
        <f>CX213</f>
        <v>0</v>
      </c>
      <c r="AZ213">
        <f>M213</f>
        <v>0</v>
      </c>
      <c r="BA213">
        <f>AW213*AX213*AY213</f>
        <v>0</v>
      </c>
      <c r="BB213">
        <f>(AZ213-AR213)/AY213</f>
        <v>0</v>
      </c>
      <c r="BC213">
        <f>(AP213-AV213)/AV213</f>
        <v>0</v>
      </c>
      <c r="BD213">
        <f>AO213/(AQ213+AO213/AV213)</f>
        <v>0</v>
      </c>
      <c r="BE213" t="s">
        <v>422</v>
      </c>
      <c r="BF213">
        <v>0</v>
      </c>
      <c r="BG213">
        <f>IF(BF213&lt;&gt;0, BF213, BD213)</f>
        <v>0</v>
      </c>
      <c r="BH213">
        <f>1-BG213/AV213</f>
        <v>0</v>
      </c>
      <c r="BI213">
        <f>(AV213-AU213)/(AV213-BG213)</f>
        <v>0</v>
      </c>
      <c r="BJ213">
        <f>(AP213-AV213)/(AP213-BG213)</f>
        <v>0</v>
      </c>
      <c r="BK213">
        <f>(AV213-AU213)/(AV213-AO213)</f>
        <v>0</v>
      </c>
      <c r="BL213">
        <f>(AP213-AV213)/(AP213-AO213)</f>
        <v>0</v>
      </c>
      <c r="BM213">
        <f>(BI213*BG213/AU213)</f>
        <v>0</v>
      </c>
      <c r="BN213">
        <f>(1-BM213)</f>
        <v>0</v>
      </c>
      <c r="CW213">
        <f>$B$11*DU213+$C$11*DV213+$F$11*EG213*(1-EJ213)</f>
        <v>0</v>
      </c>
      <c r="CX213">
        <f>CW213*CY213</f>
        <v>0</v>
      </c>
      <c r="CY213">
        <f>($B$11*$D$9+$C$11*$D$9+$F$11*((ET213+EL213)/MAX(ET213+EL213+EU213, 0.1)*$I$9+EU213/MAX(ET213+EL213+EU213, 0.1)*$J$9))/($B$11+$C$11+$F$11)</f>
        <v>0</v>
      </c>
      <c r="CZ213">
        <f>($B$11*$K$9+$C$11*$K$9+$F$11*((ET213+EL213)/MAX(ET213+EL213+EU213, 0.1)*$P$9+EU213/MAX(ET213+EL213+EU213, 0.1)*$Q$9))/($B$11+$C$11+$F$11)</f>
        <v>0</v>
      </c>
      <c r="DA213">
        <v>6</v>
      </c>
      <c r="DB213">
        <v>0.5</v>
      </c>
      <c r="DC213" t="s">
        <v>423</v>
      </c>
      <c r="DD213">
        <v>2</v>
      </c>
      <c r="DE213">
        <v>1758505844</v>
      </c>
      <c r="DF213">
        <v>420.6555555555556</v>
      </c>
      <c r="DG213">
        <v>419.9972222222222</v>
      </c>
      <c r="DH213">
        <v>25.54648888888889</v>
      </c>
      <c r="DI213">
        <v>25.3492</v>
      </c>
      <c r="DJ213">
        <v>419.4175555555555</v>
      </c>
      <c r="DK213">
        <v>25.33453333333333</v>
      </c>
      <c r="DL213">
        <v>500.0275555555556</v>
      </c>
      <c r="DM213">
        <v>89.98388888888888</v>
      </c>
      <c r="DN213">
        <v>0.05697048888888889</v>
      </c>
      <c r="DO213">
        <v>31.35624444444445</v>
      </c>
      <c r="DP213">
        <v>30.6859</v>
      </c>
      <c r="DQ213">
        <v>999.9000000000001</v>
      </c>
      <c r="DR213">
        <v>0</v>
      </c>
      <c r="DS213">
        <v>0</v>
      </c>
      <c r="DT213">
        <v>10005.27111111111</v>
      </c>
      <c r="DU213">
        <v>0</v>
      </c>
      <c r="DV213">
        <v>0.899321</v>
      </c>
      <c r="DW213">
        <v>0.6583217777777777</v>
      </c>
      <c r="DX213">
        <v>431.6835555555556</v>
      </c>
      <c r="DY213">
        <v>430.9205555555556</v>
      </c>
      <c r="DZ213">
        <v>0.1972863333333333</v>
      </c>
      <c r="EA213">
        <v>419.9972222222222</v>
      </c>
      <c r="EB213">
        <v>25.3492</v>
      </c>
      <c r="EC213">
        <v>2.298771111111111</v>
      </c>
      <c r="ED213">
        <v>2.28102</v>
      </c>
      <c r="EE213">
        <v>19.6678</v>
      </c>
      <c r="EF213">
        <v>19.54298888888889</v>
      </c>
      <c r="EG213">
        <v>0.00500097</v>
      </c>
      <c r="EH213">
        <v>0</v>
      </c>
      <c r="EI213">
        <v>0</v>
      </c>
      <c r="EJ213">
        <v>0</v>
      </c>
      <c r="EK213">
        <v>784.7666666666668</v>
      </c>
      <c r="EL213">
        <v>0.00500097</v>
      </c>
      <c r="EM213">
        <v>-4.800000000000001</v>
      </c>
      <c r="EN213">
        <v>-2.211111111111111</v>
      </c>
      <c r="EO213">
        <v>35.45099999999999</v>
      </c>
      <c r="EP213">
        <v>40.29133333333333</v>
      </c>
      <c r="EQ213">
        <v>37.55511111111111</v>
      </c>
      <c r="ER213">
        <v>40.604</v>
      </c>
      <c r="ES213">
        <v>38.118</v>
      </c>
      <c r="ET213">
        <v>0</v>
      </c>
      <c r="EU213">
        <v>0</v>
      </c>
      <c r="EV213">
        <v>0</v>
      </c>
      <c r="EW213">
        <v>1758505848.1</v>
      </c>
      <c r="EX213">
        <v>0</v>
      </c>
      <c r="EY213">
        <v>786.46</v>
      </c>
      <c r="EZ213">
        <v>-12.16153911493523</v>
      </c>
      <c r="FA213">
        <v>-8.699999054578651</v>
      </c>
      <c r="FB213">
        <v>-7.984</v>
      </c>
      <c r="FC213">
        <v>15</v>
      </c>
      <c r="FD213">
        <v>0</v>
      </c>
      <c r="FE213" t="s">
        <v>424</v>
      </c>
      <c r="FF213">
        <v>1747247426.5</v>
      </c>
      <c r="FG213">
        <v>1747247420.5</v>
      </c>
      <c r="FH213">
        <v>0</v>
      </c>
      <c r="FI213">
        <v>1.027</v>
      </c>
      <c r="FJ213">
        <v>0.031</v>
      </c>
      <c r="FK213">
        <v>0.02</v>
      </c>
      <c r="FL213">
        <v>0.05</v>
      </c>
      <c r="FM213">
        <v>420</v>
      </c>
      <c r="FN213">
        <v>16</v>
      </c>
      <c r="FO213">
        <v>0.01</v>
      </c>
      <c r="FP213">
        <v>0.1</v>
      </c>
      <c r="FQ213">
        <v>0.6700841463414634</v>
      </c>
      <c r="FR213">
        <v>-0.1876847874564449</v>
      </c>
      <c r="FS213">
        <v>0.04764032550602532</v>
      </c>
      <c r="FT213">
        <v>0</v>
      </c>
      <c r="FU213">
        <v>786.75</v>
      </c>
      <c r="FV213">
        <v>-14.06417133548761</v>
      </c>
      <c r="FW213">
        <v>7.313253480537108</v>
      </c>
      <c r="FX213">
        <v>-1</v>
      </c>
      <c r="FY213">
        <v>0.1746617317073171</v>
      </c>
      <c r="FZ213">
        <v>0.1432202717770037</v>
      </c>
      <c r="GA213">
        <v>0.02070769137657627</v>
      </c>
      <c r="GB213">
        <v>0</v>
      </c>
      <c r="GC213">
        <v>0</v>
      </c>
      <c r="GD213">
        <v>2</v>
      </c>
      <c r="GE213" t="s">
        <v>433</v>
      </c>
      <c r="GF213">
        <v>3.13696</v>
      </c>
      <c r="GG213">
        <v>2.71712</v>
      </c>
      <c r="GH213">
        <v>0.0932622</v>
      </c>
      <c r="GI213">
        <v>0.09248480000000001</v>
      </c>
      <c r="GJ213">
        <v>0.110152</v>
      </c>
      <c r="GK213">
        <v>0.10829</v>
      </c>
      <c r="GL213">
        <v>28788.9</v>
      </c>
      <c r="GM213">
        <v>28869.4</v>
      </c>
      <c r="GN213">
        <v>29519.2</v>
      </c>
      <c r="GO213">
        <v>29400.9</v>
      </c>
      <c r="GP213">
        <v>34705.5</v>
      </c>
      <c r="GQ213">
        <v>34719.1</v>
      </c>
      <c r="GR213">
        <v>41541.4</v>
      </c>
      <c r="GS213">
        <v>41769.2</v>
      </c>
      <c r="GT213">
        <v>1.9151</v>
      </c>
      <c r="GU213">
        <v>1.86633</v>
      </c>
      <c r="GV213">
        <v>0.0813603</v>
      </c>
      <c r="GW213">
        <v>0</v>
      </c>
      <c r="GX213">
        <v>29.3505</v>
      </c>
      <c r="GY213">
        <v>999.9</v>
      </c>
      <c r="GZ213">
        <v>57.5</v>
      </c>
      <c r="HA213">
        <v>31.2</v>
      </c>
      <c r="HB213">
        <v>29.1586</v>
      </c>
      <c r="HC213">
        <v>62.5427</v>
      </c>
      <c r="HD213">
        <v>25.3285</v>
      </c>
      <c r="HE213">
        <v>1</v>
      </c>
      <c r="HF213">
        <v>0.135617</v>
      </c>
      <c r="HG213">
        <v>-1.91444</v>
      </c>
      <c r="HH213">
        <v>20.3485</v>
      </c>
      <c r="HI213">
        <v>5.22388</v>
      </c>
      <c r="HJ213">
        <v>12.0159</v>
      </c>
      <c r="HK213">
        <v>4.99105</v>
      </c>
      <c r="HL213">
        <v>3.28928</v>
      </c>
      <c r="HM213">
        <v>9999</v>
      </c>
      <c r="HN213">
        <v>9999</v>
      </c>
      <c r="HO213">
        <v>9999</v>
      </c>
      <c r="HP213">
        <v>999.9</v>
      </c>
      <c r="HQ213">
        <v>1.86757</v>
      </c>
      <c r="HR213">
        <v>1.86672</v>
      </c>
      <c r="HS213">
        <v>1.86601</v>
      </c>
      <c r="HT213">
        <v>1.866</v>
      </c>
      <c r="HU213">
        <v>1.86784</v>
      </c>
      <c r="HV213">
        <v>1.87027</v>
      </c>
      <c r="HW213">
        <v>1.86891</v>
      </c>
      <c r="HX213">
        <v>1.87041</v>
      </c>
      <c r="HY213">
        <v>0</v>
      </c>
      <c r="HZ213">
        <v>0</v>
      </c>
      <c r="IA213">
        <v>0</v>
      </c>
      <c r="IB213">
        <v>0</v>
      </c>
      <c r="IC213" t="s">
        <v>426</v>
      </c>
      <c r="ID213" t="s">
        <v>427</v>
      </c>
      <c r="IE213" t="s">
        <v>428</v>
      </c>
      <c r="IF213" t="s">
        <v>428</v>
      </c>
      <c r="IG213" t="s">
        <v>428</v>
      </c>
      <c r="IH213" t="s">
        <v>428</v>
      </c>
      <c r="II213">
        <v>0</v>
      </c>
      <c r="IJ213">
        <v>100</v>
      </c>
      <c r="IK213">
        <v>100</v>
      </c>
      <c r="IL213">
        <v>1.238</v>
      </c>
      <c r="IM213">
        <v>0.2121</v>
      </c>
      <c r="IN213">
        <v>0.6902030508192664</v>
      </c>
      <c r="IO213">
        <v>0.001474763808417899</v>
      </c>
      <c r="IP213">
        <v>-3.85604142745729E-07</v>
      </c>
      <c r="IQ213">
        <v>-4.042155114862324E-11</v>
      </c>
      <c r="IR213">
        <v>-0.0599630414126953</v>
      </c>
      <c r="IS213">
        <v>-0.0008759303265835833</v>
      </c>
      <c r="IT213">
        <v>0.0007542316531097033</v>
      </c>
      <c r="IU213">
        <v>-1.168394518909615E-05</v>
      </c>
      <c r="IV213">
        <v>4</v>
      </c>
      <c r="IW213">
        <v>2283</v>
      </c>
      <c r="IX213">
        <v>1</v>
      </c>
      <c r="IY213">
        <v>28</v>
      </c>
      <c r="IZ213">
        <v>187640.3</v>
      </c>
      <c r="JA213">
        <v>187640.4</v>
      </c>
      <c r="JB213">
        <v>1.03271</v>
      </c>
      <c r="JC213">
        <v>2.2876</v>
      </c>
      <c r="JD213">
        <v>1.39648</v>
      </c>
      <c r="JE213">
        <v>2.3584</v>
      </c>
      <c r="JF213">
        <v>1.49536</v>
      </c>
      <c r="JG213">
        <v>2.66724</v>
      </c>
      <c r="JH213">
        <v>36.7654</v>
      </c>
      <c r="JI213">
        <v>24.1225</v>
      </c>
      <c r="JJ213">
        <v>18</v>
      </c>
      <c r="JK213">
        <v>489.827</v>
      </c>
      <c r="JL213">
        <v>448.869</v>
      </c>
      <c r="JM213">
        <v>32.4149</v>
      </c>
      <c r="JN213">
        <v>29.3722</v>
      </c>
      <c r="JO213">
        <v>30.0001</v>
      </c>
      <c r="JP213">
        <v>29.2382</v>
      </c>
      <c r="JQ213">
        <v>29.1653</v>
      </c>
      <c r="JR213">
        <v>20.691</v>
      </c>
      <c r="JS213">
        <v>20.684</v>
      </c>
      <c r="JT213">
        <v>100</v>
      </c>
      <c r="JU213">
        <v>32.4726</v>
      </c>
      <c r="JV213">
        <v>420</v>
      </c>
      <c r="JW213">
        <v>25.3544</v>
      </c>
      <c r="JX213">
        <v>100.891</v>
      </c>
      <c r="JY213">
        <v>100.442</v>
      </c>
    </row>
    <row r="214" spans="1:285">
      <c r="A214">
        <v>198</v>
      </c>
      <c r="B214">
        <v>1758505849</v>
      </c>
      <c r="C214">
        <v>2960.5</v>
      </c>
      <c r="D214" t="s">
        <v>829</v>
      </c>
      <c r="E214" t="s">
        <v>830</v>
      </c>
      <c r="F214">
        <v>5</v>
      </c>
      <c r="G214" t="s">
        <v>796</v>
      </c>
      <c r="H214" t="s">
        <v>420</v>
      </c>
      <c r="I214" t="s">
        <v>421</v>
      </c>
      <c r="J214">
        <v>1758505846</v>
      </c>
      <c r="K214">
        <f>(L214)/1000</f>
        <v>0</v>
      </c>
      <c r="L214">
        <f>1000*DL214*AJ214*(DH214-DI214)/(100*DA214*(1000-AJ214*DH214))</f>
        <v>0</v>
      </c>
      <c r="M214">
        <f>DL214*AJ214*(DG214-DF214*(1000-AJ214*DI214)/(1000-AJ214*DH214))/(100*DA214)</f>
        <v>0</v>
      </c>
      <c r="N214">
        <f>DF214 - IF(AJ214&gt;1, M214*DA214*100.0/(AL214), 0)</f>
        <v>0</v>
      </c>
      <c r="O214">
        <f>((U214-K214/2)*N214-M214)/(U214+K214/2)</f>
        <v>0</v>
      </c>
      <c r="P214">
        <f>O214*(DM214+DN214)/1000.0</f>
        <v>0</v>
      </c>
      <c r="Q214">
        <f>(DF214 - IF(AJ214&gt;1, M214*DA214*100.0/(AL214), 0))*(DM214+DN214)/1000.0</f>
        <v>0</v>
      </c>
      <c r="R214">
        <f>2.0/((1/T214-1/S214)+SIGN(T214)*SQRT((1/T214-1/S214)*(1/T214-1/S214) + 4*DB214/((DB214+1)*(DB214+1))*(2*1/T214*1/S214-1/S214*1/S214)))</f>
        <v>0</v>
      </c>
      <c r="S214">
        <f>IF(LEFT(DC214,1)&lt;&gt;"0",IF(LEFT(DC214,1)="1",3.0,DD214),$D$5+$E$5*(DT214*DM214/($K$5*1000))+$F$5*(DT214*DM214/($K$5*1000))*MAX(MIN(DA214,$J$5),$I$5)*MAX(MIN(DA214,$J$5),$I$5)+$G$5*MAX(MIN(DA214,$J$5),$I$5)*(DT214*DM214/($K$5*1000))+$H$5*(DT214*DM214/($K$5*1000))*(DT214*DM214/($K$5*1000)))</f>
        <v>0</v>
      </c>
      <c r="T214">
        <f>K214*(1000-(1000*0.61365*exp(17.502*X214/(240.97+X214))/(DM214+DN214)+DH214)/2)/(1000*0.61365*exp(17.502*X214/(240.97+X214))/(DM214+DN214)-DH214)</f>
        <v>0</v>
      </c>
      <c r="U214">
        <f>1/((DB214+1)/(R214/1.6)+1/(S214/1.37)) + DB214/((DB214+1)/(R214/1.6) + DB214/(S214/1.37))</f>
        <v>0</v>
      </c>
      <c r="V214">
        <f>(CW214*CZ214)</f>
        <v>0</v>
      </c>
      <c r="W214">
        <f>(DO214+(V214+2*0.95*5.67E-8*(((DO214+$B$7)+273)^4-(DO214+273)^4)-44100*K214)/(1.84*29.3*S214+8*0.95*5.67E-8*(DO214+273)^3))</f>
        <v>0</v>
      </c>
      <c r="X214">
        <f>($C$7*DP214+$D$7*DQ214+$E$7*W214)</f>
        <v>0</v>
      </c>
      <c r="Y214">
        <f>0.61365*exp(17.502*X214/(240.97+X214))</f>
        <v>0</v>
      </c>
      <c r="Z214">
        <f>(AA214/AB214*100)</f>
        <v>0</v>
      </c>
      <c r="AA214">
        <f>DH214*(DM214+DN214)/1000</f>
        <v>0</v>
      </c>
      <c r="AB214">
        <f>0.61365*exp(17.502*DO214/(240.97+DO214))</f>
        <v>0</v>
      </c>
      <c r="AC214">
        <f>(Y214-DH214*(DM214+DN214)/1000)</f>
        <v>0</v>
      </c>
      <c r="AD214">
        <f>(-K214*44100)</f>
        <v>0</v>
      </c>
      <c r="AE214">
        <f>2*29.3*S214*0.92*(DO214-X214)</f>
        <v>0</v>
      </c>
      <c r="AF214">
        <f>2*0.95*5.67E-8*(((DO214+$B$7)+273)^4-(X214+273)^4)</f>
        <v>0</v>
      </c>
      <c r="AG214">
        <f>V214+AF214+AD214+AE214</f>
        <v>0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MAX(0,($B$13+$C$13*DT214)/(1+$D$13*DT214)*DM214/(DO214+273)*$E$13)</f>
        <v>0</v>
      </c>
      <c r="AM214" t="s">
        <v>422</v>
      </c>
      <c r="AN214" t="s">
        <v>422</v>
      </c>
      <c r="AO214">
        <v>0</v>
      </c>
      <c r="AP214">
        <v>0</v>
      </c>
      <c r="AQ214">
        <f>1-AO214/AP214</f>
        <v>0</v>
      </c>
      <c r="AR214">
        <v>0</v>
      </c>
      <c r="AS214" t="s">
        <v>422</v>
      </c>
      <c r="AT214" t="s">
        <v>422</v>
      </c>
      <c r="AU214">
        <v>0</v>
      </c>
      <c r="AV214">
        <v>0</v>
      </c>
      <c r="AW214">
        <f>1-AU214/AV214</f>
        <v>0</v>
      </c>
      <c r="AX214">
        <v>0.5</v>
      </c>
      <c r="AY214">
        <f>CX214</f>
        <v>0</v>
      </c>
      <c r="AZ214">
        <f>M214</f>
        <v>0</v>
      </c>
      <c r="BA214">
        <f>AW214*AX214*AY214</f>
        <v>0</v>
      </c>
      <c r="BB214">
        <f>(AZ214-AR214)/AY214</f>
        <v>0</v>
      </c>
      <c r="BC214">
        <f>(AP214-AV214)/AV214</f>
        <v>0</v>
      </c>
      <c r="BD214">
        <f>AO214/(AQ214+AO214/AV214)</f>
        <v>0</v>
      </c>
      <c r="BE214" t="s">
        <v>422</v>
      </c>
      <c r="BF214">
        <v>0</v>
      </c>
      <c r="BG214">
        <f>IF(BF214&lt;&gt;0, BF214, BD214)</f>
        <v>0</v>
      </c>
      <c r="BH214">
        <f>1-BG214/AV214</f>
        <v>0</v>
      </c>
      <c r="BI214">
        <f>(AV214-AU214)/(AV214-BG214)</f>
        <v>0</v>
      </c>
      <c r="BJ214">
        <f>(AP214-AV214)/(AP214-BG214)</f>
        <v>0</v>
      </c>
      <c r="BK214">
        <f>(AV214-AU214)/(AV214-AO214)</f>
        <v>0</v>
      </c>
      <c r="BL214">
        <f>(AP214-AV214)/(AP214-AO214)</f>
        <v>0</v>
      </c>
      <c r="BM214">
        <f>(BI214*BG214/AU214)</f>
        <v>0</v>
      </c>
      <c r="BN214">
        <f>(1-BM214)</f>
        <v>0</v>
      </c>
      <c r="CW214">
        <f>$B$11*DU214+$C$11*DV214+$F$11*EG214*(1-EJ214)</f>
        <v>0</v>
      </c>
      <c r="CX214">
        <f>CW214*CY214</f>
        <v>0</v>
      </c>
      <c r="CY214">
        <f>($B$11*$D$9+$C$11*$D$9+$F$11*((ET214+EL214)/MAX(ET214+EL214+EU214, 0.1)*$I$9+EU214/MAX(ET214+EL214+EU214, 0.1)*$J$9))/($B$11+$C$11+$F$11)</f>
        <v>0</v>
      </c>
      <c r="CZ214">
        <f>($B$11*$K$9+$C$11*$K$9+$F$11*((ET214+EL214)/MAX(ET214+EL214+EU214, 0.1)*$P$9+EU214/MAX(ET214+EL214+EU214, 0.1)*$Q$9))/($B$11+$C$11+$F$11)</f>
        <v>0</v>
      </c>
      <c r="DA214">
        <v>6</v>
      </c>
      <c r="DB214">
        <v>0.5</v>
      </c>
      <c r="DC214" t="s">
        <v>423</v>
      </c>
      <c r="DD214">
        <v>2</v>
      </c>
      <c r="DE214">
        <v>1758505846</v>
      </c>
      <c r="DF214">
        <v>420.6657777777778</v>
      </c>
      <c r="DG214">
        <v>420.0061111111111</v>
      </c>
      <c r="DH214">
        <v>25.55204444444444</v>
      </c>
      <c r="DI214">
        <v>25.35047777777778</v>
      </c>
      <c r="DJ214">
        <v>419.4278888888888</v>
      </c>
      <c r="DK214">
        <v>25.34001111111111</v>
      </c>
      <c r="DL214">
        <v>500.0176666666667</v>
      </c>
      <c r="DM214">
        <v>89.98426666666666</v>
      </c>
      <c r="DN214">
        <v>0.05689523333333334</v>
      </c>
      <c r="DO214">
        <v>31.35325555555556</v>
      </c>
      <c r="DP214">
        <v>30.67973333333333</v>
      </c>
      <c r="DQ214">
        <v>999.9000000000001</v>
      </c>
      <c r="DR214">
        <v>0</v>
      </c>
      <c r="DS214">
        <v>0</v>
      </c>
      <c r="DT214">
        <v>10002.13777777778</v>
      </c>
      <c r="DU214">
        <v>0</v>
      </c>
      <c r="DV214">
        <v>0.899321</v>
      </c>
      <c r="DW214">
        <v>0.6595866666666665</v>
      </c>
      <c r="DX214">
        <v>431.6965555555555</v>
      </c>
      <c r="DY214">
        <v>430.9303333333333</v>
      </c>
      <c r="DZ214">
        <v>0.2015542222222222</v>
      </c>
      <c r="EA214">
        <v>420.0061111111111</v>
      </c>
      <c r="EB214">
        <v>25.35047777777778</v>
      </c>
      <c r="EC214">
        <v>2.299282222222223</v>
      </c>
      <c r="ED214">
        <v>2.281146666666666</v>
      </c>
      <c r="EE214">
        <v>19.67137777777778</v>
      </c>
      <c r="EF214">
        <v>19.54386666666666</v>
      </c>
      <c r="EG214">
        <v>0.00500097</v>
      </c>
      <c r="EH214">
        <v>0</v>
      </c>
      <c r="EI214">
        <v>0</v>
      </c>
      <c r="EJ214">
        <v>0</v>
      </c>
      <c r="EK214">
        <v>789.9000000000001</v>
      </c>
      <c r="EL214">
        <v>0.00500097</v>
      </c>
      <c r="EM214">
        <v>-12.93333333333333</v>
      </c>
      <c r="EN214">
        <v>-3.077777777777778</v>
      </c>
      <c r="EO214">
        <v>35.472</v>
      </c>
      <c r="EP214">
        <v>40.32599999999999</v>
      </c>
      <c r="EQ214">
        <v>37.57599999999999</v>
      </c>
      <c r="ER214">
        <v>40.64566666666667</v>
      </c>
      <c r="ES214">
        <v>38.14566666666667</v>
      </c>
      <c r="ET214">
        <v>0</v>
      </c>
      <c r="EU214">
        <v>0</v>
      </c>
      <c r="EV214">
        <v>0</v>
      </c>
      <c r="EW214">
        <v>1758505849.9</v>
      </c>
      <c r="EX214">
        <v>0</v>
      </c>
      <c r="EY214">
        <v>786.626923076923</v>
      </c>
      <c r="EZ214">
        <v>22.34187993077433</v>
      </c>
      <c r="FA214">
        <v>-36.84786263615734</v>
      </c>
      <c r="FB214">
        <v>-7.784615384615384</v>
      </c>
      <c r="FC214">
        <v>15</v>
      </c>
      <c r="FD214">
        <v>0</v>
      </c>
      <c r="FE214" t="s">
        <v>424</v>
      </c>
      <c r="FF214">
        <v>1747247426.5</v>
      </c>
      <c r="FG214">
        <v>1747247420.5</v>
      </c>
      <c r="FH214">
        <v>0</v>
      </c>
      <c r="FI214">
        <v>1.027</v>
      </c>
      <c r="FJ214">
        <v>0.031</v>
      </c>
      <c r="FK214">
        <v>0.02</v>
      </c>
      <c r="FL214">
        <v>0.05</v>
      </c>
      <c r="FM214">
        <v>420</v>
      </c>
      <c r="FN214">
        <v>16</v>
      </c>
      <c r="FO214">
        <v>0.01</v>
      </c>
      <c r="FP214">
        <v>0.1</v>
      </c>
      <c r="FQ214">
        <v>0.6594711500000001</v>
      </c>
      <c r="FR214">
        <v>-0.09071855909943874</v>
      </c>
      <c r="FS214">
        <v>0.04108106461226996</v>
      </c>
      <c r="FT214">
        <v>1</v>
      </c>
      <c r="FU214">
        <v>786.714705882353</v>
      </c>
      <c r="FV214">
        <v>-4.032085736412078</v>
      </c>
      <c r="FW214">
        <v>7.189908465135293</v>
      </c>
      <c r="FX214">
        <v>-1</v>
      </c>
      <c r="FY214">
        <v>0.175588575</v>
      </c>
      <c r="FZ214">
        <v>0.2183229906191366</v>
      </c>
      <c r="GA214">
        <v>0.02152242337991647</v>
      </c>
      <c r="GB214">
        <v>0</v>
      </c>
      <c r="GC214">
        <v>1</v>
      </c>
      <c r="GD214">
        <v>2</v>
      </c>
      <c r="GE214" t="s">
        <v>425</v>
      </c>
      <c r="GF214">
        <v>3.13688</v>
      </c>
      <c r="GG214">
        <v>2.71718</v>
      </c>
      <c r="GH214">
        <v>0.09325990000000001</v>
      </c>
      <c r="GI214">
        <v>0.0924826</v>
      </c>
      <c r="GJ214">
        <v>0.110171</v>
      </c>
      <c r="GK214">
        <v>0.108291</v>
      </c>
      <c r="GL214">
        <v>28788.9</v>
      </c>
      <c r="GM214">
        <v>28869.7</v>
      </c>
      <c r="GN214">
        <v>29519.1</v>
      </c>
      <c r="GO214">
        <v>29401.1</v>
      </c>
      <c r="GP214">
        <v>34704.6</v>
      </c>
      <c r="GQ214">
        <v>34719.2</v>
      </c>
      <c r="GR214">
        <v>41541.3</v>
      </c>
      <c r="GS214">
        <v>41769.4</v>
      </c>
      <c r="GT214">
        <v>1.9149</v>
      </c>
      <c r="GU214">
        <v>1.86645</v>
      </c>
      <c r="GV214">
        <v>0.0813603</v>
      </c>
      <c r="GW214">
        <v>0</v>
      </c>
      <c r="GX214">
        <v>29.3506</v>
      </c>
      <c r="GY214">
        <v>999.9</v>
      </c>
      <c r="GZ214">
        <v>57.5</v>
      </c>
      <c r="HA214">
        <v>31.2</v>
      </c>
      <c r="HB214">
        <v>29.1561</v>
      </c>
      <c r="HC214">
        <v>62.5527</v>
      </c>
      <c r="HD214">
        <v>25.3566</v>
      </c>
      <c r="HE214">
        <v>1</v>
      </c>
      <c r="HF214">
        <v>0.135716</v>
      </c>
      <c r="HG214">
        <v>-1.94512</v>
      </c>
      <c r="HH214">
        <v>20.3481</v>
      </c>
      <c r="HI214">
        <v>5.22373</v>
      </c>
      <c r="HJ214">
        <v>12.0159</v>
      </c>
      <c r="HK214">
        <v>4.99115</v>
      </c>
      <c r="HL214">
        <v>3.28928</v>
      </c>
      <c r="HM214">
        <v>9999</v>
      </c>
      <c r="HN214">
        <v>9999</v>
      </c>
      <c r="HO214">
        <v>9999</v>
      </c>
      <c r="HP214">
        <v>999.9</v>
      </c>
      <c r="HQ214">
        <v>1.86758</v>
      </c>
      <c r="HR214">
        <v>1.86672</v>
      </c>
      <c r="HS214">
        <v>1.866</v>
      </c>
      <c r="HT214">
        <v>1.866</v>
      </c>
      <c r="HU214">
        <v>1.86783</v>
      </c>
      <c r="HV214">
        <v>1.87028</v>
      </c>
      <c r="HW214">
        <v>1.8689</v>
      </c>
      <c r="HX214">
        <v>1.8704</v>
      </c>
      <c r="HY214">
        <v>0</v>
      </c>
      <c r="HZ214">
        <v>0</v>
      </c>
      <c r="IA214">
        <v>0</v>
      </c>
      <c r="IB214">
        <v>0</v>
      </c>
      <c r="IC214" t="s">
        <v>426</v>
      </c>
      <c r="ID214" t="s">
        <v>427</v>
      </c>
      <c r="IE214" t="s">
        <v>428</v>
      </c>
      <c r="IF214" t="s">
        <v>428</v>
      </c>
      <c r="IG214" t="s">
        <v>428</v>
      </c>
      <c r="IH214" t="s">
        <v>428</v>
      </c>
      <c r="II214">
        <v>0</v>
      </c>
      <c r="IJ214">
        <v>100</v>
      </c>
      <c r="IK214">
        <v>100</v>
      </c>
      <c r="IL214">
        <v>1.238</v>
      </c>
      <c r="IM214">
        <v>0.2122</v>
      </c>
      <c r="IN214">
        <v>0.6902030508192664</v>
      </c>
      <c r="IO214">
        <v>0.001474763808417899</v>
      </c>
      <c r="IP214">
        <v>-3.85604142745729E-07</v>
      </c>
      <c r="IQ214">
        <v>-4.042155114862324E-11</v>
      </c>
      <c r="IR214">
        <v>-0.0599630414126953</v>
      </c>
      <c r="IS214">
        <v>-0.0008759303265835833</v>
      </c>
      <c r="IT214">
        <v>0.0007542316531097033</v>
      </c>
      <c r="IU214">
        <v>-1.168394518909615E-05</v>
      </c>
      <c r="IV214">
        <v>4</v>
      </c>
      <c r="IW214">
        <v>2283</v>
      </c>
      <c r="IX214">
        <v>1</v>
      </c>
      <c r="IY214">
        <v>28</v>
      </c>
      <c r="IZ214">
        <v>187640.4</v>
      </c>
      <c r="JA214">
        <v>187640.5</v>
      </c>
      <c r="JB214">
        <v>1.03271</v>
      </c>
      <c r="JC214">
        <v>2.29248</v>
      </c>
      <c r="JD214">
        <v>1.39648</v>
      </c>
      <c r="JE214">
        <v>2.3584</v>
      </c>
      <c r="JF214">
        <v>1.49536</v>
      </c>
      <c r="JG214">
        <v>2.63672</v>
      </c>
      <c r="JH214">
        <v>36.7654</v>
      </c>
      <c r="JI214">
        <v>24.1138</v>
      </c>
      <c r="JJ214">
        <v>18</v>
      </c>
      <c r="JK214">
        <v>489.69</v>
      </c>
      <c r="JL214">
        <v>448.938</v>
      </c>
      <c r="JM214">
        <v>32.4305</v>
      </c>
      <c r="JN214">
        <v>29.3709</v>
      </c>
      <c r="JO214">
        <v>30.0002</v>
      </c>
      <c r="JP214">
        <v>29.2369</v>
      </c>
      <c r="JQ214">
        <v>29.164</v>
      </c>
      <c r="JR214">
        <v>20.6919</v>
      </c>
      <c r="JS214">
        <v>20.684</v>
      </c>
      <c r="JT214">
        <v>100</v>
      </c>
      <c r="JU214">
        <v>32.4884</v>
      </c>
      <c r="JV214">
        <v>420</v>
      </c>
      <c r="JW214">
        <v>25.3512</v>
      </c>
      <c r="JX214">
        <v>100.891</v>
      </c>
      <c r="JY214">
        <v>100.442</v>
      </c>
    </row>
    <row r="215" spans="1:285">
      <c r="A215">
        <v>199</v>
      </c>
      <c r="B215">
        <v>1758505851</v>
      </c>
      <c r="C215">
        <v>2962.5</v>
      </c>
      <c r="D215" t="s">
        <v>831</v>
      </c>
      <c r="E215" t="s">
        <v>832</v>
      </c>
      <c r="F215">
        <v>5</v>
      </c>
      <c r="G215" t="s">
        <v>796</v>
      </c>
      <c r="H215" t="s">
        <v>420</v>
      </c>
      <c r="I215" t="s">
        <v>421</v>
      </c>
      <c r="J215">
        <v>1758505848</v>
      </c>
      <c r="K215">
        <f>(L215)/1000</f>
        <v>0</v>
      </c>
      <c r="L215">
        <f>1000*DL215*AJ215*(DH215-DI215)/(100*DA215*(1000-AJ215*DH215))</f>
        <v>0</v>
      </c>
      <c r="M215">
        <f>DL215*AJ215*(DG215-DF215*(1000-AJ215*DI215)/(1000-AJ215*DH215))/(100*DA215)</f>
        <v>0</v>
      </c>
      <c r="N215">
        <f>DF215 - IF(AJ215&gt;1, M215*DA215*100.0/(AL215), 0)</f>
        <v>0</v>
      </c>
      <c r="O215">
        <f>((U215-K215/2)*N215-M215)/(U215+K215/2)</f>
        <v>0</v>
      </c>
      <c r="P215">
        <f>O215*(DM215+DN215)/1000.0</f>
        <v>0</v>
      </c>
      <c r="Q215">
        <f>(DF215 - IF(AJ215&gt;1, M215*DA215*100.0/(AL215), 0))*(DM215+DN215)/1000.0</f>
        <v>0</v>
      </c>
      <c r="R215">
        <f>2.0/((1/T215-1/S215)+SIGN(T215)*SQRT((1/T215-1/S215)*(1/T215-1/S215) + 4*DB215/((DB215+1)*(DB215+1))*(2*1/T215*1/S215-1/S215*1/S215)))</f>
        <v>0</v>
      </c>
      <c r="S215">
        <f>IF(LEFT(DC215,1)&lt;&gt;"0",IF(LEFT(DC215,1)="1",3.0,DD215),$D$5+$E$5*(DT215*DM215/($K$5*1000))+$F$5*(DT215*DM215/($K$5*1000))*MAX(MIN(DA215,$J$5),$I$5)*MAX(MIN(DA215,$J$5),$I$5)+$G$5*MAX(MIN(DA215,$J$5),$I$5)*(DT215*DM215/($K$5*1000))+$H$5*(DT215*DM215/($K$5*1000))*(DT215*DM215/($K$5*1000)))</f>
        <v>0</v>
      </c>
      <c r="T215">
        <f>K215*(1000-(1000*0.61365*exp(17.502*X215/(240.97+X215))/(DM215+DN215)+DH215)/2)/(1000*0.61365*exp(17.502*X215/(240.97+X215))/(DM215+DN215)-DH215)</f>
        <v>0</v>
      </c>
      <c r="U215">
        <f>1/((DB215+1)/(R215/1.6)+1/(S215/1.37)) + DB215/((DB215+1)/(R215/1.6) + DB215/(S215/1.37))</f>
        <v>0</v>
      </c>
      <c r="V215">
        <f>(CW215*CZ215)</f>
        <v>0</v>
      </c>
      <c r="W215">
        <f>(DO215+(V215+2*0.95*5.67E-8*(((DO215+$B$7)+273)^4-(DO215+273)^4)-44100*K215)/(1.84*29.3*S215+8*0.95*5.67E-8*(DO215+273)^3))</f>
        <v>0</v>
      </c>
      <c r="X215">
        <f>($C$7*DP215+$D$7*DQ215+$E$7*W215)</f>
        <v>0</v>
      </c>
      <c r="Y215">
        <f>0.61365*exp(17.502*X215/(240.97+X215))</f>
        <v>0</v>
      </c>
      <c r="Z215">
        <f>(AA215/AB215*100)</f>
        <v>0</v>
      </c>
      <c r="AA215">
        <f>DH215*(DM215+DN215)/1000</f>
        <v>0</v>
      </c>
      <c r="AB215">
        <f>0.61365*exp(17.502*DO215/(240.97+DO215))</f>
        <v>0</v>
      </c>
      <c r="AC215">
        <f>(Y215-DH215*(DM215+DN215)/1000)</f>
        <v>0</v>
      </c>
      <c r="AD215">
        <f>(-K215*44100)</f>
        <v>0</v>
      </c>
      <c r="AE215">
        <f>2*29.3*S215*0.92*(DO215-X215)</f>
        <v>0</v>
      </c>
      <c r="AF215">
        <f>2*0.95*5.67E-8*(((DO215+$B$7)+273)^4-(X215+273)^4)</f>
        <v>0</v>
      </c>
      <c r="AG215">
        <f>V215+AF215+AD215+AE215</f>
        <v>0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MAX(0,($B$13+$C$13*DT215)/(1+$D$13*DT215)*DM215/(DO215+273)*$E$13)</f>
        <v>0</v>
      </c>
      <c r="AM215" t="s">
        <v>422</v>
      </c>
      <c r="AN215" t="s">
        <v>422</v>
      </c>
      <c r="AO215">
        <v>0</v>
      </c>
      <c r="AP215">
        <v>0</v>
      </c>
      <c r="AQ215">
        <f>1-AO215/AP215</f>
        <v>0</v>
      </c>
      <c r="AR215">
        <v>0</v>
      </c>
      <c r="AS215" t="s">
        <v>422</v>
      </c>
      <c r="AT215" t="s">
        <v>422</v>
      </c>
      <c r="AU215">
        <v>0</v>
      </c>
      <c r="AV215">
        <v>0</v>
      </c>
      <c r="AW215">
        <f>1-AU215/AV215</f>
        <v>0</v>
      </c>
      <c r="AX215">
        <v>0.5</v>
      </c>
      <c r="AY215">
        <f>CX215</f>
        <v>0</v>
      </c>
      <c r="AZ215">
        <f>M215</f>
        <v>0</v>
      </c>
      <c r="BA215">
        <f>AW215*AX215*AY215</f>
        <v>0</v>
      </c>
      <c r="BB215">
        <f>(AZ215-AR215)/AY215</f>
        <v>0</v>
      </c>
      <c r="BC215">
        <f>(AP215-AV215)/AV215</f>
        <v>0</v>
      </c>
      <c r="BD215">
        <f>AO215/(AQ215+AO215/AV215)</f>
        <v>0</v>
      </c>
      <c r="BE215" t="s">
        <v>422</v>
      </c>
      <c r="BF215">
        <v>0</v>
      </c>
      <c r="BG215">
        <f>IF(BF215&lt;&gt;0, BF215, BD215)</f>
        <v>0</v>
      </c>
      <c r="BH215">
        <f>1-BG215/AV215</f>
        <v>0</v>
      </c>
      <c r="BI215">
        <f>(AV215-AU215)/(AV215-BG215)</f>
        <v>0</v>
      </c>
      <c r="BJ215">
        <f>(AP215-AV215)/(AP215-BG215)</f>
        <v>0</v>
      </c>
      <c r="BK215">
        <f>(AV215-AU215)/(AV215-AO215)</f>
        <v>0</v>
      </c>
      <c r="BL215">
        <f>(AP215-AV215)/(AP215-AO215)</f>
        <v>0</v>
      </c>
      <c r="BM215">
        <f>(BI215*BG215/AU215)</f>
        <v>0</v>
      </c>
      <c r="BN215">
        <f>(1-BM215)</f>
        <v>0</v>
      </c>
      <c r="CW215">
        <f>$B$11*DU215+$C$11*DV215+$F$11*EG215*(1-EJ215)</f>
        <v>0</v>
      </c>
      <c r="CX215">
        <f>CW215*CY215</f>
        <v>0</v>
      </c>
      <c r="CY215">
        <f>($B$11*$D$9+$C$11*$D$9+$F$11*((ET215+EL215)/MAX(ET215+EL215+EU215, 0.1)*$I$9+EU215/MAX(ET215+EL215+EU215, 0.1)*$J$9))/($B$11+$C$11+$F$11)</f>
        <v>0</v>
      </c>
      <c r="CZ215">
        <f>($B$11*$K$9+$C$11*$K$9+$F$11*((ET215+EL215)/MAX(ET215+EL215+EU215, 0.1)*$P$9+EU215/MAX(ET215+EL215+EU215, 0.1)*$Q$9))/($B$11+$C$11+$F$11)</f>
        <v>0</v>
      </c>
      <c r="DA215">
        <v>6</v>
      </c>
      <c r="DB215">
        <v>0.5</v>
      </c>
      <c r="DC215" t="s">
        <v>423</v>
      </c>
      <c r="DD215">
        <v>2</v>
      </c>
      <c r="DE215">
        <v>1758505848</v>
      </c>
      <c r="DF215">
        <v>420.6643333333334</v>
      </c>
      <c r="DG215">
        <v>420.0046666666667</v>
      </c>
      <c r="DH215">
        <v>25.55758888888889</v>
      </c>
      <c r="DI215">
        <v>25.35148888888889</v>
      </c>
      <c r="DJ215">
        <v>419.4264444444444</v>
      </c>
      <c r="DK215">
        <v>25.34546666666667</v>
      </c>
      <c r="DL215">
        <v>500.0025555555555</v>
      </c>
      <c r="DM215">
        <v>89.98405555555557</v>
      </c>
      <c r="DN215">
        <v>0.05690454444444445</v>
      </c>
      <c r="DO215">
        <v>31.35158888888888</v>
      </c>
      <c r="DP215">
        <v>30.67417777777778</v>
      </c>
      <c r="DQ215">
        <v>999.9000000000001</v>
      </c>
      <c r="DR215">
        <v>0</v>
      </c>
      <c r="DS215">
        <v>0</v>
      </c>
      <c r="DT215">
        <v>9998.322222222221</v>
      </c>
      <c r="DU215">
        <v>0</v>
      </c>
      <c r="DV215">
        <v>0.899321</v>
      </c>
      <c r="DW215">
        <v>0.659522111111111</v>
      </c>
      <c r="DX215">
        <v>431.6975555555556</v>
      </c>
      <c r="DY215">
        <v>430.9293333333334</v>
      </c>
      <c r="DZ215">
        <v>0.2060811111111111</v>
      </c>
      <c r="EA215">
        <v>420.0046666666667</v>
      </c>
      <c r="EB215">
        <v>25.35148888888889</v>
      </c>
      <c r="EC215">
        <v>2.299774444444444</v>
      </c>
      <c r="ED215">
        <v>2.281231111111111</v>
      </c>
      <c r="EE215">
        <v>19.67483333333334</v>
      </c>
      <c r="EF215">
        <v>19.54446666666666</v>
      </c>
      <c r="EG215">
        <v>0.00500097</v>
      </c>
      <c r="EH215">
        <v>0</v>
      </c>
      <c r="EI215">
        <v>0</v>
      </c>
      <c r="EJ215">
        <v>0</v>
      </c>
      <c r="EK215">
        <v>790.8666666666666</v>
      </c>
      <c r="EL215">
        <v>0.00500097</v>
      </c>
      <c r="EM215">
        <v>-10.2</v>
      </c>
      <c r="EN215">
        <v>-2.244444444444444</v>
      </c>
      <c r="EO215">
        <v>35.493</v>
      </c>
      <c r="EP215">
        <v>40.347</v>
      </c>
      <c r="EQ215">
        <v>37.597</v>
      </c>
      <c r="ER215">
        <v>40.68733333333333</v>
      </c>
      <c r="ES215">
        <v>38.16633333333333</v>
      </c>
      <c r="ET215">
        <v>0</v>
      </c>
      <c r="EU215">
        <v>0</v>
      </c>
      <c r="EV215">
        <v>0</v>
      </c>
      <c r="EW215">
        <v>1758505851.7</v>
      </c>
      <c r="EX215">
        <v>0</v>
      </c>
      <c r="EY215">
        <v>786.8040000000001</v>
      </c>
      <c r="EZ215">
        <v>36.59999965093207</v>
      </c>
      <c r="FA215">
        <v>-8.846153433506291</v>
      </c>
      <c r="FB215">
        <v>-7.604000000000001</v>
      </c>
      <c r="FC215">
        <v>15</v>
      </c>
      <c r="FD215">
        <v>0</v>
      </c>
      <c r="FE215" t="s">
        <v>424</v>
      </c>
      <c r="FF215">
        <v>1747247426.5</v>
      </c>
      <c r="FG215">
        <v>1747247420.5</v>
      </c>
      <c r="FH215">
        <v>0</v>
      </c>
      <c r="FI215">
        <v>1.027</v>
      </c>
      <c r="FJ215">
        <v>0.031</v>
      </c>
      <c r="FK215">
        <v>0.02</v>
      </c>
      <c r="FL215">
        <v>0.05</v>
      </c>
      <c r="FM215">
        <v>420</v>
      </c>
      <c r="FN215">
        <v>16</v>
      </c>
      <c r="FO215">
        <v>0.01</v>
      </c>
      <c r="FP215">
        <v>0.1</v>
      </c>
      <c r="FQ215">
        <v>0.6530590731707318</v>
      </c>
      <c r="FR215">
        <v>0.05772934494773564</v>
      </c>
      <c r="FS215">
        <v>0.03395711109433037</v>
      </c>
      <c r="FT215">
        <v>1</v>
      </c>
      <c r="FU215">
        <v>787.15</v>
      </c>
      <c r="FV215">
        <v>11.61344523053499</v>
      </c>
      <c r="FW215">
        <v>6.606291564508349</v>
      </c>
      <c r="FX215">
        <v>-1</v>
      </c>
      <c r="FY215">
        <v>0.1825358292682927</v>
      </c>
      <c r="FZ215">
        <v>0.2162794076655055</v>
      </c>
      <c r="GA215">
        <v>0.02174510620346838</v>
      </c>
      <c r="GB215">
        <v>0</v>
      </c>
      <c r="GC215">
        <v>1</v>
      </c>
      <c r="GD215">
        <v>2</v>
      </c>
      <c r="GE215" t="s">
        <v>425</v>
      </c>
      <c r="GF215">
        <v>3.13679</v>
      </c>
      <c r="GG215">
        <v>2.7173</v>
      </c>
      <c r="GH215">
        <v>0.093264</v>
      </c>
      <c r="GI215">
        <v>0.09247759999999999</v>
      </c>
      <c r="GJ215">
        <v>0.110185</v>
      </c>
      <c r="GK215">
        <v>0.108293</v>
      </c>
      <c r="GL215">
        <v>28789</v>
      </c>
      <c r="GM215">
        <v>28869.9</v>
      </c>
      <c r="GN215">
        <v>29519.4</v>
      </c>
      <c r="GO215">
        <v>29401.2</v>
      </c>
      <c r="GP215">
        <v>34704.3</v>
      </c>
      <c r="GQ215">
        <v>34719.2</v>
      </c>
      <c r="GR215">
        <v>41541.5</v>
      </c>
      <c r="GS215">
        <v>41769.5</v>
      </c>
      <c r="GT215">
        <v>1.91475</v>
      </c>
      <c r="GU215">
        <v>1.86642</v>
      </c>
      <c r="GV215">
        <v>0.0811368</v>
      </c>
      <c r="GW215">
        <v>0</v>
      </c>
      <c r="GX215">
        <v>29.3506</v>
      </c>
      <c r="GY215">
        <v>999.9</v>
      </c>
      <c r="GZ215">
        <v>57.5</v>
      </c>
      <c r="HA215">
        <v>31.2</v>
      </c>
      <c r="HB215">
        <v>29.1567</v>
      </c>
      <c r="HC215">
        <v>62.5627</v>
      </c>
      <c r="HD215">
        <v>25.4207</v>
      </c>
      <c r="HE215">
        <v>1</v>
      </c>
      <c r="HF215">
        <v>0.135945</v>
      </c>
      <c r="HG215">
        <v>-1.98239</v>
      </c>
      <c r="HH215">
        <v>20.3474</v>
      </c>
      <c r="HI215">
        <v>5.22508</v>
      </c>
      <c r="HJ215">
        <v>12.0159</v>
      </c>
      <c r="HK215">
        <v>4.9913</v>
      </c>
      <c r="HL215">
        <v>3.28928</v>
      </c>
      <c r="HM215">
        <v>9999</v>
      </c>
      <c r="HN215">
        <v>9999</v>
      </c>
      <c r="HO215">
        <v>9999</v>
      </c>
      <c r="HP215">
        <v>999.9</v>
      </c>
      <c r="HQ215">
        <v>1.86756</v>
      </c>
      <c r="HR215">
        <v>1.86672</v>
      </c>
      <c r="HS215">
        <v>1.86601</v>
      </c>
      <c r="HT215">
        <v>1.866</v>
      </c>
      <c r="HU215">
        <v>1.86783</v>
      </c>
      <c r="HV215">
        <v>1.87028</v>
      </c>
      <c r="HW215">
        <v>1.8689</v>
      </c>
      <c r="HX215">
        <v>1.87041</v>
      </c>
      <c r="HY215">
        <v>0</v>
      </c>
      <c r="HZ215">
        <v>0</v>
      </c>
      <c r="IA215">
        <v>0</v>
      </c>
      <c r="IB215">
        <v>0</v>
      </c>
      <c r="IC215" t="s">
        <v>426</v>
      </c>
      <c r="ID215" t="s">
        <v>427</v>
      </c>
      <c r="IE215" t="s">
        <v>428</v>
      </c>
      <c r="IF215" t="s">
        <v>428</v>
      </c>
      <c r="IG215" t="s">
        <v>428</v>
      </c>
      <c r="IH215" t="s">
        <v>428</v>
      </c>
      <c r="II215">
        <v>0</v>
      </c>
      <c r="IJ215">
        <v>100</v>
      </c>
      <c r="IK215">
        <v>100</v>
      </c>
      <c r="IL215">
        <v>1.238</v>
      </c>
      <c r="IM215">
        <v>0.2123</v>
      </c>
      <c r="IN215">
        <v>0.6902030508192664</v>
      </c>
      <c r="IO215">
        <v>0.001474763808417899</v>
      </c>
      <c r="IP215">
        <v>-3.85604142745729E-07</v>
      </c>
      <c r="IQ215">
        <v>-4.042155114862324E-11</v>
      </c>
      <c r="IR215">
        <v>-0.0599630414126953</v>
      </c>
      <c r="IS215">
        <v>-0.0008759303265835833</v>
      </c>
      <c r="IT215">
        <v>0.0007542316531097033</v>
      </c>
      <c r="IU215">
        <v>-1.168394518909615E-05</v>
      </c>
      <c r="IV215">
        <v>4</v>
      </c>
      <c r="IW215">
        <v>2283</v>
      </c>
      <c r="IX215">
        <v>1</v>
      </c>
      <c r="IY215">
        <v>28</v>
      </c>
      <c r="IZ215">
        <v>187640.4</v>
      </c>
      <c r="JA215">
        <v>187640.5</v>
      </c>
      <c r="JB215">
        <v>1.03271</v>
      </c>
      <c r="JC215">
        <v>2.30225</v>
      </c>
      <c r="JD215">
        <v>1.39648</v>
      </c>
      <c r="JE215">
        <v>2.3584</v>
      </c>
      <c r="JF215">
        <v>1.49536</v>
      </c>
      <c r="JG215">
        <v>2.55737</v>
      </c>
      <c r="JH215">
        <v>36.7654</v>
      </c>
      <c r="JI215">
        <v>24.1138</v>
      </c>
      <c r="JJ215">
        <v>18</v>
      </c>
      <c r="JK215">
        <v>489.59</v>
      </c>
      <c r="JL215">
        <v>448.909</v>
      </c>
      <c r="JM215">
        <v>32.4452</v>
      </c>
      <c r="JN215">
        <v>29.3696</v>
      </c>
      <c r="JO215">
        <v>30.0002</v>
      </c>
      <c r="JP215">
        <v>29.2363</v>
      </c>
      <c r="JQ215">
        <v>29.1623</v>
      </c>
      <c r="JR215">
        <v>20.6918</v>
      </c>
      <c r="JS215">
        <v>20.684</v>
      </c>
      <c r="JT215">
        <v>100</v>
      </c>
      <c r="JU215">
        <v>32.4884</v>
      </c>
      <c r="JV215">
        <v>420</v>
      </c>
      <c r="JW215">
        <v>25.3558</v>
      </c>
      <c r="JX215">
        <v>100.892</v>
      </c>
      <c r="JY215">
        <v>100.443</v>
      </c>
    </row>
    <row r="216" spans="1:285">
      <c r="A216">
        <v>200</v>
      </c>
      <c r="B216">
        <v>1758505853</v>
      </c>
      <c r="C216">
        <v>2964.5</v>
      </c>
      <c r="D216" t="s">
        <v>833</v>
      </c>
      <c r="E216" t="s">
        <v>834</v>
      </c>
      <c r="F216">
        <v>5</v>
      </c>
      <c r="G216" t="s">
        <v>796</v>
      </c>
      <c r="H216" t="s">
        <v>420</v>
      </c>
      <c r="I216" t="s">
        <v>421</v>
      </c>
      <c r="J216">
        <v>1758505850</v>
      </c>
      <c r="K216">
        <f>(L216)/1000</f>
        <v>0</v>
      </c>
      <c r="L216">
        <f>1000*DL216*AJ216*(DH216-DI216)/(100*DA216*(1000-AJ216*DH216))</f>
        <v>0</v>
      </c>
      <c r="M216">
        <f>DL216*AJ216*(DG216-DF216*(1000-AJ216*DI216)/(1000-AJ216*DH216))/(100*DA216)</f>
        <v>0</v>
      </c>
      <c r="N216">
        <f>DF216 - IF(AJ216&gt;1, M216*DA216*100.0/(AL216), 0)</f>
        <v>0</v>
      </c>
      <c r="O216">
        <f>((U216-K216/2)*N216-M216)/(U216+K216/2)</f>
        <v>0</v>
      </c>
      <c r="P216">
        <f>O216*(DM216+DN216)/1000.0</f>
        <v>0</v>
      </c>
      <c r="Q216">
        <f>(DF216 - IF(AJ216&gt;1, M216*DA216*100.0/(AL216), 0))*(DM216+DN216)/1000.0</f>
        <v>0</v>
      </c>
      <c r="R216">
        <f>2.0/((1/T216-1/S216)+SIGN(T216)*SQRT((1/T216-1/S216)*(1/T216-1/S216) + 4*DB216/((DB216+1)*(DB216+1))*(2*1/T216*1/S216-1/S216*1/S216)))</f>
        <v>0</v>
      </c>
      <c r="S216">
        <f>IF(LEFT(DC216,1)&lt;&gt;"0",IF(LEFT(DC216,1)="1",3.0,DD216),$D$5+$E$5*(DT216*DM216/($K$5*1000))+$F$5*(DT216*DM216/($K$5*1000))*MAX(MIN(DA216,$J$5),$I$5)*MAX(MIN(DA216,$J$5),$I$5)+$G$5*MAX(MIN(DA216,$J$5),$I$5)*(DT216*DM216/($K$5*1000))+$H$5*(DT216*DM216/($K$5*1000))*(DT216*DM216/($K$5*1000)))</f>
        <v>0</v>
      </c>
      <c r="T216">
        <f>K216*(1000-(1000*0.61365*exp(17.502*X216/(240.97+X216))/(DM216+DN216)+DH216)/2)/(1000*0.61365*exp(17.502*X216/(240.97+X216))/(DM216+DN216)-DH216)</f>
        <v>0</v>
      </c>
      <c r="U216">
        <f>1/((DB216+1)/(R216/1.6)+1/(S216/1.37)) + DB216/((DB216+1)/(R216/1.6) + DB216/(S216/1.37))</f>
        <v>0</v>
      </c>
      <c r="V216">
        <f>(CW216*CZ216)</f>
        <v>0</v>
      </c>
      <c r="W216">
        <f>(DO216+(V216+2*0.95*5.67E-8*(((DO216+$B$7)+273)^4-(DO216+273)^4)-44100*K216)/(1.84*29.3*S216+8*0.95*5.67E-8*(DO216+273)^3))</f>
        <v>0</v>
      </c>
      <c r="X216">
        <f>($C$7*DP216+$D$7*DQ216+$E$7*W216)</f>
        <v>0</v>
      </c>
      <c r="Y216">
        <f>0.61365*exp(17.502*X216/(240.97+X216))</f>
        <v>0</v>
      </c>
      <c r="Z216">
        <f>(AA216/AB216*100)</f>
        <v>0</v>
      </c>
      <c r="AA216">
        <f>DH216*(DM216+DN216)/1000</f>
        <v>0</v>
      </c>
      <c r="AB216">
        <f>0.61365*exp(17.502*DO216/(240.97+DO216))</f>
        <v>0</v>
      </c>
      <c r="AC216">
        <f>(Y216-DH216*(DM216+DN216)/1000)</f>
        <v>0</v>
      </c>
      <c r="AD216">
        <f>(-K216*44100)</f>
        <v>0</v>
      </c>
      <c r="AE216">
        <f>2*29.3*S216*0.92*(DO216-X216)</f>
        <v>0</v>
      </c>
      <c r="AF216">
        <f>2*0.95*5.67E-8*(((DO216+$B$7)+273)^4-(X216+273)^4)</f>
        <v>0</v>
      </c>
      <c r="AG216">
        <f>V216+AF216+AD216+AE216</f>
        <v>0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MAX(0,($B$13+$C$13*DT216)/(1+$D$13*DT216)*DM216/(DO216+273)*$E$13)</f>
        <v>0</v>
      </c>
      <c r="AM216" t="s">
        <v>422</v>
      </c>
      <c r="AN216" t="s">
        <v>422</v>
      </c>
      <c r="AO216">
        <v>0</v>
      </c>
      <c r="AP216">
        <v>0</v>
      </c>
      <c r="AQ216">
        <f>1-AO216/AP216</f>
        <v>0</v>
      </c>
      <c r="AR216">
        <v>0</v>
      </c>
      <c r="AS216" t="s">
        <v>422</v>
      </c>
      <c r="AT216" t="s">
        <v>422</v>
      </c>
      <c r="AU216">
        <v>0</v>
      </c>
      <c r="AV216">
        <v>0</v>
      </c>
      <c r="AW216">
        <f>1-AU216/AV216</f>
        <v>0</v>
      </c>
      <c r="AX216">
        <v>0.5</v>
      </c>
      <c r="AY216">
        <f>CX216</f>
        <v>0</v>
      </c>
      <c r="AZ216">
        <f>M216</f>
        <v>0</v>
      </c>
      <c r="BA216">
        <f>AW216*AX216*AY216</f>
        <v>0</v>
      </c>
      <c r="BB216">
        <f>(AZ216-AR216)/AY216</f>
        <v>0</v>
      </c>
      <c r="BC216">
        <f>(AP216-AV216)/AV216</f>
        <v>0</v>
      </c>
      <c r="BD216">
        <f>AO216/(AQ216+AO216/AV216)</f>
        <v>0</v>
      </c>
      <c r="BE216" t="s">
        <v>422</v>
      </c>
      <c r="BF216">
        <v>0</v>
      </c>
      <c r="BG216">
        <f>IF(BF216&lt;&gt;0, BF216, BD216)</f>
        <v>0</v>
      </c>
      <c r="BH216">
        <f>1-BG216/AV216</f>
        <v>0</v>
      </c>
      <c r="BI216">
        <f>(AV216-AU216)/(AV216-BG216)</f>
        <v>0</v>
      </c>
      <c r="BJ216">
        <f>(AP216-AV216)/(AP216-BG216)</f>
        <v>0</v>
      </c>
      <c r="BK216">
        <f>(AV216-AU216)/(AV216-AO216)</f>
        <v>0</v>
      </c>
      <c r="BL216">
        <f>(AP216-AV216)/(AP216-AO216)</f>
        <v>0</v>
      </c>
      <c r="BM216">
        <f>(BI216*BG216/AU216)</f>
        <v>0</v>
      </c>
      <c r="BN216">
        <f>(1-BM216)</f>
        <v>0</v>
      </c>
      <c r="CW216">
        <f>$B$11*DU216+$C$11*DV216+$F$11*EG216*(1-EJ216)</f>
        <v>0</v>
      </c>
      <c r="CX216">
        <f>CW216*CY216</f>
        <v>0</v>
      </c>
      <c r="CY216">
        <f>($B$11*$D$9+$C$11*$D$9+$F$11*((ET216+EL216)/MAX(ET216+EL216+EU216, 0.1)*$I$9+EU216/MAX(ET216+EL216+EU216, 0.1)*$J$9))/($B$11+$C$11+$F$11)</f>
        <v>0</v>
      </c>
      <c r="CZ216">
        <f>($B$11*$K$9+$C$11*$K$9+$F$11*((ET216+EL216)/MAX(ET216+EL216+EU216, 0.1)*$P$9+EU216/MAX(ET216+EL216+EU216, 0.1)*$Q$9))/($B$11+$C$11+$F$11)</f>
        <v>0</v>
      </c>
      <c r="DA216">
        <v>6</v>
      </c>
      <c r="DB216">
        <v>0.5</v>
      </c>
      <c r="DC216" t="s">
        <v>423</v>
      </c>
      <c r="DD216">
        <v>2</v>
      </c>
      <c r="DE216">
        <v>1758505850</v>
      </c>
      <c r="DF216">
        <v>420.6565555555555</v>
      </c>
      <c r="DG216">
        <v>419.9938888888889</v>
      </c>
      <c r="DH216">
        <v>25.56287777777778</v>
      </c>
      <c r="DI216">
        <v>25.35187777777778</v>
      </c>
      <c r="DJ216">
        <v>419.4186666666667</v>
      </c>
      <c r="DK216">
        <v>25.35066666666667</v>
      </c>
      <c r="DL216">
        <v>499.9795555555555</v>
      </c>
      <c r="DM216">
        <v>89.98376666666667</v>
      </c>
      <c r="DN216">
        <v>0.0568683</v>
      </c>
      <c r="DO216">
        <v>31.35088888888889</v>
      </c>
      <c r="DP216">
        <v>30.66971111111111</v>
      </c>
      <c r="DQ216">
        <v>999.9000000000001</v>
      </c>
      <c r="DR216">
        <v>0</v>
      </c>
      <c r="DS216">
        <v>0</v>
      </c>
      <c r="DT216">
        <v>9994.427777777779</v>
      </c>
      <c r="DU216">
        <v>0</v>
      </c>
      <c r="DV216">
        <v>0.899321</v>
      </c>
      <c r="DW216">
        <v>0.6625875555555555</v>
      </c>
      <c r="DX216">
        <v>431.6917777777778</v>
      </c>
      <c r="DY216">
        <v>430.9184444444444</v>
      </c>
      <c r="DZ216">
        <v>0.2109928888888889</v>
      </c>
      <c r="EA216">
        <v>419.9938888888889</v>
      </c>
      <c r="EB216">
        <v>25.35187777777778</v>
      </c>
      <c r="EC216">
        <v>2.300244444444445</v>
      </c>
      <c r="ED216">
        <v>2.281257777777777</v>
      </c>
      <c r="EE216">
        <v>19.67811111111111</v>
      </c>
      <c r="EF216">
        <v>19.54465555555556</v>
      </c>
      <c r="EG216">
        <v>0.00500097</v>
      </c>
      <c r="EH216">
        <v>0</v>
      </c>
      <c r="EI216">
        <v>0</v>
      </c>
      <c r="EJ216">
        <v>0</v>
      </c>
      <c r="EK216">
        <v>789.9777777777776</v>
      </c>
      <c r="EL216">
        <v>0.00500097</v>
      </c>
      <c r="EM216">
        <v>-6.666666666666667</v>
      </c>
      <c r="EN216">
        <v>-1.666666666666667</v>
      </c>
      <c r="EO216">
        <v>35.5</v>
      </c>
      <c r="EP216">
        <v>40.38866666666667</v>
      </c>
      <c r="EQ216">
        <v>37.618</v>
      </c>
      <c r="ER216">
        <v>40.74277777777777</v>
      </c>
      <c r="ES216">
        <v>38.187</v>
      </c>
      <c r="ET216">
        <v>0</v>
      </c>
      <c r="EU216">
        <v>0</v>
      </c>
      <c r="EV216">
        <v>0</v>
      </c>
      <c r="EW216">
        <v>1758505854.1</v>
      </c>
      <c r="EX216">
        <v>0</v>
      </c>
      <c r="EY216">
        <v>787.48</v>
      </c>
      <c r="EZ216">
        <v>27.03076886528843</v>
      </c>
      <c r="FA216">
        <v>2.976923348282894</v>
      </c>
      <c r="FB216">
        <v>-6.244000000000001</v>
      </c>
      <c r="FC216">
        <v>15</v>
      </c>
      <c r="FD216">
        <v>0</v>
      </c>
      <c r="FE216" t="s">
        <v>424</v>
      </c>
      <c r="FF216">
        <v>1747247426.5</v>
      </c>
      <c r="FG216">
        <v>1747247420.5</v>
      </c>
      <c r="FH216">
        <v>0</v>
      </c>
      <c r="FI216">
        <v>1.027</v>
      </c>
      <c r="FJ216">
        <v>0.031</v>
      </c>
      <c r="FK216">
        <v>0.02</v>
      </c>
      <c r="FL216">
        <v>0.05</v>
      </c>
      <c r="FM216">
        <v>420</v>
      </c>
      <c r="FN216">
        <v>16</v>
      </c>
      <c r="FO216">
        <v>0.01</v>
      </c>
      <c r="FP216">
        <v>0.1</v>
      </c>
      <c r="FQ216">
        <v>0.653798725</v>
      </c>
      <c r="FR216">
        <v>0.1452023977485913</v>
      </c>
      <c r="FS216">
        <v>0.03474993176539164</v>
      </c>
      <c r="FT216">
        <v>0</v>
      </c>
      <c r="FU216">
        <v>787.0676470588235</v>
      </c>
      <c r="FV216">
        <v>9.880824879731817</v>
      </c>
      <c r="FW216">
        <v>6.592630492952645</v>
      </c>
      <c r="FX216">
        <v>-1</v>
      </c>
      <c r="FY216">
        <v>0.188759025</v>
      </c>
      <c r="FZ216">
        <v>0.1967783076923075</v>
      </c>
      <c r="GA216">
        <v>0.01937427522578264</v>
      </c>
      <c r="GB216">
        <v>0</v>
      </c>
      <c r="GC216">
        <v>0</v>
      </c>
      <c r="GD216">
        <v>2</v>
      </c>
      <c r="GE216" t="s">
        <v>433</v>
      </c>
      <c r="GF216">
        <v>3.13686</v>
      </c>
      <c r="GG216">
        <v>2.71671</v>
      </c>
      <c r="GH216">
        <v>0.09326130000000001</v>
      </c>
      <c r="GI216">
        <v>0.0924837</v>
      </c>
      <c r="GJ216">
        <v>0.110201</v>
      </c>
      <c r="GK216">
        <v>0.108293</v>
      </c>
      <c r="GL216">
        <v>28789.2</v>
      </c>
      <c r="GM216">
        <v>28869.5</v>
      </c>
      <c r="GN216">
        <v>29519.5</v>
      </c>
      <c r="GO216">
        <v>29400.9</v>
      </c>
      <c r="GP216">
        <v>34703.9</v>
      </c>
      <c r="GQ216">
        <v>34719</v>
      </c>
      <c r="GR216">
        <v>41541.8</v>
      </c>
      <c r="GS216">
        <v>41769.3</v>
      </c>
      <c r="GT216">
        <v>1.91495</v>
      </c>
      <c r="GU216">
        <v>1.8664</v>
      </c>
      <c r="GV216">
        <v>0.08028</v>
      </c>
      <c r="GW216">
        <v>0</v>
      </c>
      <c r="GX216">
        <v>29.3506</v>
      </c>
      <c r="GY216">
        <v>999.9</v>
      </c>
      <c r="GZ216">
        <v>57.5</v>
      </c>
      <c r="HA216">
        <v>31.2</v>
      </c>
      <c r="HB216">
        <v>29.158</v>
      </c>
      <c r="HC216">
        <v>62.5727</v>
      </c>
      <c r="HD216">
        <v>25.3686</v>
      </c>
      <c r="HE216">
        <v>1</v>
      </c>
      <c r="HF216">
        <v>0.135808</v>
      </c>
      <c r="HG216">
        <v>-2.00475</v>
      </c>
      <c r="HH216">
        <v>20.3466</v>
      </c>
      <c r="HI216">
        <v>5.22313</v>
      </c>
      <c r="HJ216">
        <v>12.0159</v>
      </c>
      <c r="HK216">
        <v>4.99025</v>
      </c>
      <c r="HL216">
        <v>3.2887</v>
      </c>
      <c r="HM216">
        <v>9999</v>
      </c>
      <c r="HN216">
        <v>9999</v>
      </c>
      <c r="HO216">
        <v>9999</v>
      </c>
      <c r="HP216">
        <v>999.9</v>
      </c>
      <c r="HQ216">
        <v>1.86756</v>
      </c>
      <c r="HR216">
        <v>1.86673</v>
      </c>
      <c r="HS216">
        <v>1.86602</v>
      </c>
      <c r="HT216">
        <v>1.866</v>
      </c>
      <c r="HU216">
        <v>1.86784</v>
      </c>
      <c r="HV216">
        <v>1.87028</v>
      </c>
      <c r="HW216">
        <v>1.8689</v>
      </c>
      <c r="HX216">
        <v>1.87041</v>
      </c>
      <c r="HY216">
        <v>0</v>
      </c>
      <c r="HZ216">
        <v>0</v>
      </c>
      <c r="IA216">
        <v>0</v>
      </c>
      <c r="IB216">
        <v>0</v>
      </c>
      <c r="IC216" t="s">
        <v>426</v>
      </c>
      <c r="ID216" t="s">
        <v>427</v>
      </c>
      <c r="IE216" t="s">
        <v>428</v>
      </c>
      <c r="IF216" t="s">
        <v>428</v>
      </c>
      <c r="IG216" t="s">
        <v>428</v>
      </c>
      <c r="IH216" t="s">
        <v>428</v>
      </c>
      <c r="II216">
        <v>0</v>
      </c>
      <c r="IJ216">
        <v>100</v>
      </c>
      <c r="IK216">
        <v>100</v>
      </c>
      <c r="IL216">
        <v>1.238</v>
      </c>
      <c r="IM216">
        <v>0.2123</v>
      </c>
      <c r="IN216">
        <v>0.6902030508192664</v>
      </c>
      <c r="IO216">
        <v>0.001474763808417899</v>
      </c>
      <c r="IP216">
        <v>-3.85604142745729E-07</v>
      </c>
      <c r="IQ216">
        <v>-4.042155114862324E-11</v>
      </c>
      <c r="IR216">
        <v>-0.0599630414126953</v>
      </c>
      <c r="IS216">
        <v>-0.0008759303265835833</v>
      </c>
      <c r="IT216">
        <v>0.0007542316531097033</v>
      </c>
      <c r="IU216">
        <v>-1.168394518909615E-05</v>
      </c>
      <c r="IV216">
        <v>4</v>
      </c>
      <c r="IW216">
        <v>2283</v>
      </c>
      <c r="IX216">
        <v>1</v>
      </c>
      <c r="IY216">
        <v>28</v>
      </c>
      <c r="IZ216">
        <v>187640.4</v>
      </c>
      <c r="JA216">
        <v>187640.5</v>
      </c>
      <c r="JB216">
        <v>1.03271</v>
      </c>
      <c r="JC216">
        <v>2.29858</v>
      </c>
      <c r="JD216">
        <v>1.39771</v>
      </c>
      <c r="JE216">
        <v>2.35962</v>
      </c>
      <c r="JF216">
        <v>1.49536</v>
      </c>
      <c r="JG216">
        <v>2.61475</v>
      </c>
      <c r="JH216">
        <v>36.7654</v>
      </c>
      <c r="JI216">
        <v>24.1138</v>
      </c>
      <c r="JJ216">
        <v>18</v>
      </c>
      <c r="JK216">
        <v>489.707</v>
      </c>
      <c r="JL216">
        <v>448.883</v>
      </c>
      <c r="JM216">
        <v>32.4606</v>
      </c>
      <c r="JN216">
        <v>29.3684</v>
      </c>
      <c r="JO216">
        <v>30.0001</v>
      </c>
      <c r="JP216">
        <v>29.2351</v>
      </c>
      <c r="JQ216">
        <v>29.1609</v>
      </c>
      <c r="JR216">
        <v>20.6912</v>
      </c>
      <c r="JS216">
        <v>20.684</v>
      </c>
      <c r="JT216">
        <v>100</v>
      </c>
      <c r="JU216">
        <v>32.4884</v>
      </c>
      <c r="JV216">
        <v>420</v>
      </c>
      <c r="JW216">
        <v>25.3472</v>
      </c>
      <c r="JX216">
        <v>100.892</v>
      </c>
      <c r="JY216">
        <v>100.442</v>
      </c>
    </row>
    <row r="217" spans="1:285">
      <c r="A217">
        <v>201</v>
      </c>
      <c r="B217">
        <v>1758505855</v>
      </c>
      <c r="C217">
        <v>2966.5</v>
      </c>
      <c r="D217" t="s">
        <v>835</v>
      </c>
      <c r="E217" t="s">
        <v>836</v>
      </c>
      <c r="F217">
        <v>5</v>
      </c>
      <c r="G217" t="s">
        <v>796</v>
      </c>
      <c r="H217" t="s">
        <v>420</v>
      </c>
      <c r="I217" t="s">
        <v>421</v>
      </c>
      <c r="J217">
        <v>1758505852</v>
      </c>
      <c r="K217">
        <f>(L217)/1000</f>
        <v>0</v>
      </c>
      <c r="L217">
        <f>1000*DL217*AJ217*(DH217-DI217)/(100*DA217*(1000-AJ217*DH217))</f>
        <v>0</v>
      </c>
      <c r="M217">
        <f>DL217*AJ217*(DG217-DF217*(1000-AJ217*DI217)/(1000-AJ217*DH217))/(100*DA217)</f>
        <v>0</v>
      </c>
      <c r="N217">
        <f>DF217 - IF(AJ217&gt;1, M217*DA217*100.0/(AL217), 0)</f>
        <v>0</v>
      </c>
      <c r="O217">
        <f>((U217-K217/2)*N217-M217)/(U217+K217/2)</f>
        <v>0</v>
      </c>
      <c r="P217">
        <f>O217*(DM217+DN217)/1000.0</f>
        <v>0</v>
      </c>
      <c r="Q217">
        <f>(DF217 - IF(AJ217&gt;1, M217*DA217*100.0/(AL217), 0))*(DM217+DN217)/1000.0</f>
        <v>0</v>
      </c>
      <c r="R217">
        <f>2.0/((1/T217-1/S217)+SIGN(T217)*SQRT((1/T217-1/S217)*(1/T217-1/S217) + 4*DB217/((DB217+1)*(DB217+1))*(2*1/T217*1/S217-1/S217*1/S217)))</f>
        <v>0</v>
      </c>
      <c r="S217">
        <f>IF(LEFT(DC217,1)&lt;&gt;"0",IF(LEFT(DC217,1)="1",3.0,DD217),$D$5+$E$5*(DT217*DM217/($K$5*1000))+$F$5*(DT217*DM217/($K$5*1000))*MAX(MIN(DA217,$J$5),$I$5)*MAX(MIN(DA217,$J$5),$I$5)+$G$5*MAX(MIN(DA217,$J$5),$I$5)*(DT217*DM217/($K$5*1000))+$H$5*(DT217*DM217/($K$5*1000))*(DT217*DM217/($K$5*1000)))</f>
        <v>0</v>
      </c>
      <c r="T217">
        <f>K217*(1000-(1000*0.61365*exp(17.502*X217/(240.97+X217))/(DM217+DN217)+DH217)/2)/(1000*0.61365*exp(17.502*X217/(240.97+X217))/(DM217+DN217)-DH217)</f>
        <v>0</v>
      </c>
      <c r="U217">
        <f>1/((DB217+1)/(R217/1.6)+1/(S217/1.37)) + DB217/((DB217+1)/(R217/1.6) + DB217/(S217/1.37))</f>
        <v>0</v>
      </c>
      <c r="V217">
        <f>(CW217*CZ217)</f>
        <v>0</v>
      </c>
      <c r="W217">
        <f>(DO217+(V217+2*0.95*5.67E-8*(((DO217+$B$7)+273)^4-(DO217+273)^4)-44100*K217)/(1.84*29.3*S217+8*0.95*5.67E-8*(DO217+273)^3))</f>
        <v>0</v>
      </c>
      <c r="X217">
        <f>($C$7*DP217+$D$7*DQ217+$E$7*W217)</f>
        <v>0</v>
      </c>
      <c r="Y217">
        <f>0.61365*exp(17.502*X217/(240.97+X217))</f>
        <v>0</v>
      </c>
      <c r="Z217">
        <f>(AA217/AB217*100)</f>
        <v>0</v>
      </c>
      <c r="AA217">
        <f>DH217*(DM217+DN217)/1000</f>
        <v>0</v>
      </c>
      <c r="AB217">
        <f>0.61365*exp(17.502*DO217/(240.97+DO217))</f>
        <v>0</v>
      </c>
      <c r="AC217">
        <f>(Y217-DH217*(DM217+DN217)/1000)</f>
        <v>0</v>
      </c>
      <c r="AD217">
        <f>(-K217*44100)</f>
        <v>0</v>
      </c>
      <c r="AE217">
        <f>2*29.3*S217*0.92*(DO217-X217)</f>
        <v>0</v>
      </c>
      <c r="AF217">
        <f>2*0.95*5.67E-8*(((DO217+$B$7)+273)^4-(X217+273)^4)</f>
        <v>0</v>
      </c>
      <c r="AG217">
        <f>V217+AF217+AD217+AE217</f>
        <v>0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MAX(0,($B$13+$C$13*DT217)/(1+$D$13*DT217)*DM217/(DO217+273)*$E$13)</f>
        <v>0</v>
      </c>
      <c r="AM217" t="s">
        <v>422</v>
      </c>
      <c r="AN217" t="s">
        <v>422</v>
      </c>
      <c r="AO217">
        <v>0</v>
      </c>
      <c r="AP217">
        <v>0</v>
      </c>
      <c r="AQ217">
        <f>1-AO217/AP217</f>
        <v>0</v>
      </c>
      <c r="AR217">
        <v>0</v>
      </c>
      <c r="AS217" t="s">
        <v>422</v>
      </c>
      <c r="AT217" t="s">
        <v>422</v>
      </c>
      <c r="AU217">
        <v>0</v>
      </c>
      <c r="AV217">
        <v>0</v>
      </c>
      <c r="AW217">
        <f>1-AU217/AV217</f>
        <v>0</v>
      </c>
      <c r="AX217">
        <v>0.5</v>
      </c>
      <c r="AY217">
        <f>CX217</f>
        <v>0</v>
      </c>
      <c r="AZ217">
        <f>M217</f>
        <v>0</v>
      </c>
      <c r="BA217">
        <f>AW217*AX217*AY217</f>
        <v>0</v>
      </c>
      <c r="BB217">
        <f>(AZ217-AR217)/AY217</f>
        <v>0</v>
      </c>
      <c r="BC217">
        <f>(AP217-AV217)/AV217</f>
        <v>0</v>
      </c>
      <c r="BD217">
        <f>AO217/(AQ217+AO217/AV217)</f>
        <v>0</v>
      </c>
      <c r="BE217" t="s">
        <v>422</v>
      </c>
      <c r="BF217">
        <v>0</v>
      </c>
      <c r="BG217">
        <f>IF(BF217&lt;&gt;0, BF217, BD217)</f>
        <v>0</v>
      </c>
      <c r="BH217">
        <f>1-BG217/AV217</f>
        <v>0</v>
      </c>
      <c r="BI217">
        <f>(AV217-AU217)/(AV217-BG217)</f>
        <v>0</v>
      </c>
      <c r="BJ217">
        <f>(AP217-AV217)/(AP217-BG217)</f>
        <v>0</v>
      </c>
      <c r="BK217">
        <f>(AV217-AU217)/(AV217-AO217)</f>
        <v>0</v>
      </c>
      <c r="BL217">
        <f>(AP217-AV217)/(AP217-AO217)</f>
        <v>0</v>
      </c>
      <c r="BM217">
        <f>(BI217*BG217/AU217)</f>
        <v>0</v>
      </c>
      <c r="BN217">
        <f>(1-BM217)</f>
        <v>0</v>
      </c>
      <c r="CW217">
        <f>$B$11*DU217+$C$11*DV217+$F$11*EG217*(1-EJ217)</f>
        <v>0</v>
      </c>
      <c r="CX217">
        <f>CW217*CY217</f>
        <v>0</v>
      </c>
      <c r="CY217">
        <f>($B$11*$D$9+$C$11*$D$9+$F$11*((ET217+EL217)/MAX(ET217+EL217+EU217, 0.1)*$I$9+EU217/MAX(ET217+EL217+EU217, 0.1)*$J$9))/($B$11+$C$11+$F$11)</f>
        <v>0</v>
      </c>
      <c r="CZ217">
        <f>($B$11*$K$9+$C$11*$K$9+$F$11*((ET217+EL217)/MAX(ET217+EL217+EU217, 0.1)*$P$9+EU217/MAX(ET217+EL217+EU217, 0.1)*$Q$9))/($B$11+$C$11+$F$11)</f>
        <v>0</v>
      </c>
      <c r="DA217">
        <v>6</v>
      </c>
      <c r="DB217">
        <v>0.5</v>
      </c>
      <c r="DC217" t="s">
        <v>423</v>
      </c>
      <c r="DD217">
        <v>2</v>
      </c>
      <c r="DE217">
        <v>1758505852</v>
      </c>
      <c r="DF217">
        <v>420.6577777777777</v>
      </c>
      <c r="DG217">
        <v>420.0005555555555</v>
      </c>
      <c r="DH217">
        <v>25.56815555555556</v>
      </c>
      <c r="DI217">
        <v>25.35212222222222</v>
      </c>
      <c r="DJ217">
        <v>419.4197777777778</v>
      </c>
      <c r="DK217">
        <v>25.35585555555555</v>
      </c>
      <c r="DL217">
        <v>499.9768888888888</v>
      </c>
      <c r="DM217">
        <v>89.98340000000002</v>
      </c>
      <c r="DN217">
        <v>0.05674581111111111</v>
      </c>
      <c r="DO217">
        <v>31.35112222222222</v>
      </c>
      <c r="DP217">
        <v>30.66526666666667</v>
      </c>
      <c r="DQ217">
        <v>999.9000000000001</v>
      </c>
      <c r="DR217">
        <v>0</v>
      </c>
      <c r="DS217">
        <v>0</v>
      </c>
      <c r="DT217">
        <v>9993.327777777777</v>
      </c>
      <c r="DU217">
        <v>0</v>
      </c>
      <c r="DV217">
        <v>0.899321</v>
      </c>
      <c r="DW217">
        <v>0.6572537777777777</v>
      </c>
      <c r="DX217">
        <v>431.6953333333333</v>
      </c>
      <c r="DY217">
        <v>430.9253333333334</v>
      </c>
      <c r="DZ217">
        <v>0.216021</v>
      </c>
      <c r="EA217">
        <v>420.0005555555555</v>
      </c>
      <c r="EB217">
        <v>25.35212222222222</v>
      </c>
      <c r="EC217">
        <v>2.300707777777778</v>
      </c>
      <c r="ED217">
        <v>2.281268888888889</v>
      </c>
      <c r="EE217">
        <v>19.68135555555556</v>
      </c>
      <c r="EF217">
        <v>19.54474444444445</v>
      </c>
      <c r="EG217">
        <v>0.00500097</v>
      </c>
      <c r="EH217">
        <v>0</v>
      </c>
      <c r="EI217">
        <v>0</v>
      </c>
      <c r="EJ217">
        <v>0</v>
      </c>
      <c r="EK217">
        <v>787.5111111111111</v>
      </c>
      <c r="EL217">
        <v>0.00500097</v>
      </c>
      <c r="EM217">
        <v>-6.611111111111111</v>
      </c>
      <c r="EN217">
        <v>-1.688888888888889</v>
      </c>
      <c r="EO217">
        <v>35.52066666666667</v>
      </c>
      <c r="EP217">
        <v>40.41633333333333</v>
      </c>
      <c r="EQ217">
        <v>37.625</v>
      </c>
      <c r="ER217">
        <v>40.79844444444444</v>
      </c>
      <c r="ES217">
        <v>38.20099999999999</v>
      </c>
      <c r="ET217">
        <v>0</v>
      </c>
      <c r="EU217">
        <v>0</v>
      </c>
      <c r="EV217">
        <v>0</v>
      </c>
      <c r="EW217">
        <v>1758505855.9</v>
      </c>
      <c r="EX217">
        <v>0</v>
      </c>
      <c r="EY217">
        <v>787.0423076923076</v>
      </c>
      <c r="EZ217">
        <v>30.41709359821505</v>
      </c>
      <c r="FA217">
        <v>-10.87863216968632</v>
      </c>
      <c r="FB217">
        <v>-6.276923076923078</v>
      </c>
      <c r="FC217">
        <v>15</v>
      </c>
      <c r="FD217">
        <v>0</v>
      </c>
      <c r="FE217" t="s">
        <v>424</v>
      </c>
      <c r="FF217">
        <v>1747247426.5</v>
      </c>
      <c r="FG217">
        <v>1747247420.5</v>
      </c>
      <c r="FH217">
        <v>0</v>
      </c>
      <c r="FI217">
        <v>1.027</v>
      </c>
      <c r="FJ217">
        <v>0.031</v>
      </c>
      <c r="FK217">
        <v>0.02</v>
      </c>
      <c r="FL217">
        <v>0.05</v>
      </c>
      <c r="FM217">
        <v>420</v>
      </c>
      <c r="FN217">
        <v>16</v>
      </c>
      <c r="FO217">
        <v>0.01</v>
      </c>
      <c r="FP217">
        <v>0.1</v>
      </c>
      <c r="FQ217">
        <v>0.652254512195122</v>
      </c>
      <c r="FR217">
        <v>0.06175427874564377</v>
      </c>
      <c r="FS217">
        <v>0.03562904054287665</v>
      </c>
      <c r="FT217">
        <v>1</v>
      </c>
      <c r="FU217">
        <v>787.3176470588235</v>
      </c>
      <c r="FV217">
        <v>13.2161953827123</v>
      </c>
      <c r="FW217">
        <v>5.928072327704123</v>
      </c>
      <c r="FX217">
        <v>-1</v>
      </c>
      <c r="FY217">
        <v>0.196097243902439</v>
      </c>
      <c r="FZ217">
        <v>0.1715773588850178</v>
      </c>
      <c r="GA217">
        <v>0.01720883314135079</v>
      </c>
      <c r="GB217">
        <v>0</v>
      </c>
      <c r="GC217">
        <v>1</v>
      </c>
      <c r="GD217">
        <v>2</v>
      </c>
      <c r="GE217" t="s">
        <v>425</v>
      </c>
      <c r="GF217">
        <v>3.13688</v>
      </c>
      <c r="GG217">
        <v>2.71669</v>
      </c>
      <c r="GH217">
        <v>0.0932595</v>
      </c>
      <c r="GI217">
        <v>0.0924866</v>
      </c>
      <c r="GJ217">
        <v>0.110216</v>
      </c>
      <c r="GK217">
        <v>0.108293</v>
      </c>
      <c r="GL217">
        <v>28789.4</v>
      </c>
      <c r="GM217">
        <v>28869.2</v>
      </c>
      <c r="GN217">
        <v>29519.6</v>
      </c>
      <c r="GO217">
        <v>29400.7</v>
      </c>
      <c r="GP217">
        <v>34703.4</v>
      </c>
      <c r="GQ217">
        <v>34718.9</v>
      </c>
      <c r="GR217">
        <v>41542</v>
      </c>
      <c r="GS217">
        <v>41769.1</v>
      </c>
      <c r="GT217">
        <v>1.91497</v>
      </c>
      <c r="GU217">
        <v>1.86655</v>
      </c>
      <c r="GV217">
        <v>0.0803545</v>
      </c>
      <c r="GW217">
        <v>0</v>
      </c>
      <c r="GX217">
        <v>29.3506</v>
      </c>
      <c r="GY217">
        <v>999.9</v>
      </c>
      <c r="GZ217">
        <v>57.5</v>
      </c>
      <c r="HA217">
        <v>31.2</v>
      </c>
      <c r="HB217">
        <v>29.159</v>
      </c>
      <c r="HC217">
        <v>62.5227</v>
      </c>
      <c r="HD217">
        <v>25.3646</v>
      </c>
      <c r="HE217">
        <v>1</v>
      </c>
      <c r="HF217">
        <v>0.135564</v>
      </c>
      <c r="HG217">
        <v>-2.01246</v>
      </c>
      <c r="HH217">
        <v>20.3466</v>
      </c>
      <c r="HI217">
        <v>5.22328</v>
      </c>
      <c r="HJ217">
        <v>12.0159</v>
      </c>
      <c r="HK217">
        <v>4.9903</v>
      </c>
      <c r="HL217">
        <v>3.28878</v>
      </c>
      <c r="HM217">
        <v>9999</v>
      </c>
      <c r="HN217">
        <v>9999</v>
      </c>
      <c r="HO217">
        <v>9999</v>
      </c>
      <c r="HP217">
        <v>999.9</v>
      </c>
      <c r="HQ217">
        <v>1.86758</v>
      </c>
      <c r="HR217">
        <v>1.86674</v>
      </c>
      <c r="HS217">
        <v>1.86604</v>
      </c>
      <c r="HT217">
        <v>1.866</v>
      </c>
      <c r="HU217">
        <v>1.86783</v>
      </c>
      <c r="HV217">
        <v>1.87028</v>
      </c>
      <c r="HW217">
        <v>1.86891</v>
      </c>
      <c r="HX217">
        <v>1.87041</v>
      </c>
      <c r="HY217">
        <v>0</v>
      </c>
      <c r="HZ217">
        <v>0</v>
      </c>
      <c r="IA217">
        <v>0</v>
      </c>
      <c r="IB217">
        <v>0</v>
      </c>
      <c r="IC217" t="s">
        <v>426</v>
      </c>
      <c r="ID217" t="s">
        <v>427</v>
      </c>
      <c r="IE217" t="s">
        <v>428</v>
      </c>
      <c r="IF217" t="s">
        <v>428</v>
      </c>
      <c r="IG217" t="s">
        <v>428</v>
      </c>
      <c r="IH217" t="s">
        <v>428</v>
      </c>
      <c r="II217">
        <v>0</v>
      </c>
      <c r="IJ217">
        <v>100</v>
      </c>
      <c r="IK217">
        <v>100</v>
      </c>
      <c r="IL217">
        <v>1.238</v>
      </c>
      <c r="IM217">
        <v>0.2124</v>
      </c>
      <c r="IN217">
        <v>0.6902030508192664</v>
      </c>
      <c r="IO217">
        <v>0.001474763808417899</v>
      </c>
      <c r="IP217">
        <v>-3.85604142745729E-07</v>
      </c>
      <c r="IQ217">
        <v>-4.042155114862324E-11</v>
      </c>
      <c r="IR217">
        <v>-0.0599630414126953</v>
      </c>
      <c r="IS217">
        <v>-0.0008759303265835833</v>
      </c>
      <c r="IT217">
        <v>0.0007542316531097033</v>
      </c>
      <c r="IU217">
        <v>-1.168394518909615E-05</v>
      </c>
      <c r="IV217">
        <v>4</v>
      </c>
      <c r="IW217">
        <v>2283</v>
      </c>
      <c r="IX217">
        <v>1</v>
      </c>
      <c r="IY217">
        <v>28</v>
      </c>
      <c r="IZ217">
        <v>187640.5</v>
      </c>
      <c r="JA217">
        <v>187640.6</v>
      </c>
      <c r="JB217">
        <v>1.03271</v>
      </c>
      <c r="JC217">
        <v>2.29126</v>
      </c>
      <c r="JD217">
        <v>1.39771</v>
      </c>
      <c r="JE217">
        <v>2.35962</v>
      </c>
      <c r="JF217">
        <v>1.49536</v>
      </c>
      <c r="JG217">
        <v>2.63794</v>
      </c>
      <c r="JH217">
        <v>36.7654</v>
      </c>
      <c r="JI217">
        <v>24.1138</v>
      </c>
      <c r="JJ217">
        <v>18</v>
      </c>
      <c r="JK217">
        <v>489.713</v>
      </c>
      <c r="JL217">
        <v>448.967</v>
      </c>
      <c r="JM217">
        <v>32.4737</v>
      </c>
      <c r="JN217">
        <v>29.3671</v>
      </c>
      <c r="JO217">
        <v>30.0001</v>
      </c>
      <c r="JP217">
        <v>29.2339</v>
      </c>
      <c r="JQ217">
        <v>29.1597</v>
      </c>
      <c r="JR217">
        <v>20.6914</v>
      </c>
      <c r="JS217">
        <v>20.684</v>
      </c>
      <c r="JT217">
        <v>100</v>
      </c>
      <c r="JU217">
        <v>32.5125</v>
      </c>
      <c r="JV217">
        <v>420</v>
      </c>
      <c r="JW217">
        <v>25.3461</v>
      </c>
      <c r="JX217">
        <v>100.892</v>
      </c>
      <c r="JY217">
        <v>100.442</v>
      </c>
    </row>
    <row r="218" spans="1:285">
      <c r="A218">
        <v>202</v>
      </c>
      <c r="B218">
        <v>1758505857</v>
      </c>
      <c r="C218">
        <v>2968.5</v>
      </c>
      <c r="D218" t="s">
        <v>837</v>
      </c>
      <c r="E218" t="s">
        <v>838</v>
      </c>
      <c r="F218">
        <v>5</v>
      </c>
      <c r="G218" t="s">
        <v>796</v>
      </c>
      <c r="H218" t="s">
        <v>420</v>
      </c>
      <c r="I218" t="s">
        <v>421</v>
      </c>
      <c r="J218">
        <v>1758505854</v>
      </c>
      <c r="K218">
        <f>(L218)/1000</f>
        <v>0</v>
      </c>
      <c r="L218">
        <f>1000*DL218*AJ218*(DH218-DI218)/(100*DA218*(1000-AJ218*DH218))</f>
        <v>0</v>
      </c>
      <c r="M218">
        <f>DL218*AJ218*(DG218-DF218*(1000-AJ218*DI218)/(1000-AJ218*DH218))/(100*DA218)</f>
        <v>0</v>
      </c>
      <c r="N218">
        <f>DF218 - IF(AJ218&gt;1, M218*DA218*100.0/(AL218), 0)</f>
        <v>0</v>
      </c>
      <c r="O218">
        <f>((U218-K218/2)*N218-M218)/(U218+K218/2)</f>
        <v>0</v>
      </c>
      <c r="P218">
        <f>O218*(DM218+DN218)/1000.0</f>
        <v>0</v>
      </c>
      <c r="Q218">
        <f>(DF218 - IF(AJ218&gt;1, M218*DA218*100.0/(AL218), 0))*(DM218+DN218)/1000.0</f>
        <v>0</v>
      </c>
      <c r="R218">
        <f>2.0/((1/T218-1/S218)+SIGN(T218)*SQRT((1/T218-1/S218)*(1/T218-1/S218) + 4*DB218/((DB218+1)*(DB218+1))*(2*1/T218*1/S218-1/S218*1/S218)))</f>
        <v>0</v>
      </c>
      <c r="S218">
        <f>IF(LEFT(DC218,1)&lt;&gt;"0",IF(LEFT(DC218,1)="1",3.0,DD218),$D$5+$E$5*(DT218*DM218/($K$5*1000))+$F$5*(DT218*DM218/($K$5*1000))*MAX(MIN(DA218,$J$5),$I$5)*MAX(MIN(DA218,$J$5),$I$5)+$G$5*MAX(MIN(DA218,$J$5),$I$5)*(DT218*DM218/($K$5*1000))+$H$5*(DT218*DM218/($K$5*1000))*(DT218*DM218/($K$5*1000)))</f>
        <v>0</v>
      </c>
      <c r="T218">
        <f>K218*(1000-(1000*0.61365*exp(17.502*X218/(240.97+X218))/(DM218+DN218)+DH218)/2)/(1000*0.61365*exp(17.502*X218/(240.97+X218))/(DM218+DN218)-DH218)</f>
        <v>0</v>
      </c>
      <c r="U218">
        <f>1/((DB218+1)/(R218/1.6)+1/(S218/1.37)) + DB218/((DB218+1)/(R218/1.6) + DB218/(S218/1.37))</f>
        <v>0</v>
      </c>
      <c r="V218">
        <f>(CW218*CZ218)</f>
        <v>0</v>
      </c>
      <c r="W218">
        <f>(DO218+(V218+2*0.95*5.67E-8*(((DO218+$B$7)+273)^4-(DO218+273)^4)-44100*K218)/(1.84*29.3*S218+8*0.95*5.67E-8*(DO218+273)^3))</f>
        <v>0</v>
      </c>
      <c r="X218">
        <f>($C$7*DP218+$D$7*DQ218+$E$7*W218)</f>
        <v>0</v>
      </c>
      <c r="Y218">
        <f>0.61365*exp(17.502*X218/(240.97+X218))</f>
        <v>0</v>
      </c>
      <c r="Z218">
        <f>(AA218/AB218*100)</f>
        <v>0</v>
      </c>
      <c r="AA218">
        <f>DH218*(DM218+DN218)/1000</f>
        <v>0</v>
      </c>
      <c r="AB218">
        <f>0.61365*exp(17.502*DO218/(240.97+DO218))</f>
        <v>0</v>
      </c>
      <c r="AC218">
        <f>(Y218-DH218*(DM218+DN218)/1000)</f>
        <v>0</v>
      </c>
      <c r="AD218">
        <f>(-K218*44100)</f>
        <v>0</v>
      </c>
      <c r="AE218">
        <f>2*29.3*S218*0.92*(DO218-X218)</f>
        <v>0</v>
      </c>
      <c r="AF218">
        <f>2*0.95*5.67E-8*(((DO218+$B$7)+273)^4-(X218+273)^4)</f>
        <v>0</v>
      </c>
      <c r="AG218">
        <f>V218+AF218+AD218+AE218</f>
        <v>0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MAX(0,($B$13+$C$13*DT218)/(1+$D$13*DT218)*DM218/(DO218+273)*$E$13)</f>
        <v>0</v>
      </c>
      <c r="AM218" t="s">
        <v>422</v>
      </c>
      <c r="AN218" t="s">
        <v>422</v>
      </c>
      <c r="AO218">
        <v>0</v>
      </c>
      <c r="AP218">
        <v>0</v>
      </c>
      <c r="AQ218">
        <f>1-AO218/AP218</f>
        <v>0</v>
      </c>
      <c r="AR218">
        <v>0</v>
      </c>
      <c r="AS218" t="s">
        <v>422</v>
      </c>
      <c r="AT218" t="s">
        <v>422</v>
      </c>
      <c r="AU218">
        <v>0</v>
      </c>
      <c r="AV218">
        <v>0</v>
      </c>
      <c r="AW218">
        <f>1-AU218/AV218</f>
        <v>0</v>
      </c>
      <c r="AX218">
        <v>0.5</v>
      </c>
      <c r="AY218">
        <f>CX218</f>
        <v>0</v>
      </c>
      <c r="AZ218">
        <f>M218</f>
        <v>0</v>
      </c>
      <c r="BA218">
        <f>AW218*AX218*AY218</f>
        <v>0</v>
      </c>
      <c r="BB218">
        <f>(AZ218-AR218)/AY218</f>
        <v>0</v>
      </c>
      <c r="BC218">
        <f>(AP218-AV218)/AV218</f>
        <v>0</v>
      </c>
      <c r="BD218">
        <f>AO218/(AQ218+AO218/AV218)</f>
        <v>0</v>
      </c>
      <c r="BE218" t="s">
        <v>422</v>
      </c>
      <c r="BF218">
        <v>0</v>
      </c>
      <c r="BG218">
        <f>IF(BF218&lt;&gt;0, BF218, BD218)</f>
        <v>0</v>
      </c>
      <c r="BH218">
        <f>1-BG218/AV218</f>
        <v>0</v>
      </c>
      <c r="BI218">
        <f>(AV218-AU218)/(AV218-BG218)</f>
        <v>0</v>
      </c>
      <c r="BJ218">
        <f>(AP218-AV218)/(AP218-BG218)</f>
        <v>0</v>
      </c>
      <c r="BK218">
        <f>(AV218-AU218)/(AV218-AO218)</f>
        <v>0</v>
      </c>
      <c r="BL218">
        <f>(AP218-AV218)/(AP218-AO218)</f>
        <v>0</v>
      </c>
      <c r="BM218">
        <f>(BI218*BG218/AU218)</f>
        <v>0</v>
      </c>
      <c r="BN218">
        <f>(1-BM218)</f>
        <v>0</v>
      </c>
      <c r="CW218">
        <f>$B$11*DU218+$C$11*DV218+$F$11*EG218*(1-EJ218)</f>
        <v>0</v>
      </c>
      <c r="CX218">
        <f>CW218*CY218</f>
        <v>0</v>
      </c>
      <c r="CY218">
        <f>($B$11*$D$9+$C$11*$D$9+$F$11*((ET218+EL218)/MAX(ET218+EL218+EU218, 0.1)*$I$9+EU218/MAX(ET218+EL218+EU218, 0.1)*$J$9))/($B$11+$C$11+$F$11)</f>
        <v>0</v>
      </c>
      <c r="CZ218">
        <f>($B$11*$K$9+$C$11*$K$9+$F$11*((ET218+EL218)/MAX(ET218+EL218+EU218, 0.1)*$P$9+EU218/MAX(ET218+EL218+EU218, 0.1)*$Q$9))/($B$11+$C$11+$F$11)</f>
        <v>0</v>
      </c>
      <c r="DA218">
        <v>6</v>
      </c>
      <c r="DB218">
        <v>0.5</v>
      </c>
      <c r="DC218" t="s">
        <v>423</v>
      </c>
      <c r="DD218">
        <v>2</v>
      </c>
      <c r="DE218">
        <v>1758505854</v>
      </c>
      <c r="DF218">
        <v>420.6604444444445</v>
      </c>
      <c r="DG218">
        <v>420.0183333333333</v>
      </c>
      <c r="DH218">
        <v>25.57288888888889</v>
      </c>
      <c r="DI218">
        <v>25.35256666666666</v>
      </c>
      <c r="DJ218">
        <v>419.4224444444444</v>
      </c>
      <c r="DK218">
        <v>25.36052222222223</v>
      </c>
      <c r="DL218">
        <v>499.9975555555556</v>
      </c>
      <c r="DM218">
        <v>89.98242222222221</v>
      </c>
      <c r="DN218">
        <v>0.05667377777777779</v>
      </c>
      <c r="DO218">
        <v>31.35202222222222</v>
      </c>
      <c r="DP218">
        <v>30.66365555555556</v>
      </c>
      <c r="DQ218">
        <v>999.9000000000001</v>
      </c>
      <c r="DR218">
        <v>0</v>
      </c>
      <c r="DS218">
        <v>0</v>
      </c>
      <c r="DT218">
        <v>9995.549999999999</v>
      </c>
      <c r="DU218">
        <v>0</v>
      </c>
      <c r="DV218">
        <v>0.899321</v>
      </c>
      <c r="DW218">
        <v>0.6421544444444444</v>
      </c>
      <c r="DX218">
        <v>431.7001111111111</v>
      </c>
      <c r="DY218">
        <v>430.9436666666667</v>
      </c>
      <c r="DZ218">
        <v>0.220317</v>
      </c>
      <c r="EA218">
        <v>420.0183333333333</v>
      </c>
      <c r="EB218">
        <v>25.35256666666666</v>
      </c>
      <c r="EC218">
        <v>2.301111111111111</v>
      </c>
      <c r="ED218">
        <v>2.281283333333333</v>
      </c>
      <c r="EE218">
        <v>19.68416666666666</v>
      </c>
      <c r="EF218">
        <v>19.54485555555556</v>
      </c>
      <c r="EG218">
        <v>0.00500097</v>
      </c>
      <c r="EH218">
        <v>0</v>
      </c>
      <c r="EI218">
        <v>0</v>
      </c>
      <c r="EJ218">
        <v>0</v>
      </c>
      <c r="EK218">
        <v>787.8222222222222</v>
      </c>
      <c r="EL218">
        <v>0.00500097</v>
      </c>
      <c r="EM218">
        <v>-9.144444444444444</v>
      </c>
      <c r="EN218">
        <v>-1.7</v>
      </c>
      <c r="EO218">
        <v>35.54133333333333</v>
      </c>
      <c r="EP218">
        <v>40.458</v>
      </c>
      <c r="EQ218">
        <v>37.64566666666667</v>
      </c>
      <c r="ER218">
        <v>40.84011111111111</v>
      </c>
      <c r="ES218">
        <v>38.222</v>
      </c>
      <c r="ET218">
        <v>0</v>
      </c>
      <c r="EU218">
        <v>0</v>
      </c>
      <c r="EV218">
        <v>0</v>
      </c>
      <c r="EW218">
        <v>1758505857.7</v>
      </c>
      <c r="EX218">
        <v>0</v>
      </c>
      <c r="EY218">
        <v>788.4680000000001</v>
      </c>
      <c r="EZ218">
        <v>14.70769206682554</v>
      </c>
      <c r="FA218">
        <v>-3.207692378606578</v>
      </c>
      <c r="FB218">
        <v>-7.356</v>
      </c>
      <c r="FC218">
        <v>15</v>
      </c>
      <c r="FD218">
        <v>0</v>
      </c>
      <c r="FE218" t="s">
        <v>424</v>
      </c>
      <c r="FF218">
        <v>1747247426.5</v>
      </c>
      <c r="FG218">
        <v>1747247420.5</v>
      </c>
      <c r="FH218">
        <v>0</v>
      </c>
      <c r="FI218">
        <v>1.027</v>
      </c>
      <c r="FJ218">
        <v>0.031</v>
      </c>
      <c r="FK218">
        <v>0.02</v>
      </c>
      <c r="FL218">
        <v>0.05</v>
      </c>
      <c r="FM218">
        <v>420</v>
      </c>
      <c r="FN218">
        <v>16</v>
      </c>
      <c r="FO218">
        <v>0.01</v>
      </c>
      <c r="FP218">
        <v>0.1</v>
      </c>
      <c r="FQ218">
        <v>0.6553681250000001</v>
      </c>
      <c r="FR218">
        <v>-0.08029378986866781</v>
      </c>
      <c r="FS218">
        <v>0.03266331337539679</v>
      </c>
      <c r="FT218">
        <v>1</v>
      </c>
      <c r="FU218">
        <v>787.15</v>
      </c>
      <c r="FV218">
        <v>19.87318547033867</v>
      </c>
      <c r="FW218">
        <v>5.847636526082695</v>
      </c>
      <c r="FX218">
        <v>-1</v>
      </c>
      <c r="FY218">
        <v>0.20148705</v>
      </c>
      <c r="FZ218">
        <v>0.1535120600375228</v>
      </c>
      <c r="GA218">
        <v>0.01487856723940514</v>
      </c>
      <c r="GB218">
        <v>0</v>
      </c>
      <c r="GC218">
        <v>1</v>
      </c>
      <c r="GD218">
        <v>2</v>
      </c>
      <c r="GE218" t="s">
        <v>425</v>
      </c>
      <c r="GF218">
        <v>3.13689</v>
      </c>
      <c r="GG218">
        <v>2.71731</v>
      </c>
      <c r="GH218">
        <v>0.0932605</v>
      </c>
      <c r="GI218">
        <v>0.0924789</v>
      </c>
      <c r="GJ218">
        <v>0.11022</v>
      </c>
      <c r="GK218">
        <v>0.108291</v>
      </c>
      <c r="GL218">
        <v>28789.5</v>
      </c>
      <c r="GM218">
        <v>28869.7</v>
      </c>
      <c r="GN218">
        <v>29519.7</v>
      </c>
      <c r="GO218">
        <v>29401</v>
      </c>
      <c r="GP218">
        <v>34703.4</v>
      </c>
      <c r="GQ218">
        <v>34719.3</v>
      </c>
      <c r="GR218">
        <v>41542.1</v>
      </c>
      <c r="GS218">
        <v>41769.5</v>
      </c>
      <c r="GT218">
        <v>1.915</v>
      </c>
      <c r="GU218">
        <v>1.8665</v>
      </c>
      <c r="GV218">
        <v>0.08109959999999999</v>
      </c>
      <c r="GW218">
        <v>0</v>
      </c>
      <c r="GX218">
        <v>29.3506</v>
      </c>
      <c r="GY218">
        <v>999.9</v>
      </c>
      <c r="GZ218">
        <v>57.5</v>
      </c>
      <c r="HA218">
        <v>31.2</v>
      </c>
      <c r="HB218">
        <v>29.1597</v>
      </c>
      <c r="HC218">
        <v>62.3827</v>
      </c>
      <c r="HD218">
        <v>25.3566</v>
      </c>
      <c r="HE218">
        <v>1</v>
      </c>
      <c r="HF218">
        <v>0.135587</v>
      </c>
      <c r="HG218">
        <v>-2.04417</v>
      </c>
      <c r="HH218">
        <v>20.3468</v>
      </c>
      <c r="HI218">
        <v>5.22702</v>
      </c>
      <c r="HJ218">
        <v>12.0159</v>
      </c>
      <c r="HK218">
        <v>4.9913</v>
      </c>
      <c r="HL218">
        <v>3.28945</v>
      </c>
      <c r="HM218">
        <v>9999</v>
      </c>
      <c r="HN218">
        <v>9999</v>
      </c>
      <c r="HO218">
        <v>9999</v>
      </c>
      <c r="HP218">
        <v>999.9</v>
      </c>
      <c r="HQ218">
        <v>1.86756</v>
      </c>
      <c r="HR218">
        <v>1.86673</v>
      </c>
      <c r="HS218">
        <v>1.86603</v>
      </c>
      <c r="HT218">
        <v>1.866</v>
      </c>
      <c r="HU218">
        <v>1.86783</v>
      </c>
      <c r="HV218">
        <v>1.87027</v>
      </c>
      <c r="HW218">
        <v>1.86892</v>
      </c>
      <c r="HX218">
        <v>1.87042</v>
      </c>
      <c r="HY218">
        <v>0</v>
      </c>
      <c r="HZ218">
        <v>0</v>
      </c>
      <c r="IA218">
        <v>0</v>
      </c>
      <c r="IB218">
        <v>0</v>
      </c>
      <c r="IC218" t="s">
        <v>426</v>
      </c>
      <c r="ID218" t="s">
        <v>427</v>
      </c>
      <c r="IE218" t="s">
        <v>428</v>
      </c>
      <c r="IF218" t="s">
        <v>428</v>
      </c>
      <c r="IG218" t="s">
        <v>428</v>
      </c>
      <c r="IH218" t="s">
        <v>428</v>
      </c>
      <c r="II218">
        <v>0</v>
      </c>
      <c r="IJ218">
        <v>100</v>
      </c>
      <c r="IK218">
        <v>100</v>
      </c>
      <c r="IL218">
        <v>1.238</v>
      </c>
      <c r="IM218">
        <v>0.2124</v>
      </c>
      <c r="IN218">
        <v>0.6902030508192664</v>
      </c>
      <c r="IO218">
        <v>0.001474763808417899</v>
      </c>
      <c r="IP218">
        <v>-3.85604142745729E-07</v>
      </c>
      <c r="IQ218">
        <v>-4.042155114862324E-11</v>
      </c>
      <c r="IR218">
        <v>-0.0599630414126953</v>
      </c>
      <c r="IS218">
        <v>-0.0008759303265835833</v>
      </c>
      <c r="IT218">
        <v>0.0007542316531097033</v>
      </c>
      <c r="IU218">
        <v>-1.168394518909615E-05</v>
      </c>
      <c r="IV218">
        <v>4</v>
      </c>
      <c r="IW218">
        <v>2283</v>
      </c>
      <c r="IX218">
        <v>1</v>
      </c>
      <c r="IY218">
        <v>28</v>
      </c>
      <c r="IZ218">
        <v>187640.5</v>
      </c>
      <c r="JA218">
        <v>187640.6</v>
      </c>
      <c r="JB218">
        <v>1.03271</v>
      </c>
      <c r="JC218">
        <v>2.28149</v>
      </c>
      <c r="JD218">
        <v>1.39648</v>
      </c>
      <c r="JE218">
        <v>2.36084</v>
      </c>
      <c r="JF218">
        <v>1.49536</v>
      </c>
      <c r="JG218">
        <v>2.72095</v>
      </c>
      <c r="JH218">
        <v>36.7654</v>
      </c>
      <c r="JI218">
        <v>24.1225</v>
      </c>
      <c r="JJ218">
        <v>18</v>
      </c>
      <c r="JK218">
        <v>489.719</v>
      </c>
      <c r="JL218">
        <v>448.926</v>
      </c>
      <c r="JM218">
        <v>32.4867</v>
      </c>
      <c r="JN218">
        <v>29.3659</v>
      </c>
      <c r="JO218">
        <v>30.0001</v>
      </c>
      <c r="JP218">
        <v>29.2326</v>
      </c>
      <c r="JQ218">
        <v>29.1585</v>
      </c>
      <c r="JR218">
        <v>20.6916</v>
      </c>
      <c r="JS218">
        <v>20.684</v>
      </c>
      <c r="JT218">
        <v>100</v>
      </c>
      <c r="JU218">
        <v>32.5125</v>
      </c>
      <c r="JV218">
        <v>420</v>
      </c>
      <c r="JW218">
        <v>25.3461</v>
      </c>
      <c r="JX218">
        <v>100.893</v>
      </c>
      <c r="JY218">
        <v>100.442</v>
      </c>
    </row>
    <row r="219" spans="1:285">
      <c r="A219">
        <v>203</v>
      </c>
      <c r="B219">
        <v>1758505859</v>
      </c>
      <c r="C219">
        <v>2970.5</v>
      </c>
      <c r="D219" t="s">
        <v>839</v>
      </c>
      <c r="E219" t="s">
        <v>840</v>
      </c>
      <c r="F219">
        <v>5</v>
      </c>
      <c r="G219" t="s">
        <v>796</v>
      </c>
      <c r="H219" t="s">
        <v>420</v>
      </c>
      <c r="I219" t="s">
        <v>421</v>
      </c>
      <c r="J219">
        <v>1758505856</v>
      </c>
      <c r="K219">
        <f>(L219)/1000</f>
        <v>0</v>
      </c>
      <c r="L219">
        <f>1000*DL219*AJ219*(DH219-DI219)/(100*DA219*(1000-AJ219*DH219))</f>
        <v>0</v>
      </c>
      <c r="M219">
        <f>DL219*AJ219*(DG219-DF219*(1000-AJ219*DI219)/(1000-AJ219*DH219))/(100*DA219)</f>
        <v>0</v>
      </c>
      <c r="N219">
        <f>DF219 - IF(AJ219&gt;1, M219*DA219*100.0/(AL219), 0)</f>
        <v>0</v>
      </c>
      <c r="O219">
        <f>((U219-K219/2)*N219-M219)/(U219+K219/2)</f>
        <v>0</v>
      </c>
      <c r="P219">
        <f>O219*(DM219+DN219)/1000.0</f>
        <v>0</v>
      </c>
      <c r="Q219">
        <f>(DF219 - IF(AJ219&gt;1, M219*DA219*100.0/(AL219), 0))*(DM219+DN219)/1000.0</f>
        <v>0</v>
      </c>
      <c r="R219">
        <f>2.0/((1/T219-1/S219)+SIGN(T219)*SQRT((1/T219-1/S219)*(1/T219-1/S219) + 4*DB219/((DB219+1)*(DB219+1))*(2*1/T219*1/S219-1/S219*1/S219)))</f>
        <v>0</v>
      </c>
      <c r="S219">
        <f>IF(LEFT(DC219,1)&lt;&gt;"0",IF(LEFT(DC219,1)="1",3.0,DD219),$D$5+$E$5*(DT219*DM219/($K$5*1000))+$F$5*(DT219*DM219/($K$5*1000))*MAX(MIN(DA219,$J$5),$I$5)*MAX(MIN(DA219,$J$5),$I$5)+$G$5*MAX(MIN(DA219,$J$5),$I$5)*(DT219*DM219/($K$5*1000))+$H$5*(DT219*DM219/($K$5*1000))*(DT219*DM219/($K$5*1000)))</f>
        <v>0</v>
      </c>
      <c r="T219">
        <f>K219*(1000-(1000*0.61365*exp(17.502*X219/(240.97+X219))/(DM219+DN219)+DH219)/2)/(1000*0.61365*exp(17.502*X219/(240.97+X219))/(DM219+DN219)-DH219)</f>
        <v>0</v>
      </c>
      <c r="U219">
        <f>1/((DB219+1)/(R219/1.6)+1/(S219/1.37)) + DB219/((DB219+1)/(R219/1.6) + DB219/(S219/1.37))</f>
        <v>0</v>
      </c>
      <c r="V219">
        <f>(CW219*CZ219)</f>
        <v>0</v>
      </c>
      <c r="W219">
        <f>(DO219+(V219+2*0.95*5.67E-8*(((DO219+$B$7)+273)^4-(DO219+273)^4)-44100*K219)/(1.84*29.3*S219+8*0.95*5.67E-8*(DO219+273)^3))</f>
        <v>0</v>
      </c>
      <c r="X219">
        <f>($C$7*DP219+$D$7*DQ219+$E$7*W219)</f>
        <v>0</v>
      </c>
      <c r="Y219">
        <f>0.61365*exp(17.502*X219/(240.97+X219))</f>
        <v>0</v>
      </c>
      <c r="Z219">
        <f>(AA219/AB219*100)</f>
        <v>0</v>
      </c>
      <c r="AA219">
        <f>DH219*(DM219+DN219)/1000</f>
        <v>0</v>
      </c>
      <c r="AB219">
        <f>0.61365*exp(17.502*DO219/(240.97+DO219))</f>
        <v>0</v>
      </c>
      <c r="AC219">
        <f>(Y219-DH219*(DM219+DN219)/1000)</f>
        <v>0</v>
      </c>
      <c r="AD219">
        <f>(-K219*44100)</f>
        <v>0</v>
      </c>
      <c r="AE219">
        <f>2*29.3*S219*0.92*(DO219-X219)</f>
        <v>0</v>
      </c>
      <c r="AF219">
        <f>2*0.95*5.67E-8*(((DO219+$B$7)+273)^4-(X219+273)^4)</f>
        <v>0</v>
      </c>
      <c r="AG219">
        <f>V219+AF219+AD219+AE219</f>
        <v>0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MAX(0,($B$13+$C$13*DT219)/(1+$D$13*DT219)*DM219/(DO219+273)*$E$13)</f>
        <v>0</v>
      </c>
      <c r="AM219" t="s">
        <v>422</v>
      </c>
      <c r="AN219" t="s">
        <v>422</v>
      </c>
      <c r="AO219">
        <v>0</v>
      </c>
      <c r="AP219">
        <v>0</v>
      </c>
      <c r="AQ219">
        <f>1-AO219/AP219</f>
        <v>0</v>
      </c>
      <c r="AR219">
        <v>0</v>
      </c>
      <c r="AS219" t="s">
        <v>422</v>
      </c>
      <c r="AT219" t="s">
        <v>422</v>
      </c>
      <c r="AU219">
        <v>0</v>
      </c>
      <c r="AV219">
        <v>0</v>
      </c>
      <c r="AW219">
        <f>1-AU219/AV219</f>
        <v>0</v>
      </c>
      <c r="AX219">
        <v>0.5</v>
      </c>
      <c r="AY219">
        <f>CX219</f>
        <v>0</v>
      </c>
      <c r="AZ219">
        <f>M219</f>
        <v>0</v>
      </c>
      <c r="BA219">
        <f>AW219*AX219*AY219</f>
        <v>0</v>
      </c>
      <c r="BB219">
        <f>(AZ219-AR219)/AY219</f>
        <v>0</v>
      </c>
      <c r="BC219">
        <f>(AP219-AV219)/AV219</f>
        <v>0</v>
      </c>
      <c r="BD219">
        <f>AO219/(AQ219+AO219/AV219)</f>
        <v>0</v>
      </c>
      <c r="BE219" t="s">
        <v>422</v>
      </c>
      <c r="BF219">
        <v>0</v>
      </c>
      <c r="BG219">
        <f>IF(BF219&lt;&gt;0, BF219, BD219)</f>
        <v>0</v>
      </c>
      <c r="BH219">
        <f>1-BG219/AV219</f>
        <v>0</v>
      </c>
      <c r="BI219">
        <f>(AV219-AU219)/(AV219-BG219)</f>
        <v>0</v>
      </c>
      <c r="BJ219">
        <f>(AP219-AV219)/(AP219-BG219)</f>
        <v>0</v>
      </c>
      <c r="BK219">
        <f>(AV219-AU219)/(AV219-AO219)</f>
        <v>0</v>
      </c>
      <c r="BL219">
        <f>(AP219-AV219)/(AP219-AO219)</f>
        <v>0</v>
      </c>
      <c r="BM219">
        <f>(BI219*BG219/AU219)</f>
        <v>0</v>
      </c>
      <c r="BN219">
        <f>(1-BM219)</f>
        <v>0</v>
      </c>
      <c r="CW219">
        <f>$B$11*DU219+$C$11*DV219+$F$11*EG219*(1-EJ219)</f>
        <v>0</v>
      </c>
      <c r="CX219">
        <f>CW219*CY219</f>
        <v>0</v>
      </c>
      <c r="CY219">
        <f>($B$11*$D$9+$C$11*$D$9+$F$11*((ET219+EL219)/MAX(ET219+EL219+EU219, 0.1)*$I$9+EU219/MAX(ET219+EL219+EU219, 0.1)*$J$9))/($B$11+$C$11+$F$11)</f>
        <v>0</v>
      </c>
      <c r="CZ219">
        <f>($B$11*$K$9+$C$11*$K$9+$F$11*((ET219+EL219)/MAX(ET219+EL219+EU219, 0.1)*$P$9+EU219/MAX(ET219+EL219+EU219, 0.1)*$Q$9))/($B$11+$C$11+$F$11)</f>
        <v>0</v>
      </c>
      <c r="DA219">
        <v>6</v>
      </c>
      <c r="DB219">
        <v>0.5</v>
      </c>
      <c r="DC219" t="s">
        <v>423</v>
      </c>
      <c r="DD219">
        <v>2</v>
      </c>
      <c r="DE219">
        <v>1758505856</v>
      </c>
      <c r="DF219">
        <v>420.6666666666667</v>
      </c>
      <c r="DG219">
        <v>420.0217777777777</v>
      </c>
      <c r="DH219">
        <v>25.57685555555555</v>
      </c>
      <c r="DI219">
        <v>25.35277777777778</v>
      </c>
      <c r="DJ219">
        <v>419.4286666666666</v>
      </c>
      <c r="DK219">
        <v>25.36443333333333</v>
      </c>
      <c r="DL219">
        <v>500.0272222222222</v>
      </c>
      <c r="DM219">
        <v>89.98108888888889</v>
      </c>
      <c r="DN219">
        <v>0.05676233333333333</v>
      </c>
      <c r="DO219">
        <v>31.35315555555556</v>
      </c>
      <c r="DP219">
        <v>30.66638888888889</v>
      </c>
      <c r="DQ219">
        <v>999.9000000000001</v>
      </c>
      <c r="DR219">
        <v>0</v>
      </c>
      <c r="DS219">
        <v>0</v>
      </c>
      <c r="DT219">
        <v>10003.05555555555</v>
      </c>
      <c r="DU219">
        <v>0</v>
      </c>
      <c r="DV219">
        <v>0.899321</v>
      </c>
      <c r="DW219">
        <v>0.6448161111111111</v>
      </c>
      <c r="DX219">
        <v>431.7082222222223</v>
      </c>
      <c r="DY219">
        <v>430.9474444444445</v>
      </c>
      <c r="DZ219">
        <v>0.2240537777777778</v>
      </c>
      <c r="EA219">
        <v>420.0217777777777</v>
      </c>
      <c r="EB219">
        <v>25.35277777777778</v>
      </c>
      <c r="EC219">
        <v>2.301432222222222</v>
      </c>
      <c r="ED219">
        <v>2.28127</v>
      </c>
      <c r="EE219">
        <v>19.68643333333334</v>
      </c>
      <c r="EF219">
        <v>19.54475555555556</v>
      </c>
      <c r="EG219">
        <v>0.00500097</v>
      </c>
      <c r="EH219">
        <v>0</v>
      </c>
      <c r="EI219">
        <v>0</v>
      </c>
      <c r="EJ219">
        <v>0</v>
      </c>
      <c r="EK219">
        <v>787.5222222222222</v>
      </c>
      <c r="EL219">
        <v>0.00500097</v>
      </c>
      <c r="EM219">
        <v>-10.43333333333333</v>
      </c>
      <c r="EN219">
        <v>-1.822222222222222</v>
      </c>
      <c r="EO219">
        <v>35.562</v>
      </c>
      <c r="EP219">
        <v>40.479</v>
      </c>
      <c r="EQ219">
        <v>37.66633333333333</v>
      </c>
      <c r="ER219">
        <v>40.88866666666667</v>
      </c>
      <c r="ES219">
        <v>38.243</v>
      </c>
      <c r="ET219">
        <v>0</v>
      </c>
      <c r="EU219">
        <v>0</v>
      </c>
      <c r="EV219">
        <v>0</v>
      </c>
      <c r="EW219">
        <v>1758505860.1</v>
      </c>
      <c r="EX219">
        <v>0</v>
      </c>
      <c r="EY219">
        <v>788.388</v>
      </c>
      <c r="EZ219">
        <v>-14.96153855678951</v>
      </c>
      <c r="FA219">
        <v>21.15384625212919</v>
      </c>
      <c r="FB219">
        <v>-8.380000000000001</v>
      </c>
      <c r="FC219">
        <v>15</v>
      </c>
      <c r="FD219">
        <v>0</v>
      </c>
      <c r="FE219" t="s">
        <v>424</v>
      </c>
      <c r="FF219">
        <v>1747247426.5</v>
      </c>
      <c r="FG219">
        <v>1747247420.5</v>
      </c>
      <c r="FH219">
        <v>0</v>
      </c>
      <c r="FI219">
        <v>1.027</v>
      </c>
      <c r="FJ219">
        <v>0.031</v>
      </c>
      <c r="FK219">
        <v>0.02</v>
      </c>
      <c r="FL219">
        <v>0.05</v>
      </c>
      <c r="FM219">
        <v>420</v>
      </c>
      <c r="FN219">
        <v>16</v>
      </c>
      <c r="FO219">
        <v>0.01</v>
      </c>
      <c r="FP219">
        <v>0.1</v>
      </c>
      <c r="FQ219">
        <v>0.6592727804878049</v>
      </c>
      <c r="FR219">
        <v>-0.06409122648083462</v>
      </c>
      <c r="FS219">
        <v>0.03208336036967373</v>
      </c>
      <c r="FT219">
        <v>1</v>
      </c>
      <c r="FU219">
        <v>787.4705882352941</v>
      </c>
      <c r="FV219">
        <v>10.43544667790008</v>
      </c>
      <c r="FW219">
        <v>6.031511829392108</v>
      </c>
      <c r="FX219">
        <v>-1</v>
      </c>
      <c r="FY219">
        <v>0.2071155365853659</v>
      </c>
      <c r="FZ219">
        <v>0.1382763344947736</v>
      </c>
      <c r="GA219">
        <v>0.01368254571074807</v>
      </c>
      <c r="GB219">
        <v>0</v>
      </c>
      <c r="GC219">
        <v>1</v>
      </c>
      <c r="GD219">
        <v>2</v>
      </c>
      <c r="GE219" t="s">
        <v>425</v>
      </c>
      <c r="GF219">
        <v>3.13701</v>
      </c>
      <c r="GG219">
        <v>2.71738</v>
      </c>
      <c r="GH219">
        <v>0.0932632</v>
      </c>
      <c r="GI219">
        <v>0.0924808</v>
      </c>
      <c r="GJ219">
        <v>0.110228</v>
      </c>
      <c r="GK219">
        <v>0.108292</v>
      </c>
      <c r="GL219">
        <v>28789.3</v>
      </c>
      <c r="GM219">
        <v>28870</v>
      </c>
      <c r="GN219">
        <v>29519.6</v>
      </c>
      <c r="GO219">
        <v>29401.3</v>
      </c>
      <c r="GP219">
        <v>34703</v>
      </c>
      <c r="GQ219">
        <v>34719.6</v>
      </c>
      <c r="GR219">
        <v>41542</v>
      </c>
      <c r="GS219">
        <v>41769.9</v>
      </c>
      <c r="GT219">
        <v>1.91525</v>
      </c>
      <c r="GU219">
        <v>1.86658</v>
      </c>
      <c r="GV219">
        <v>0.0813976</v>
      </c>
      <c r="GW219">
        <v>0</v>
      </c>
      <c r="GX219">
        <v>29.3506</v>
      </c>
      <c r="GY219">
        <v>999.9</v>
      </c>
      <c r="GZ219">
        <v>57.5</v>
      </c>
      <c r="HA219">
        <v>31.2</v>
      </c>
      <c r="HB219">
        <v>29.1608</v>
      </c>
      <c r="HC219">
        <v>62.4527</v>
      </c>
      <c r="HD219">
        <v>25.4447</v>
      </c>
      <c r="HE219">
        <v>1</v>
      </c>
      <c r="HF219">
        <v>0.135777</v>
      </c>
      <c r="HG219">
        <v>-2.02979</v>
      </c>
      <c r="HH219">
        <v>20.3468</v>
      </c>
      <c r="HI219">
        <v>5.22732</v>
      </c>
      <c r="HJ219">
        <v>12.0159</v>
      </c>
      <c r="HK219">
        <v>4.99125</v>
      </c>
      <c r="HL219">
        <v>3.28935</v>
      </c>
      <c r="HM219">
        <v>9999</v>
      </c>
      <c r="HN219">
        <v>9999</v>
      </c>
      <c r="HO219">
        <v>9999</v>
      </c>
      <c r="HP219">
        <v>999.9</v>
      </c>
      <c r="HQ219">
        <v>1.86754</v>
      </c>
      <c r="HR219">
        <v>1.86674</v>
      </c>
      <c r="HS219">
        <v>1.86603</v>
      </c>
      <c r="HT219">
        <v>1.866</v>
      </c>
      <c r="HU219">
        <v>1.86783</v>
      </c>
      <c r="HV219">
        <v>1.87028</v>
      </c>
      <c r="HW219">
        <v>1.86892</v>
      </c>
      <c r="HX219">
        <v>1.87041</v>
      </c>
      <c r="HY219">
        <v>0</v>
      </c>
      <c r="HZ219">
        <v>0</v>
      </c>
      <c r="IA219">
        <v>0</v>
      </c>
      <c r="IB219">
        <v>0</v>
      </c>
      <c r="IC219" t="s">
        <v>426</v>
      </c>
      <c r="ID219" t="s">
        <v>427</v>
      </c>
      <c r="IE219" t="s">
        <v>428</v>
      </c>
      <c r="IF219" t="s">
        <v>428</v>
      </c>
      <c r="IG219" t="s">
        <v>428</v>
      </c>
      <c r="IH219" t="s">
        <v>428</v>
      </c>
      <c r="II219">
        <v>0</v>
      </c>
      <c r="IJ219">
        <v>100</v>
      </c>
      <c r="IK219">
        <v>100</v>
      </c>
      <c r="IL219">
        <v>1.238</v>
      </c>
      <c r="IM219">
        <v>0.2124</v>
      </c>
      <c r="IN219">
        <v>0.6902030508192664</v>
      </c>
      <c r="IO219">
        <v>0.001474763808417899</v>
      </c>
      <c r="IP219">
        <v>-3.85604142745729E-07</v>
      </c>
      <c r="IQ219">
        <v>-4.042155114862324E-11</v>
      </c>
      <c r="IR219">
        <v>-0.0599630414126953</v>
      </c>
      <c r="IS219">
        <v>-0.0008759303265835833</v>
      </c>
      <c r="IT219">
        <v>0.0007542316531097033</v>
      </c>
      <c r="IU219">
        <v>-1.168394518909615E-05</v>
      </c>
      <c r="IV219">
        <v>4</v>
      </c>
      <c r="IW219">
        <v>2283</v>
      </c>
      <c r="IX219">
        <v>1</v>
      </c>
      <c r="IY219">
        <v>28</v>
      </c>
      <c r="IZ219">
        <v>187640.5</v>
      </c>
      <c r="JA219">
        <v>187640.6</v>
      </c>
      <c r="JB219">
        <v>1.03271</v>
      </c>
      <c r="JC219">
        <v>2.29736</v>
      </c>
      <c r="JD219">
        <v>1.39771</v>
      </c>
      <c r="JE219">
        <v>2.35474</v>
      </c>
      <c r="JF219">
        <v>1.49536</v>
      </c>
      <c r="JG219">
        <v>2.56348</v>
      </c>
      <c r="JH219">
        <v>36.7654</v>
      </c>
      <c r="JI219">
        <v>24.1138</v>
      </c>
      <c r="JJ219">
        <v>18</v>
      </c>
      <c r="JK219">
        <v>489.867</v>
      </c>
      <c r="JL219">
        <v>448.964</v>
      </c>
      <c r="JM219">
        <v>32.5026</v>
      </c>
      <c r="JN219">
        <v>29.364</v>
      </c>
      <c r="JO219">
        <v>30.0001</v>
      </c>
      <c r="JP219">
        <v>29.2313</v>
      </c>
      <c r="JQ219">
        <v>29.1572</v>
      </c>
      <c r="JR219">
        <v>20.6916</v>
      </c>
      <c r="JS219">
        <v>20.684</v>
      </c>
      <c r="JT219">
        <v>100</v>
      </c>
      <c r="JU219">
        <v>32.5349</v>
      </c>
      <c r="JV219">
        <v>420</v>
      </c>
      <c r="JW219">
        <v>25.3461</v>
      </c>
      <c r="JX219">
        <v>100.893</v>
      </c>
      <c r="JY219">
        <v>100.444</v>
      </c>
    </row>
    <row r="220" spans="1:285">
      <c r="A220">
        <v>204</v>
      </c>
      <c r="B220">
        <v>1758505861</v>
      </c>
      <c r="C220">
        <v>2972.5</v>
      </c>
      <c r="D220" t="s">
        <v>841</v>
      </c>
      <c r="E220" t="s">
        <v>842</v>
      </c>
      <c r="F220">
        <v>5</v>
      </c>
      <c r="G220" t="s">
        <v>796</v>
      </c>
      <c r="H220" t="s">
        <v>420</v>
      </c>
      <c r="I220" t="s">
        <v>421</v>
      </c>
      <c r="J220">
        <v>1758505858</v>
      </c>
      <c r="K220">
        <f>(L220)/1000</f>
        <v>0</v>
      </c>
      <c r="L220">
        <f>1000*DL220*AJ220*(DH220-DI220)/(100*DA220*(1000-AJ220*DH220))</f>
        <v>0</v>
      </c>
      <c r="M220">
        <f>DL220*AJ220*(DG220-DF220*(1000-AJ220*DI220)/(1000-AJ220*DH220))/(100*DA220)</f>
        <v>0</v>
      </c>
      <c r="N220">
        <f>DF220 - IF(AJ220&gt;1, M220*DA220*100.0/(AL220), 0)</f>
        <v>0</v>
      </c>
      <c r="O220">
        <f>((U220-K220/2)*N220-M220)/(U220+K220/2)</f>
        <v>0</v>
      </c>
      <c r="P220">
        <f>O220*(DM220+DN220)/1000.0</f>
        <v>0</v>
      </c>
      <c r="Q220">
        <f>(DF220 - IF(AJ220&gt;1, M220*DA220*100.0/(AL220), 0))*(DM220+DN220)/1000.0</f>
        <v>0</v>
      </c>
      <c r="R220">
        <f>2.0/((1/T220-1/S220)+SIGN(T220)*SQRT((1/T220-1/S220)*(1/T220-1/S220) + 4*DB220/((DB220+1)*(DB220+1))*(2*1/T220*1/S220-1/S220*1/S220)))</f>
        <v>0</v>
      </c>
      <c r="S220">
        <f>IF(LEFT(DC220,1)&lt;&gt;"0",IF(LEFT(DC220,1)="1",3.0,DD220),$D$5+$E$5*(DT220*DM220/($K$5*1000))+$F$5*(DT220*DM220/($K$5*1000))*MAX(MIN(DA220,$J$5),$I$5)*MAX(MIN(DA220,$J$5),$I$5)+$G$5*MAX(MIN(DA220,$J$5),$I$5)*(DT220*DM220/($K$5*1000))+$H$5*(DT220*DM220/($K$5*1000))*(DT220*DM220/($K$5*1000)))</f>
        <v>0</v>
      </c>
      <c r="T220">
        <f>K220*(1000-(1000*0.61365*exp(17.502*X220/(240.97+X220))/(DM220+DN220)+DH220)/2)/(1000*0.61365*exp(17.502*X220/(240.97+X220))/(DM220+DN220)-DH220)</f>
        <v>0</v>
      </c>
      <c r="U220">
        <f>1/((DB220+1)/(R220/1.6)+1/(S220/1.37)) + DB220/((DB220+1)/(R220/1.6) + DB220/(S220/1.37))</f>
        <v>0</v>
      </c>
      <c r="V220">
        <f>(CW220*CZ220)</f>
        <v>0</v>
      </c>
      <c r="W220">
        <f>(DO220+(V220+2*0.95*5.67E-8*(((DO220+$B$7)+273)^4-(DO220+273)^4)-44100*K220)/(1.84*29.3*S220+8*0.95*5.67E-8*(DO220+273)^3))</f>
        <v>0</v>
      </c>
      <c r="X220">
        <f>($C$7*DP220+$D$7*DQ220+$E$7*W220)</f>
        <v>0</v>
      </c>
      <c r="Y220">
        <f>0.61365*exp(17.502*X220/(240.97+X220))</f>
        <v>0</v>
      </c>
      <c r="Z220">
        <f>(AA220/AB220*100)</f>
        <v>0</v>
      </c>
      <c r="AA220">
        <f>DH220*(DM220+DN220)/1000</f>
        <v>0</v>
      </c>
      <c r="AB220">
        <f>0.61365*exp(17.502*DO220/(240.97+DO220))</f>
        <v>0</v>
      </c>
      <c r="AC220">
        <f>(Y220-DH220*(DM220+DN220)/1000)</f>
        <v>0</v>
      </c>
      <c r="AD220">
        <f>(-K220*44100)</f>
        <v>0</v>
      </c>
      <c r="AE220">
        <f>2*29.3*S220*0.92*(DO220-X220)</f>
        <v>0</v>
      </c>
      <c r="AF220">
        <f>2*0.95*5.67E-8*(((DO220+$B$7)+273)^4-(X220+273)^4)</f>
        <v>0</v>
      </c>
      <c r="AG220">
        <f>V220+AF220+AD220+AE220</f>
        <v>0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MAX(0,($B$13+$C$13*DT220)/(1+$D$13*DT220)*DM220/(DO220+273)*$E$13)</f>
        <v>0</v>
      </c>
      <c r="AM220" t="s">
        <v>422</v>
      </c>
      <c r="AN220" t="s">
        <v>422</v>
      </c>
      <c r="AO220">
        <v>0</v>
      </c>
      <c r="AP220">
        <v>0</v>
      </c>
      <c r="AQ220">
        <f>1-AO220/AP220</f>
        <v>0</v>
      </c>
      <c r="AR220">
        <v>0</v>
      </c>
      <c r="AS220" t="s">
        <v>422</v>
      </c>
      <c r="AT220" t="s">
        <v>422</v>
      </c>
      <c r="AU220">
        <v>0</v>
      </c>
      <c r="AV220">
        <v>0</v>
      </c>
      <c r="AW220">
        <f>1-AU220/AV220</f>
        <v>0</v>
      </c>
      <c r="AX220">
        <v>0.5</v>
      </c>
      <c r="AY220">
        <f>CX220</f>
        <v>0</v>
      </c>
      <c r="AZ220">
        <f>M220</f>
        <v>0</v>
      </c>
      <c r="BA220">
        <f>AW220*AX220*AY220</f>
        <v>0</v>
      </c>
      <c r="BB220">
        <f>(AZ220-AR220)/AY220</f>
        <v>0</v>
      </c>
      <c r="BC220">
        <f>(AP220-AV220)/AV220</f>
        <v>0</v>
      </c>
      <c r="BD220">
        <f>AO220/(AQ220+AO220/AV220)</f>
        <v>0</v>
      </c>
      <c r="BE220" t="s">
        <v>422</v>
      </c>
      <c r="BF220">
        <v>0</v>
      </c>
      <c r="BG220">
        <f>IF(BF220&lt;&gt;0, BF220, BD220)</f>
        <v>0</v>
      </c>
      <c r="BH220">
        <f>1-BG220/AV220</f>
        <v>0</v>
      </c>
      <c r="BI220">
        <f>(AV220-AU220)/(AV220-BG220)</f>
        <v>0</v>
      </c>
      <c r="BJ220">
        <f>(AP220-AV220)/(AP220-BG220)</f>
        <v>0</v>
      </c>
      <c r="BK220">
        <f>(AV220-AU220)/(AV220-AO220)</f>
        <v>0</v>
      </c>
      <c r="BL220">
        <f>(AP220-AV220)/(AP220-AO220)</f>
        <v>0</v>
      </c>
      <c r="BM220">
        <f>(BI220*BG220/AU220)</f>
        <v>0</v>
      </c>
      <c r="BN220">
        <f>(1-BM220)</f>
        <v>0</v>
      </c>
      <c r="CW220">
        <f>$B$11*DU220+$C$11*DV220+$F$11*EG220*(1-EJ220)</f>
        <v>0</v>
      </c>
      <c r="CX220">
        <f>CW220*CY220</f>
        <v>0</v>
      </c>
      <c r="CY220">
        <f>($B$11*$D$9+$C$11*$D$9+$F$11*((ET220+EL220)/MAX(ET220+EL220+EU220, 0.1)*$I$9+EU220/MAX(ET220+EL220+EU220, 0.1)*$J$9))/($B$11+$C$11+$F$11)</f>
        <v>0</v>
      </c>
      <c r="CZ220">
        <f>($B$11*$K$9+$C$11*$K$9+$F$11*((ET220+EL220)/MAX(ET220+EL220+EU220, 0.1)*$P$9+EU220/MAX(ET220+EL220+EU220, 0.1)*$Q$9))/($B$11+$C$11+$F$11)</f>
        <v>0</v>
      </c>
      <c r="DA220">
        <v>6</v>
      </c>
      <c r="DB220">
        <v>0.5</v>
      </c>
      <c r="DC220" t="s">
        <v>423</v>
      </c>
      <c r="DD220">
        <v>2</v>
      </c>
      <c r="DE220">
        <v>1758505858</v>
      </c>
      <c r="DF220">
        <v>420.6753333333334</v>
      </c>
      <c r="DG220">
        <v>420.0044444444445</v>
      </c>
      <c r="DH220">
        <v>25.57938888888889</v>
      </c>
      <c r="DI220">
        <v>25.35296666666667</v>
      </c>
      <c r="DJ220">
        <v>419.4374444444445</v>
      </c>
      <c r="DK220">
        <v>25.36694444444445</v>
      </c>
      <c r="DL220">
        <v>500.0498888888889</v>
      </c>
      <c r="DM220">
        <v>89.98075555555556</v>
      </c>
      <c r="DN220">
        <v>0.05693658888888889</v>
      </c>
      <c r="DO220">
        <v>31.35434444444444</v>
      </c>
      <c r="DP220">
        <v>30.66947777777778</v>
      </c>
      <c r="DQ220">
        <v>999.9000000000001</v>
      </c>
      <c r="DR220">
        <v>0</v>
      </c>
      <c r="DS220">
        <v>0</v>
      </c>
      <c r="DT220">
        <v>10007.22222222222</v>
      </c>
      <c r="DU220">
        <v>0</v>
      </c>
      <c r="DV220">
        <v>0.899321</v>
      </c>
      <c r="DW220">
        <v>0.6706916666666667</v>
      </c>
      <c r="DX220">
        <v>431.7183333333334</v>
      </c>
      <c r="DY220">
        <v>430.9298888888889</v>
      </c>
      <c r="DZ220">
        <v>0.2264188888888889</v>
      </c>
      <c r="EA220">
        <v>420.0044444444445</v>
      </c>
      <c r="EB220">
        <v>25.35296666666667</v>
      </c>
      <c r="EC220">
        <v>2.301652222222222</v>
      </c>
      <c r="ED220">
        <v>2.281277777777778</v>
      </c>
      <c r="EE220">
        <v>19.68797777777778</v>
      </c>
      <c r="EF220">
        <v>19.54481111111111</v>
      </c>
      <c r="EG220">
        <v>0.00500097</v>
      </c>
      <c r="EH220">
        <v>0</v>
      </c>
      <c r="EI220">
        <v>0</v>
      </c>
      <c r="EJ220">
        <v>0</v>
      </c>
      <c r="EK220">
        <v>784.2111111111111</v>
      </c>
      <c r="EL220">
        <v>0.00500097</v>
      </c>
      <c r="EM220">
        <v>-2.233333333333333</v>
      </c>
      <c r="EN220">
        <v>-0.6666666666666666</v>
      </c>
      <c r="EO220">
        <v>35.562</v>
      </c>
      <c r="EP220">
        <v>40.51377777777778</v>
      </c>
      <c r="EQ220">
        <v>37.687</v>
      </c>
      <c r="ER220">
        <v>40.93033333333333</v>
      </c>
      <c r="ES220">
        <v>38.25</v>
      </c>
      <c r="ET220">
        <v>0</v>
      </c>
      <c r="EU220">
        <v>0</v>
      </c>
      <c r="EV220">
        <v>0</v>
      </c>
      <c r="EW220">
        <v>1758505861.9</v>
      </c>
      <c r="EX220">
        <v>0</v>
      </c>
      <c r="EY220">
        <v>787.3269230769231</v>
      </c>
      <c r="EZ220">
        <v>-39.31282068265637</v>
      </c>
      <c r="FA220">
        <v>46.63247865860378</v>
      </c>
      <c r="FB220">
        <v>-6.553846153846154</v>
      </c>
      <c r="FC220">
        <v>15</v>
      </c>
      <c r="FD220">
        <v>0</v>
      </c>
      <c r="FE220" t="s">
        <v>424</v>
      </c>
      <c r="FF220">
        <v>1747247426.5</v>
      </c>
      <c r="FG220">
        <v>1747247420.5</v>
      </c>
      <c r="FH220">
        <v>0</v>
      </c>
      <c r="FI220">
        <v>1.027</v>
      </c>
      <c r="FJ220">
        <v>0.031</v>
      </c>
      <c r="FK220">
        <v>0.02</v>
      </c>
      <c r="FL220">
        <v>0.05</v>
      </c>
      <c r="FM220">
        <v>420</v>
      </c>
      <c r="FN220">
        <v>16</v>
      </c>
      <c r="FO220">
        <v>0.01</v>
      </c>
      <c r="FP220">
        <v>0.1</v>
      </c>
      <c r="FQ220">
        <v>0.6569445121951221</v>
      </c>
      <c r="FR220">
        <v>-0.009278571428572214</v>
      </c>
      <c r="FS220">
        <v>0.02969084592862197</v>
      </c>
      <c r="FT220">
        <v>1</v>
      </c>
      <c r="FU220">
        <v>786.6617647058823</v>
      </c>
      <c r="FV220">
        <v>6.113063206534024</v>
      </c>
      <c r="FW220">
        <v>6.217528102818887</v>
      </c>
      <c r="FX220">
        <v>-1</v>
      </c>
      <c r="FY220">
        <v>0.2093183658536586</v>
      </c>
      <c r="FZ220">
        <v>0.1327756933797909</v>
      </c>
      <c r="GA220">
        <v>0.01315635317688498</v>
      </c>
      <c r="GB220">
        <v>0</v>
      </c>
      <c r="GC220">
        <v>1</v>
      </c>
      <c r="GD220">
        <v>2</v>
      </c>
      <c r="GE220" t="s">
        <v>425</v>
      </c>
      <c r="GF220">
        <v>3.13683</v>
      </c>
      <c r="GG220">
        <v>2.71726</v>
      </c>
      <c r="GH220">
        <v>0.0932658</v>
      </c>
      <c r="GI220">
        <v>0.09247370000000001</v>
      </c>
      <c r="GJ220">
        <v>0.110236</v>
      </c>
      <c r="GK220">
        <v>0.108297</v>
      </c>
      <c r="GL220">
        <v>28789.5</v>
      </c>
      <c r="GM220">
        <v>28870.4</v>
      </c>
      <c r="GN220">
        <v>29519.9</v>
      </c>
      <c r="GO220">
        <v>29401.5</v>
      </c>
      <c r="GP220">
        <v>34703</v>
      </c>
      <c r="GQ220">
        <v>34719.6</v>
      </c>
      <c r="GR220">
        <v>41542.5</v>
      </c>
      <c r="GS220">
        <v>41770.2</v>
      </c>
      <c r="GT220">
        <v>1.915</v>
      </c>
      <c r="GU220">
        <v>1.86658</v>
      </c>
      <c r="GV220">
        <v>0.08072699999999999</v>
      </c>
      <c r="GW220">
        <v>0</v>
      </c>
      <c r="GX220">
        <v>29.3506</v>
      </c>
      <c r="GY220">
        <v>999.9</v>
      </c>
      <c r="GZ220">
        <v>57.5</v>
      </c>
      <c r="HA220">
        <v>31.2</v>
      </c>
      <c r="HB220">
        <v>29.1596</v>
      </c>
      <c r="HC220">
        <v>62.4027</v>
      </c>
      <c r="HD220">
        <v>25.5449</v>
      </c>
      <c r="HE220">
        <v>1</v>
      </c>
      <c r="HF220">
        <v>0.135681</v>
      </c>
      <c r="HG220">
        <v>-2.04345</v>
      </c>
      <c r="HH220">
        <v>20.3467</v>
      </c>
      <c r="HI220">
        <v>5.22732</v>
      </c>
      <c r="HJ220">
        <v>12.0159</v>
      </c>
      <c r="HK220">
        <v>4.99125</v>
      </c>
      <c r="HL220">
        <v>3.2893</v>
      </c>
      <c r="HM220">
        <v>9999</v>
      </c>
      <c r="HN220">
        <v>9999</v>
      </c>
      <c r="HO220">
        <v>9999</v>
      </c>
      <c r="HP220">
        <v>999.9</v>
      </c>
      <c r="HQ220">
        <v>1.86756</v>
      </c>
      <c r="HR220">
        <v>1.86675</v>
      </c>
      <c r="HS220">
        <v>1.86604</v>
      </c>
      <c r="HT220">
        <v>1.866</v>
      </c>
      <c r="HU220">
        <v>1.86783</v>
      </c>
      <c r="HV220">
        <v>1.87029</v>
      </c>
      <c r="HW220">
        <v>1.86891</v>
      </c>
      <c r="HX220">
        <v>1.87041</v>
      </c>
      <c r="HY220">
        <v>0</v>
      </c>
      <c r="HZ220">
        <v>0</v>
      </c>
      <c r="IA220">
        <v>0</v>
      </c>
      <c r="IB220">
        <v>0</v>
      </c>
      <c r="IC220" t="s">
        <v>426</v>
      </c>
      <c r="ID220" t="s">
        <v>427</v>
      </c>
      <c r="IE220" t="s">
        <v>428</v>
      </c>
      <c r="IF220" t="s">
        <v>428</v>
      </c>
      <c r="IG220" t="s">
        <v>428</v>
      </c>
      <c r="IH220" t="s">
        <v>428</v>
      </c>
      <c r="II220">
        <v>0</v>
      </c>
      <c r="IJ220">
        <v>100</v>
      </c>
      <c r="IK220">
        <v>100</v>
      </c>
      <c r="IL220">
        <v>1.238</v>
      </c>
      <c r="IM220">
        <v>0.2125</v>
      </c>
      <c r="IN220">
        <v>0.6902030508192664</v>
      </c>
      <c r="IO220">
        <v>0.001474763808417899</v>
      </c>
      <c r="IP220">
        <v>-3.85604142745729E-07</v>
      </c>
      <c r="IQ220">
        <v>-4.042155114862324E-11</v>
      </c>
      <c r="IR220">
        <v>-0.0599630414126953</v>
      </c>
      <c r="IS220">
        <v>-0.0008759303265835833</v>
      </c>
      <c r="IT220">
        <v>0.0007542316531097033</v>
      </c>
      <c r="IU220">
        <v>-1.168394518909615E-05</v>
      </c>
      <c r="IV220">
        <v>4</v>
      </c>
      <c r="IW220">
        <v>2283</v>
      </c>
      <c r="IX220">
        <v>1</v>
      </c>
      <c r="IY220">
        <v>28</v>
      </c>
      <c r="IZ220">
        <v>187640.6</v>
      </c>
      <c r="JA220">
        <v>187640.7</v>
      </c>
      <c r="JB220">
        <v>1.03394</v>
      </c>
      <c r="JC220">
        <v>2.2876</v>
      </c>
      <c r="JD220">
        <v>1.39771</v>
      </c>
      <c r="JE220">
        <v>2.35596</v>
      </c>
      <c r="JF220">
        <v>1.49536</v>
      </c>
      <c r="JG220">
        <v>2.72095</v>
      </c>
      <c r="JH220">
        <v>36.7654</v>
      </c>
      <c r="JI220">
        <v>24.1138</v>
      </c>
      <c r="JJ220">
        <v>18</v>
      </c>
      <c r="JK220">
        <v>489.699</v>
      </c>
      <c r="JL220">
        <v>448.954</v>
      </c>
      <c r="JM220">
        <v>32.5143</v>
      </c>
      <c r="JN220">
        <v>29.3627</v>
      </c>
      <c r="JO220">
        <v>30</v>
      </c>
      <c r="JP220">
        <v>29.2301</v>
      </c>
      <c r="JQ220">
        <v>29.156</v>
      </c>
      <c r="JR220">
        <v>20.6959</v>
      </c>
      <c r="JS220">
        <v>20.684</v>
      </c>
      <c r="JT220">
        <v>100</v>
      </c>
      <c r="JU220">
        <v>32.5349</v>
      </c>
      <c r="JV220">
        <v>420</v>
      </c>
      <c r="JW220">
        <v>25.3461</v>
      </c>
      <c r="JX220">
        <v>100.894</v>
      </c>
      <c r="JY220">
        <v>100.444</v>
      </c>
    </row>
    <row r="221" spans="1:285">
      <c r="A221">
        <v>205</v>
      </c>
      <c r="B221">
        <v>1758505863</v>
      </c>
      <c r="C221">
        <v>2974.5</v>
      </c>
      <c r="D221" t="s">
        <v>843</v>
      </c>
      <c r="E221" t="s">
        <v>844</v>
      </c>
      <c r="F221">
        <v>5</v>
      </c>
      <c r="G221" t="s">
        <v>796</v>
      </c>
      <c r="H221" t="s">
        <v>420</v>
      </c>
      <c r="I221" t="s">
        <v>421</v>
      </c>
      <c r="J221">
        <v>1758505860</v>
      </c>
      <c r="K221">
        <f>(L221)/1000</f>
        <v>0</v>
      </c>
      <c r="L221">
        <f>1000*DL221*AJ221*(DH221-DI221)/(100*DA221*(1000-AJ221*DH221))</f>
        <v>0</v>
      </c>
      <c r="M221">
        <f>DL221*AJ221*(DG221-DF221*(1000-AJ221*DI221)/(1000-AJ221*DH221))/(100*DA221)</f>
        <v>0</v>
      </c>
      <c r="N221">
        <f>DF221 - IF(AJ221&gt;1, M221*DA221*100.0/(AL221), 0)</f>
        <v>0</v>
      </c>
      <c r="O221">
        <f>((U221-K221/2)*N221-M221)/(U221+K221/2)</f>
        <v>0</v>
      </c>
      <c r="P221">
        <f>O221*(DM221+DN221)/1000.0</f>
        <v>0</v>
      </c>
      <c r="Q221">
        <f>(DF221 - IF(AJ221&gt;1, M221*DA221*100.0/(AL221), 0))*(DM221+DN221)/1000.0</f>
        <v>0</v>
      </c>
      <c r="R221">
        <f>2.0/((1/T221-1/S221)+SIGN(T221)*SQRT((1/T221-1/S221)*(1/T221-1/S221) + 4*DB221/((DB221+1)*(DB221+1))*(2*1/T221*1/S221-1/S221*1/S221)))</f>
        <v>0</v>
      </c>
      <c r="S221">
        <f>IF(LEFT(DC221,1)&lt;&gt;"0",IF(LEFT(DC221,1)="1",3.0,DD221),$D$5+$E$5*(DT221*DM221/($K$5*1000))+$F$5*(DT221*DM221/($K$5*1000))*MAX(MIN(DA221,$J$5),$I$5)*MAX(MIN(DA221,$J$5),$I$5)+$G$5*MAX(MIN(DA221,$J$5),$I$5)*(DT221*DM221/($K$5*1000))+$H$5*(DT221*DM221/($K$5*1000))*(DT221*DM221/($K$5*1000)))</f>
        <v>0</v>
      </c>
      <c r="T221">
        <f>K221*(1000-(1000*0.61365*exp(17.502*X221/(240.97+X221))/(DM221+DN221)+DH221)/2)/(1000*0.61365*exp(17.502*X221/(240.97+X221))/(DM221+DN221)-DH221)</f>
        <v>0</v>
      </c>
      <c r="U221">
        <f>1/((DB221+1)/(R221/1.6)+1/(S221/1.37)) + DB221/((DB221+1)/(R221/1.6) + DB221/(S221/1.37))</f>
        <v>0</v>
      </c>
      <c r="V221">
        <f>(CW221*CZ221)</f>
        <v>0</v>
      </c>
      <c r="W221">
        <f>(DO221+(V221+2*0.95*5.67E-8*(((DO221+$B$7)+273)^4-(DO221+273)^4)-44100*K221)/(1.84*29.3*S221+8*0.95*5.67E-8*(DO221+273)^3))</f>
        <v>0</v>
      </c>
      <c r="X221">
        <f>($C$7*DP221+$D$7*DQ221+$E$7*W221)</f>
        <v>0</v>
      </c>
      <c r="Y221">
        <f>0.61365*exp(17.502*X221/(240.97+X221))</f>
        <v>0</v>
      </c>
      <c r="Z221">
        <f>(AA221/AB221*100)</f>
        <v>0</v>
      </c>
      <c r="AA221">
        <f>DH221*(DM221+DN221)/1000</f>
        <v>0</v>
      </c>
      <c r="AB221">
        <f>0.61365*exp(17.502*DO221/(240.97+DO221))</f>
        <v>0</v>
      </c>
      <c r="AC221">
        <f>(Y221-DH221*(DM221+DN221)/1000)</f>
        <v>0</v>
      </c>
      <c r="AD221">
        <f>(-K221*44100)</f>
        <v>0</v>
      </c>
      <c r="AE221">
        <f>2*29.3*S221*0.92*(DO221-X221)</f>
        <v>0</v>
      </c>
      <c r="AF221">
        <f>2*0.95*5.67E-8*(((DO221+$B$7)+273)^4-(X221+273)^4)</f>
        <v>0</v>
      </c>
      <c r="AG221">
        <f>V221+AF221+AD221+AE221</f>
        <v>0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MAX(0,($B$13+$C$13*DT221)/(1+$D$13*DT221)*DM221/(DO221+273)*$E$13)</f>
        <v>0</v>
      </c>
      <c r="AM221" t="s">
        <v>422</v>
      </c>
      <c r="AN221" t="s">
        <v>422</v>
      </c>
      <c r="AO221">
        <v>0</v>
      </c>
      <c r="AP221">
        <v>0</v>
      </c>
      <c r="AQ221">
        <f>1-AO221/AP221</f>
        <v>0</v>
      </c>
      <c r="AR221">
        <v>0</v>
      </c>
      <c r="AS221" t="s">
        <v>422</v>
      </c>
      <c r="AT221" t="s">
        <v>422</v>
      </c>
      <c r="AU221">
        <v>0</v>
      </c>
      <c r="AV221">
        <v>0</v>
      </c>
      <c r="AW221">
        <f>1-AU221/AV221</f>
        <v>0</v>
      </c>
      <c r="AX221">
        <v>0.5</v>
      </c>
      <c r="AY221">
        <f>CX221</f>
        <v>0</v>
      </c>
      <c r="AZ221">
        <f>M221</f>
        <v>0</v>
      </c>
      <c r="BA221">
        <f>AW221*AX221*AY221</f>
        <v>0</v>
      </c>
      <c r="BB221">
        <f>(AZ221-AR221)/AY221</f>
        <v>0</v>
      </c>
      <c r="BC221">
        <f>(AP221-AV221)/AV221</f>
        <v>0</v>
      </c>
      <c r="BD221">
        <f>AO221/(AQ221+AO221/AV221)</f>
        <v>0</v>
      </c>
      <c r="BE221" t="s">
        <v>422</v>
      </c>
      <c r="BF221">
        <v>0</v>
      </c>
      <c r="BG221">
        <f>IF(BF221&lt;&gt;0, BF221, BD221)</f>
        <v>0</v>
      </c>
      <c r="BH221">
        <f>1-BG221/AV221</f>
        <v>0</v>
      </c>
      <c r="BI221">
        <f>(AV221-AU221)/(AV221-BG221)</f>
        <v>0</v>
      </c>
      <c r="BJ221">
        <f>(AP221-AV221)/(AP221-BG221)</f>
        <v>0</v>
      </c>
      <c r="BK221">
        <f>(AV221-AU221)/(AV221-AO221)</f>
        <v>0</v>
      </c>
      <c r="BL221">
        <f>(AP221-AV221)/(AP221-AO221)</f>
        <v>0</v>
      </c>
      <c r="BM221">
        <f>(BI221*BG221/AU221)</f>
        <v>0</v>
      </c>
      <c r="BN221">
        <f>(1-BM221)</f>
        <v>0</v>
      </c>
      <c r="CW221">
        <f>$B$11*DU221+$C$11*DV221+$F$11*EG221*(1-EJ221)</f>
        <v>0</v>
      </c>
      <c r="CX221">
        <f>CW221*CY221</f>
        <v>0</v>
      </c>
      <c r="CY221">
        <f>($B$11*$D$9+$C$11*$D$9+$F$11*((ET221+EL221)/MAX(ET221+EL221+EU221, 0.1)*$I$9+EU221/MAX(ET221+EL221+EU221, 0.1)*$J$9))/($B$11+$C$11+$F$11)</f>
        <v>0</v>
      </c>
      <c r="CZ221">
        <f>($B$11*$K$9+$C$11*$K$9+$F$11*((ET221+EL221)/MAX(ET221+EL221+EU221, 0.1)*$P$9+EU221/MAX(ET221+EL221+EU221, 0.1)*$Q$9))/($B$11+$C$11+$F$11)</f>
        <v>0</v>
      </c>
      <c r="DA221">
        <v>6</v>
      </c>
      <c r="DB221">
        <v>0.5</v>
      </c>
      <c r="DC221" t="s">
        <v>423</v>
      </c>
      <c r="DD221">
        <v>2</v>
      </c>
      <c r="DE221">
        <v>1758505860</v>
      </c>
      <c r="DF221">
        <v>420.6696666666667</v>
      </c>
      <c r="DG221">
        <v>419.9822222222222</v>
      </c>
      <c r="DH221">
        <v>25.58132222222222</v>
      </c>
      <c r="DI221">
        <v>25.35285555555556</v>
      </c>
      <c r="DJ221">
        <v>419.4317777777778</v>
      </c>
      <c r="DK221">
        <v>25.36884444444444</v>
      </c>
      <c r="DL221">
        <v>500.03</v>
      </c>
      <c r="DM221">
        <v>89.98165555555556</v>
      </c>
      <c r="DN221">
        <v>0.05698252222222222</v>
      </c>
      <c r="DO221">
        <v>31.35578888888888</v>
      </c>
      <c r="DP221">
        <v>30.66733333333333</v>
      </c>
      <c r="DQ221">
        <v>999.9000000000001</v>
      </c>
      <c r="DR221">
        <v>0</v>
      </c>
      <c r="DS221">
        <v>0</v>
      </c>
      <c r="DT221">
        <v>10005.90222222222</v>
      </c>
      <c r="DU221">
        <v>0</v>
      </c>
      <c r="DV221">
        <v>0.899321</v>
      </c>
      <c r="DW221">
        <v>0.6871983333333334</v>
      </c>
      <c r="DX221">
        <v>431.7135555555556</v>
      </c>
      <c r="DY221">
        <v>430.9071111111111</v>
      </c>
      <c r="DZ221">
        <v>0.2284442222222222</v>
      </c>
      <c r="EA221">
        <v>419.9822222222222</v>
      </c>
      <c r="EB221">
        <v>25.35285555555556</v>
      </c>
      <c r="EC221">
        <v>2.301846666666667</v>
      </c>
      <c r="ED221">
        <v>2.281292222222222</v>
      </c>
      <c r="EE221">
        <v>19.68935555555555</v>
      </c>
      <c r="EF221">
        <v>19.5449</v>
      </c>
      <c r="EG221">
        <v>0.00500097</v>
      </c>
      <c r="EH221">
        <v>0</v>
      </c>
      <c r="EI221">
        <v>0</v>
      </c>
      <c r="EJ221">
        <v>0</v>
      </c>
      <c r="EK221">
        <v>782.8777777777777</v>
      </c>
      <c r="EL221">
        <v>0.00500097</v>
      </c>
      <c r="EM221">
        <v>0.911111111111111</v>
      </c>
      <c r="EN221">
        <v>-0.5</v>
      </c>
      <c r="EO221">
        <v>35.562</v>
      </c>
      <c r="EP221">
        <v>40.53444444444445</v>
      </c>
      <c r="EQ221">
        <v>37.708</v>
      </c>
      <c r="ER221">
        <v>40.972</v>
      </c>
      <c r="ES221">
        <v>38.27066666666667</v>
      </c>
      <c r="ET221">
        <v>0</v>
      </c>
      <c r="EU221">
        <v>0</v>
      </c>
      <c r="EV221">
        <v>0</v>
      </c>
      <c r="EW221">
        <v>1758505863.7</v>
      </c>
      <c r="EX221">
        <v>0</v>
      </c>
      <c r="EY221">
        <v>786.812</v>
      </c>
      <c r="EZ221">
        <v>-34.79230798207813</v>
      </c>
      <c r="FA221">
        <v>23.41538456464421</v>
      </c>
      <c r="FB221">
        <v>-4.116</v>
      </c>
      <c r="FC221">
        <v>15</v>
      </c>
      <c r="FD221">
        <v>0</v>
      </c>
      <c r="FE221" t="s">
        <v>424</v>
      </c>
      <c r="FF221">
        <v>1747247426.5</v>
      </c>
      <c r="FG221">
        <v>1747247420.5</v>
      </c>
      <c r="FH221">
        <v>0</v>
      </c>
      <c r="FI221">
        <v>1.027</v>
      </c>
      <c r="FJ221">
        <v>0.031</v>
      </c>
      <c r="FK221">
        <v>0.02</v>
      </c>
      <c r="FL221">
        <v>0.05</v>
      </c>
      <c r="FM221">
        <v>420</v>
      </c>
      <c r="FN221">
        <v>16</v>
      </c>
      <c r="FO221">
        <v>0.01</v>
      </c>
      <c r="FP221">
        <v>0.1</v>
      </c>
      <c r="FQ221">
        <v>0.6630182682926828</v>
      </c>
      <c r="FR221">
        <v>0.09133415331010619</v>
      </c>
      <c r="FS221">
        <v>0.03241640518206822</v>
      </c>
      <c r="FT221">
        <v>1</v>
      </c>
      <c r="FU221">
        <v>787.0000000000001</v>
      </c>
      <c r="FV221">
        <v>-13.85179545965692</v>
      </c>
      <c r="FW221">
        <v>5.909762610938545</v>
      </c>
      <c r="FX221">
        <v>-1</v>
      </c>
      <c r="FY221">
        <v>0.2152337804878049</v>
      </c>
      <c r="FZ221">
        <v>0.1171665574912893</v>
      </c>
      <c r="GA221">
        <v>0.01170533688893753</v>
      </c>
      <c r="GB221">
        <v>0</v>
      </c>
      <c r="GC221">
        <v>1</v>
      </c>
      <c r="GD221">
        <v>2</v>
      </c>
      <c r="GE221" t="s">
        <v>425</v>
      </c>
      <c r="GF221">
        <v>3.13672</v>
      </c>
      <c r="GG221">
        <v>2.71713</v>
      </c>
      <c r="GH221">
        <v>0.0932581</v>
      </c>
      <c r="GI221">
        <v>0.0924755</v>
      </c>
      <c r="GJ221">
        <v>0.110246</v>
      </c>
      <c r="GK221">
        <v>0.108294</v>
      </c>
      <c r="GL221">
        <v>28790.1</v>
      </c>
      <c r="GM221">
        <v>28870.5</v>
      </c>
      <c r="GN221">
        <v>29520.2</v>
      </c>
      <c r="GO221">
        <v>29401.6</v>
      </c>
      <c r="GP221">
        <v>34703.1</v>
      </c>
      <c r="GQ221">
        <v>34719.8</v>
      </c>
      <c r="GR221">
        <v>41543.1</v>
      </c>
      <c r="GS221">
        <v>41770.3</v>
      </c>
      <c r="GT221">
        <v>1.91472</v>
      </c>
      <c r="GU221">
        <v>1.86653</v>
      </c>
      <c r="GV221">
        <v>0.08031729999999999</v>
      </c>
      <c r="GW221">
        <v>0</v>
      </c>
      <c r="GX221">
        <v>29.3501</v>
      </c>
      <c r="GY221">
        <v>999.9</v>
      </c>
      <c r="GZ221">
        <v>57.5</v>
      </c>
      <c r="HA221">
        <v>31.2</v>
      </c>
      <c r="HB221">
        <v>29.1576</v>
      </c>
      <c r="HC221">
        <v>62.4127</v>
      </c>
      <c r="HD221">
        <v>25.5329</v>
      </c>
      <c r="HE221">
        <v>1</v>
      </c>
      <c r="HF221">
        <v>0.135384</v>
      </c>
      <c r="HG221">
        <v>-2.06083</v>
      </c>
      <c r="HH221">
        <v>20.3466</v>
      </c>
      <c r="HI221">
        <v>5.22702</v>
      </c>
      <c r="HJ221">
        <v>12.0159</v>
      </c>
      <c r="HK221">
        <v>4.9912</v>
      </c>
      <c r="HL221">
        <v>3.28933</v>
      </c>
      <c r="HM221">
        <v>9999</v>
      </c>
      <c r="HN221">
        <v>9999</v>
      </c>
      <c r="HO221">
        <v>9999</v>
      </c>
      <c r="HP221">
        <v>999.9</v>
      </c>
      <c r="HQ221">
        <v>1.86757</v>
      </c>
      <c r="HR221">
        <v>1.86674</v>
      </c>
      <c r="HS221">
        <v>1.86604</v>
      </c>
      <c r="HT221">
        <v>1.866</v>
      </c>
      <c r="HU221">
        <v>1.86783</v>
      </c>
      <c r="HV221">
        <v>1.87028</v>
      </c>
      <c r="HW221">
        <v>1.86891</v>
      </c>
      <c r="HX221">
        <v>1.87041</v>
      </c>
      <c r="HY221">
        <v>0</v>
      </c>
      <c r="HZ221">
        <v>0</v>
      </c>
      <c r="IA221">
        <v>0</v>
      </c>
      <c r="IB221">
        <v>0</v>
      </c>
      <c r="IC221" t="s">
        <v>426</v>
      </c>
      <c r="ID221" t="s">
        <v>427</v>
      </c>
      <c r="IE221" t="s">
        <v>428</v>
      </c>
      <c r="IF221" t="s">
        <v>428</v>
      </c>
      <c r="IG221" t="s">
        <v>428</v>
      </c>
      <c r="IH221" t="s">
        <v>428</v>
      </c>
      <c r="II221">
        <v>0</v>
      </c>
      <c r="IJ221">
        <v>100</v>
      </c>
      <c r="IK221">
        <v>100</v>
      </c>
      <c r="IL221">
        <v>1.237</v>
      </c>
      <c r="IM221">
        <v>0.2125</v>
      </c>
      <c r="IN221">
        <v>0.6902030508192664</v>
      </c>
      <c r="IO221">
        <v>0.001474763808417899</v>
      </c>
      <c r="IP221">
        <v>-3.85604142745729E-07</v>
      </c>
      <c r="IQ221">
        <v>-4.042155114862324E-11</v>
      </c>
      <c r="IR221">
        <v>-0.0599630414126953</v>
      </c>
      <c r="IS221">
        <v>-0.0008759303265835833</v>
      </c>
      <c r="IT221">
        <v>0.0007542316531097033</v>
      </c>
      <c r="IU221">
        <v>-1.168394518909615E-05</v>
      </c>
      <c r="IV221">
        <v>4</v>
      </c>
      <c r="IW221">
        <v>2283</v>
      </c>
      <c r="IX221">
        <v>1</v>
      </c>
      <c r="IY221">
        <v>28</v>
      </c>
      <c r="IZ221">
        <v>187640.6</v>
      </c>
      <c r="JA221">
        <v>187640.7</v>
      </c>
      <c r="JB221">
        <v>1.03394</v>
      </c>
      <c r="JC221">
        <v>2.29736</v>
      </c>
      <c r="JD221">
        <v>1.39648</v>
      </c>
      <c r="JE221">
        <v>2.35962</v>
      </c>
      <c r="JF221">
        <v>1.49536</v>
      </c>
      <c r="JG221">
        <v>2.66479</v>
      </c>
      <c r="JH221">
        <v>36.7654</v>
      </c>
      <c r="JI221">
        <v>24.105</v>
      </c>
      <c r="JJ221">
        <v>18</v>
      </c>
      <c r="JK221">
        <v>489.515</v>
      </c>
      <c r="JL221">
        <v>448.914</v>
      </c>
      <c r="JM221">
        <v>32.5253</v>
      </c>
      <c r="JN221">
        <v>29.3615</v>
      </c>
      <c r="JO221">
        <v>29.9999</v>
      </c>
      <c r="JP221">
        <v>29.2289</v>
      </c>
      <c r="JQ221">
        <v>29.1547</v>
      </c>
      <c r="JR221">
        <v>20.6931</v>
      </c>
      <c r="JS221">
        <v>20.684</v>
      </c>
      <c r="JT221">
        <v>100</v>
      </c>
      <c r="JU221">
        <v>32.5349</v>
      </c>
      <c r="JV221">
        <v>420</v>
      </c>
      <c r="JW221">
        <v>25.3461</v>
      </c>
      <c r="JX221">
        <v>100.895</v>
      </c>
      <c r="JY221">
        <v>100.445</v>
      </c>
    </row>
    <row r="222" spans="1:285">
      <c r="A222">
        <v>206</v>
      </c>
      <c r="B222">
        <v>1758505865</v>
      </c>
      <c r="C222">
        <v>2976.5</v>
      </c>
      <c r="D222" t="s">
        <v>845</v>
      </c>
      <c r="E222" t="s">
        <v>846</v>
      </c>
      <c r="F222">
        <v>5</v>
      </c>
      <c r="G222" t="s">
        <v>796</v>
      </c>
      <c r="H222" t="s">
        <v>420</v>
      </c>
      <c r="I222" t="s">
        <v>421</v>
      </c>
      <c r="J222">
        <v>1758505862</v>
      </c>
      <c r="K222">
        <f>(L222)/1000</f>
        <v>0</v>
      </c>
      <c r="L222">
        <f>1000*DL222*AJ222*(DH222-DI222)/(100*DA222*(1000-AJ222*DH222))</f>
        <v>0</v>
      </c>
      <c r="M222">
        <f>DL222*AJ222*(DG222-DF222*(1000-AJ222*DI222)/(1000-AJ222*DH222))/(100*DA222)</f>
        <v>0</v>
      </c>
      <c r="N222">
        <f>DF222 - IF(AJ222&gt;1, M222*DA222*100.0/(AL222), 0)</f>
        <v>0</v>
      </c>
      <c r="O222">
        <f>((U222-K222/2)*N222-M222)/(U222+K222/2)</f>
        <v>0</v>
      </c>
      <c r="P222">
        <f>O222*(DM222+DN222)/1000.0</f>
        <v>0</v>
      </c>
      <c r="Q222">
        <f>(DF222 - IF(AJ222&gt;1, M222*DA222*100.0/(AL222), 0))*(DM222+DN222)/1000.0</f>
        <v>0</v>
      </c>
      <c r="R222">
        <f>2.0/((1/T222-1/S222)+SIGN(T222)*SQRT((1/T222-1/S222)*(1/T222-1/S222) + 4*DB222/((DB222+1)*(DB222+1))*(2*1/T222*1/S222-1/S222*1/S222)))</f>
        <v>0</v>
      </c>
      <c r="S222">
        <f>IF(LEFT(DC222,1)&lt;&gt;"0",IF(LEFT(DC222,1)="1",3.0,DD222),$D$5+$E$5*(DT222*DM222/($K$5*1000))+$F$5*(DT222*DM222/($K$5*1000))*MAX(MIN(DA222,$J$5),$I$5)*MAX(MIN(DA222,$J$5),$I$5)+$G$5*MAX(MIN(DA222,$J$5),$I$5)*(DT222*DM222/($K$5*1000))+$H$5*(DT222*DM222/($K$5*1000))*(DT222*DM222/($K$5*1000)))</f>
        <v>0</v>
      </c>
      <c r="T222">
        <f>K222*(1000-(1000*0.61365*exp(17.502*X222/(240.97+X222))/(DM222+DN222)+DH222)/2)/(1000*0.61365*exp(17.502*X222/(240.97+X222))/(DM222+DN222)-DH222)</f>
        <v>0</v>
      </c>
      <c r="U222">
        <f>1/((DB222+1)/(R222/1.6)+1/(S222/1.37)) + DB222/((DB222+1)/(R222/1.6) + DB222/(S222/1.37))</f>
        <v>0</v>
      </c>
      <c r="V222">
        <f>(CW222*CZ222)</f>
        <v>0</v>
      </c>
      <c r="W222">
        <f>(DO222+(V222+2*0.95*5.67E-8*(((DO222+$B$7)+273)^4-(DO222+273)^4)-44100*K222)/(1.84*29.3*S222+8*0.95*5.67E-8*(DO222+273)^3))</f>
        <v>0</v>
      </c>
      <c r="X222">
        <f>($C$7*DP222+$D$7*DQ222+$E$7*W222)</f>
        <v>0</v>
      </c>
      <c r="Y222">
        <f>0.61365*exp(17.502*X222/(240.97+X222))</f>
        <v>0</v>
      </c>
      <c r="Z222">
        <f>(AA222/AB222*100)</f>
        <v>0</v>
      </c>
      <c r="AA222">
        <f>DH222*(DM222+DN222)/1000</f>
        <v>0</v>
      </c>
      <c r="AB222">
        <f>0.61365*exp(17.502*DO222/(240.97+DO222))</f>
        <v>0</v>
      </c>
      <c r="AC222">
        <f>(Y222-DH222*(DM222+DN222)/1000)</f>
        <v>0</v>
      </c>
      <c r="AD222">
        <f>(-K222*44100)</f>
        <v>0</v>
      </c>
      <c r="AE222">
        <f>2*29.3*S222*0.92*(DO222-X222)</f>
        <v>0</v>
      </c>
      <c r="AF222">
        <f>2*0.95*5.67E-8*(((DO222+$B$7)+273)^4-(X222+273)^4)</f>
        <v>0</v>
      </c>
      <c r="AG222">
        <f>V222+AF222+AD222+AE222</f>
        <v>0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MAX(0,($B$13+$C$13*DT222)/(1+$D$13*DT222)*DM222/(DO222+273)*$E$13)</f>
        <v>0</v>
      </c>
      <c r="AM222" t="s">
        <v>422</v>
      </c>
      <c r="AN222" t="s">
        <v>422</v>
      </c>
      <c r="AO222">
        <v>0</v>
      </c>
      <c r="AP222">
        <v>0</v>
      </c>
      <c r="AQ222">
        <f>1-AO222/AP222</f>
        <v>0</v>
      </c>
      <c r="AR222">
        <v>0</v>
      </c>
      <c r="AS222" t="s">
        <v>422</v>
      </c>
      <c r="AT222" t="s">
        <v>422</v>
      </c>
      <c r="AU222">
        <v>0</v>
      </c>
      <c r="AV222">
        <v>0</v>
      </c>
      <c r="AW222">
        <f>1-AU222/AV222</f>
        <v>0</v>
      </c>
      <c r="AX222">
        <v>0.5</v>
      </c>
      <c r="AY222">
        <f>CX222</f>
        <v>0</v>
      </c>
      <c r="AZ222">
        <f>M222</f>
        <v>0</v>
      </c>
      <c r="BA222">
        <f>AW222*AX222*AY222</f>
        <v>0</v>
      </c>
      <c r="BB222">
        <f>(AZ222-AR222)/AY222</f>
        <v>0</v>
      </c>
      <c r="BC222">
        <f>(AP222-AV222)/AV222</f>
        <v>0</v>
      </c>
      <c r="BD222">
        <f>AO222/(AQ222+AO222/AV222)</f>
        <v>0</v>
      </c>
      <c r="BE222" t="s">
        <v>422</v>
      </c>
      <c r="BF222">
        <v>0</v>
      </c>
      <c r="BG222">
        <f>IF(BF222&lt;&gt;0, BF222, BD222)</f>
        <v>0</v>
      </c>
      <c r="BH222">
        <f>1-BG222/AV222</f>
        <v>0</v>
      </c>
      <c r="BI222">
        <f>(AV222-AU222)/(AV222-BG222)</f>
        <v>0</v>
      </c>
      <c r="BJ222">
        <f>(AP222-AV222)/(AP222-BG222)</f>
        <v>0</v>
      </c>
      <c r="BK222">
        <f>(AV222-AU222)/(AV222-AO222)</f>
        <v>0</v>
      </c>
      <c r="BL222">
        <f>(AP222-AV222)/(AP222-AO222)</f>
        <v>0</v>
      </c>
      <c r="BM222">
        <f>(BI222*BG222/AU222)</f>
        <v>0</v>
      </c>
      <c r="BN222">
        <f>(1-BM222)</f>
        <v>0</v>
      </c>
      <c r="CW222">
        <f>$B$11*DU222+$C$11*DV222+$F$11*EG222*(1-EJ222)</f>
        <v>0</v>
      </c>
      <c r="CX222">
        <f>CW222*CY222</f>
        <v>0</v>
      </c>
      <c r="CY222">
        <f>($B$11*$D$9+$C$11*$D$9+$F$11*((ET222+EL222)/MAX(ET222+EL222+EU222, 0.1)*$I$9+EU222/MAX(ET222+EL222+EU222, 0.1)*$J$9))/($B$11+$C$11+$F$11)</f>
        <v>0</v>
      </c>
      <c r="CZ222">
        <f>($B$11*$K$9+$C$11*$K$9+$F$11*((ET222+EL222)/MAX(ET222+EL222+EU222, 0.1)*$P$9+EU222/MAX(ET222+EL222+EU222, 0.1)*$Q$9))/($B$11+$C$11+$F$11)</f>
        <v>0</v>
      </c>
      <c r="DA222">
        <v>6</v>
      </c>
      <c r="DB222">
        <v>0.5</v>
      </c>
      <c r="DC222" t="s">
        <v>423</v>
      </c>
      <c r="DD222">
        <v>2</v>
      </c>
      <c r="DE222">
        <v>1758505862</v>
      </c>
      <c r="DF222">
        <v>420.6524444444445</v>
      </c>
      <c r="DG222">
        <v>419.9824444444445</v>
      </c>
      <c r="DH222">
        <v>25.58357777777778</v>
      </c>
      <c r="DI222">
        <v>25.35247777777778</v>
      </c>
      <c r="DJ222">
        <v>419.4145555555555</v>
      </c>
      <c r="DK222">
        <v>25.37107777777777</v>
      </c>
      <c r="DL222">
        <v>499.9998888888888</v>
      </c>
      <c r="DM222">
        <v>89.98286666666667</v>
      </c>
      <c r="DN222">
        <v>0.05691173333333334</v>
      </c>
      <c r="DO222">
        <v>31.3578</v>
      </c>
      <c r="DP222">
        <v>30.6621</v>
      </c>
      <c r="DQ222">
        <v>999.9000000000001</v>
      </c>
      <c r="DR222">
        <v>0</v>
      </c>
      <c r="DS222">
        <v>0</v>
      </c>
      <c r="DT222">
        <v>10002.43555555556</v>
      </c>
      <c r="DU222">
        <v>0</v>
      </c>
      <c r="DV222">
        <v>0.899321</v>
      </c>
      <c r="DW222">
        <v>0.6700033333333333</v>
      </c>
      <c r="DX222">
        <v>431.697</v>
      </c>
      <c r="DY222">
        <v>430.9071111111111</v>
      </c>
      <c r="DZ222">
        <v>0.2310922222222222</v>
      </c>
      <c r="EA222">
        <v>419.9824444444445</v>
      </c>
      <c r="EB222">
        <v>25.35247777777778</v>
      </c>
      <c r="EC222">
        <v>2.302082222222222</v>
      </c>
      <c r="ED222">
        <v>2.281287777777778</v>
      </c>
      <c r="EE222">
        <v>19.69098888888889</v>
      </c>
      <c r="EF222">
        <v>19.54487777777778</v>
      </c>
      <c r="EG222">
        <v>0.00500097</v>
      </c>
      <c r="EH222">
        <v>0</v>
      </c>
      <c r="EI222">
        <v>0</v>
      </c>
      <c r="EJ222">
        <v>0</v>
      </c>
      <c r="EK222">
        <v>785.0111111111111</v>
      </c>
      <c r="EL222">
        <v>0.00500097</v>
      </c>
      <c r="EM222">
        <v>-1.766666666666667</v>
      </c>
      <c r="EN222">
        <v>-1.122222222222222</v>
      </c>
      <c r="EO222">
        <v>35.583</v>
      </c>
      <c r="EP222">
        <v>40.56911111111111</v>
      </c>
      <c r="EQ222">
        <v>37.729</v>
      </c>
      <c r="ER222">
        <v>41.01366666666667</v>
      </c>
      <c r="ES222">
        <v>38.29133333333333</v>
      </c>
      <c r="ET222">
        <v>0</v>
      </c>
      <c r="EU222">
        <v>0</v>
      </c>
      <c r="EV222">
        <v>0</v>
      </c>
      <c r="EW222">
        <v>1758505866.1</v>
      </c>
      <c r="EX222">
        <v>0</v>
      </c>
      <c r="EY222">
        <v>787.1079999999998</v>
      </c>
      <c r="EZ222">
        <v>-2.407692489281135</v>
      </c>
      <c r="FA222">
        <v>-21.63846122496696</v>
      </c>
      <c r="FB222">
        <v>-5.52</v>
      </c>
      <c r="FC222">
        <v>15</v>
      </c>
      <c r="FD222">
        <v>0</v>
      </c>
      <c r="FE222" t="s">
        <v>424</v>
      </c>
      <c r="FF222">
        <v>1747247426.5</v>
      </c>
      <c r="FG222">
        <v>1747247420.5</v>
      </c>
      <c r="FH222">
        <v>0</v>
      </c>
      <c r="FI222">
        <v>1.027</v>
      </c>
      <c r="FJ222">
        <v>0.031</v>
      </c>
      <c r="FK222">
        <v>0.02</v>
      </c>
      <c r="FL222">
        <v>0.05</v>
      </c>
      <c r="FM222">
        <v>420</v>
      </c>
      <c r="FN222">
        <v>16</v>
      </c>
      <c r="FO222">
        <v>0.01</v>
      </c>
      <c r="FP222">
        <v>0.1</v>
      </c>
      <c r="FQ222">
        <v>0.66489185</v>
      </c>
      <c r="FR222">
        <v>0.04934890806754132</v>
      </c>
      <c r="FS222">
        <v>0.03097396385155603</v>
      </c>
      <c r="FT222">
        <v>1</v>
      </c>
      <c r="FU222">
        <v>787.7911764705884</v>
      </c>
      <c r="FV222">
        <v>-17.40412533557566</v>
      </c>
      <c r="FW222">
        <v>5.938378053815263</v>
      </c>
      <c r="FX222">
        <v>-1</v>
      </c>
      <c r="FY222">
        <v>0.218584025</v>
      </c>
      <c r="FZ222">
        <v>0.1116543602251408</v>
      </c>
      <c r="GA222">
        <v>0.01090882242381711</v>
      </c>
      <c r="GB222">
        <v>0</v>
      </c>
      <c r="GC222">
        <v>1</v>
      </c>
      <c r="GD222">
        <v>2</v>
      </c>
      <c r="GE222" t="s">
        <v>425</v>
      </c>
      <c r="GF222">
        <v>3.13698</v>
      </c>
      <c r="GG222">
        <v>2.71698</v>
      </c>
      <c r="GH222">
        <v>0.0932571</v>
      </c>
      <c r="GI222">
        <v>0.0924907</v>
      </c>
      <c r="GJ222">
        <v>0.110252</v>
      </c>
      <c r="GK222">
        <v>0.108293</v>
      </c>
      <c r="GL222">
        <v>28790.5</v>
      </c>
      <c r="GM222">
        <v>28869.9</v>
      </c>
      <c r="GN222">
        <v>29520.7</v>
      </c>
      <c r="GO222">
        <v>29401.6</v>
      </c>
      <c r="GP222">
        <v>34703.4</v>
      </c>
      <c r="GQ222">
        <v>34719.8</v>
      </c>
      <c r="GR222">
        <v>41543.6</v>
      </c>
      <c r="GS222">
        <v>41770.2</v>
      </c>
      <c r="GT222">
        <v>1.91507</v>
      </c>
      <c r="GU222">
        <v>1.86648</v>
      </c>
      <c r="GV222">
        <v>0.0808388</v>
      </c>
      <c r="GW222">
        <v>0</v>
      </c>
      <c r="GX222">
        <v>29.3488</v>
      </c>
      <c r="GY222">
        <v>999.9</v>
      </c>
      <c r="GZ222">
        <v>57.5</v>
      </c>
      <c r="HA222">
        <v>31.2</v>
      </c>
      <c r="HB222">
        <v>29.1549</v>
      </c>
      <c r="HC222">
        <v>62.5727</v>
      </c>
      <c r="HD222">
        <v>25.3966</v>
      </c>
      <c r="HE222">
        <v>1</v>
      </c>
      <c r="HF222">
        <v>0.135396</v>
      </c>
      <c r="HG222">
        <v>-2.05022</v>
      </c>
      <c r="HH222">
        <v>20.3467</v>
      </c>
      <c r="HI222">
        <v>5.22747</v>
      </c>
      <c r="HJ222">
        <v>12.0159</v>
      </c>
      <c r="HK222">
        <v>4.99125</v>
      </c>
      <c r="HL222">
        <v>3.28925</v>
      </c>
      <c r="HM222">
        <v>9999</v>
      </c>
      <c r="HN222">
        <v>9999</v>
      </c>
      <c r="HO222">
        <v>9999</v>
      </c>
      <c r="HP222">
        <v>999.9</v>
      </c>
      <c r="HQ222">
        <v>1.86757</v>
      </c>
      <c r="HR222">
        <v>1.86674</v>
      </c>
      <c r="HS222">
        <v>1.86604</v>
      </c>
      <c r="HT222">
        <v>1.86599</v>
      </c>
      <c r="HU222">
        <v>1.86784</v>
      </c>
      <c r="HV222">
        <v>1.87029</v>
      </c>
      <c r="HW222">
        <v>1.86892</v>
      </c>
      <c r="HX222">
        <v>1.87042</v>
      </c>
      <c r="HY222">
        <v>0</v>
      </c>
      <c r="HZ222">
        <v>0</v>
      </c>
      <c r="IA222">
        <v>0</v>
      </c>
      <c r="IB222">
        <v>0</v>
      </c>
      <c r="IC222" t="s">
        <v>426</v>
      </c>
      <c r="ID222" t="s">
        <v>427</v>
      </c>
      <c r="IE222" t="s">
        <v>428</v>
      </c>
      <c r="IF222" t="s">
        <v>428</v>
      </c>
      <c r="IG222" t="s">
        <v>428</v>
      </c>
      <c r="IH222" t="s">
        <v>428</v>
      </c>
      <c r="II222">
        <v>0</v>
      </c>
      <c r="IJ222">
        <v>100</v>
      </c>
      <c r="IK222">
        <v>100</v>
      </c>
      <c r="IL222">
        <v>1.238</v>
      </c>
      <c r="IM222">
        <v>0.2125</v>
      </c>
      <c r="IN222">
        <v>0.6902030508192664</v>
      </c>
      <c r="IO222">
        <v>0.001474763808417899</v>
      </c>
      <c r="IP222">
        <v>-3.85604142745729E-07</v>
      </c>
      <c r="IQ222">
        <v>-4.042155114862324E-11</v>
      </c>
      <c r="IR222">
        <v>-0.0599630414126953</v>
      </c>
      <c r="IS222">
        <v>-0.0008759303265835833</v>
      </c>
      <c r="IT222">
        <v>0.0007542316531097033</v>
      </c>
      <c r="IU222">
        <v>-1.168394518909615E-05</v>
      </c>
      <c r="IV222">
        <v>4</v>
      </c>
      <c r="IW222">
        <v>2283</v>
      </c>
      <c r="IX222">
        <v>1</v>
      </c>
      <c r="IY222">
        <v>28</v>
      </c>
      <c r="IZ222">
        <v>187640.6</v>
      </c>
      <c r="JA222">
        <v>187640.7</v>
      </c>
      <c r="JB222">
        <v>1.03271</v>
      </c>
      <c r="JC222">
        <v>2.28271</v>
      </c>
      <c r="JD222">
        <v>1.39648</v>
      </c>
      <c r="JE222">
        <v>2.35474</v>
      </c>
      <c r="JF222">
        <v>1.49536</v>
      </c>
      <c r="JG222">
        <v>2.73926</v>
      </c>
      <c r="JH222">
        <v>36.7654</v>
      </c>
      <c r="JI222">
        <v>24.1138</v>
      </c>
      <c r="JJ222">
        <v>18</v>
      </c>
      <c r="JK222">
        <v>489.727</v>
      </c>
      <c r="JL222">
        <v>448.873</v>
      </c>
      <c r="JM222">
        <v>32.5365</v>
      </c>
      <c r="JN222">
        <v>29.3602</v>
      </c>
      <c r="JO222">
        <v>29.9999</v>
      </c>
      <c r="JP222">
        <v>29.2276</v>
      </c>
      <c r="JQ222">
        <v>29.1535</v>
      </c>
      <c r="JR222">
        <v>20.6919</v>
      </c>
      <c r="JS222">
        <v>20.684</v>
      </c>
      <c r="JT222">
        <v>100</v>
      </c>
      <c r="JU222">
        <v>32.5615</v>
      </c>
      <c r="JV222">
        <v>420</v>
      </c>
      <c r="JW222">
        <v>25.3461</v>
      </c>
      <c r="JX222">
        <v>100.896</v>
      </c>
      <c r="JY222">
        <v>100.444</v>
      </c>
    </row>
    <row r="223" spans="1:285">
      <c r="A223">
        <v>207</v>
      </c>
      <c r="B223">
        <v>1758505867</v>
      </c>
      <c r="C223">
        <v>2978.5</v>
      </c>
      <c r="D223" t="s">
        <v>847</v>
      </c>
      <c r="E223" t="s">
        <v>848</v>
      </c>
      <c r="F223">
        <v>5</v>
      </c>
      <c r="G223" t="s">
        <v>796</v>
      </c>
      <c r="H223" t="s">
        <v>420</v>
      </c>
      <c r="I223" t="s">
        <v>421</v>
      </c>
      <c r="J223">
        <v>1758505864</v>
      </c>
      <c r="K223">
        <f>(L223)/1000</f>
        <v>0</v>
      </c>
      <c r="L223">
        <f>1000*DL223*AJ223*(DH223-DI223)/(100*DA223*(1000-AJ223*DH223))</f>
        <v>0</v>
      </c>
      <c r="M223">
        <f>DL223*AJ223*(DG223-DF223*(1000-AJ223*DI223)/(1000-AJ223*DH223))/(100*DA223)</f>
        <v>0</v>
      </c>
      <c r="N223">
        <f>DF223 - IF(AJ223&gt;1, M223*DA223*100.0/(AL223), 0)</f>
        <v>0</v>
      </c>
      <c r="O223">
        <f>((U223-K223/2)*N223-M223)/(U223+K223/2)</f>
        <v>0</v>
      </c>
      <c r="P223">
        <f>O223*(DM223+DN223)/1000.0</f>
        <v>0</v>
      </c>
      <c r="Q223">
        <f>(DF223 - IF(AJ223&gt;1, M223*DA223*100.0/(AL223), 0))*(DM223+DN223)/1000.0</f>
        <v>0</v>
      </c>
      <c r="R223">
        <f>2.0/((1/T223-1/S223)+SIGN(T223)*SQRT((1/T223-1/S223)*(1/T223-1/S223) + 4*DB223/((DB223+1)*(DB223+1))*(2*1/T223*1/S223-1/S223*1/S223)))</f>
        <v>0</v>
      </c>
      <c r="S223">
        <f>IF(LEFT(DC223,1)&lt;&gt;"0",IF(LEFT(DC223,1)="1",3.0,DD223),$D$5+$E$5*(DT223*DM223/($K$5*1000))+$F$5*(DT223*DM223/($K$5*1000))*MAX(MIN(DA223,$J$5),$I$5)*MAX(MIN(DA223,$J$5),$I$5)+$G$5*MAX(MIN(DA223,$J$5),$I$5)*(DT223*DM223/($K$5*1000))+$H$5*(DT223*DM223/($K$5*1000))*(DT223*DM223/($K$5*1000)))</f>
        <v>0</v>
      </c>
      <c r="T223">
        <f>K223*(1000-(1000*0.61365*exp(17.502*X223/(240.97+X223))/(DM223+DN223)+DH223)/2)/(1000*0.61365*exp(17.502*X223/(240.97+X223))/(DM223+DN223)-DH223)</f>
        <v>0</v>
      </c>
      <c r="U223">
        <f>1/((DB223+1)/(R223/1.6)+1/(S223/1.37)) + DB223/((DB223+1)/(R223/1.6) + DB223/(S223/1.37))</f>
        <v>0</v>
      </c>
      <c r="V223">
        <f>(CW223*CZ223)</f>
        <v>0</v>
      </c>
      <c r="W223">
        <f>(DO223+(V223+2*0.95*5.67E-8*(((DO223+$B$7)+273)^4-(DO223+273)^4)-44100*K223)/(1.84*29.3*S223+8*0.95*5.67E-8*(DO223+273)^3))</f>
        <v>0</v>
      </c>
      <c r="X223">
        <f>($C$7*DP223+$D$7*DQ223+$E$7*W223)</f>
        <v>0</v>
      </c>
      <c r="Y223">
        <f>0.61365*exp(17.502*X223/(240.97+X223))</f>
        <v>0</v>
      </c>
      <c r="Z223">
        <f>(AA223/AB223*100)</f>
        <v>0</v>
      </c>
      <c r="AA223">
        <f>DH223*(DM223+DN223)/1000</f>
        <v>0</v>
      </c>
      <c r="AB223">
        <f>0.61365*exp(17.502*DO223/(240.97+DO223))</f>
        <v>0</v>
      </c>
      <c r="AC223">
        <f>(Y223-DH223*(DM223+DN223)/1000)</f>
        <v>0</v>
      </c>
      <c r="AD223">
        <f>(-K223*44100)</f>
        <v>0</v>
      </c>
      <c r="AE223">
        <f>2*29.3*S223*0.92*(DO223-X223)</f>
        <v>0</v>
      </c>
      <c r="AF223">
        <f>2*0.95*5.67E-8*(((DO223+$B$7)+273)^4-(X223+273)^4)</f>
        <v>0</v>
      </c>
      <c r="AG223">
        <f>V223+AF223+AD223+AE223</f>
        <v>0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MAX(0,($B$13+$C$13*DT223)/(1+$D$13*DT223)*DM223/(DO223+273)*$E$13)</f>
        <v>0</v>
      </c>
      <c r="AM223" t="s">
        <v>422</v>
      </c>
      <c r="AN223" t="s">
        <v>422</v>
      </c>
      <c r="AO223">
        <v>0</v>
      </c>
      <c r="AP223">
        <v>0</v>
      </c>
      <c r="AQ223">
        <f>1-AO223/AP223</f>
        <v>0</v>
      </c>
      <c r="AR223">
        <v>0</v>
      </c>
      <c r="AS223" t="s">
        <v>422</v>
      </c>
      <c r="AT223" t="s">
        <v>422</v>
      </c>
      <c r="AU223">
        <v>0</v>
      </c>
      <c r="AV223">
        <v>0</v>
      </c>
      <c r="AW223">
        <f>1-AU223/AV223</f>
        <v>0</v>
      </c>
      <c r="AX223">
        <v>0.5</v>
      </c>
      <c r="AY223">
        <f>CX223</f>
        <v>0</v>
      </c>
      <c r="AZ223">
        <f>M223</f>
        <v>0</v>
      </c>
      <c r="BA223">
        <f>AW223*AX223*AY223</f>
        <v>0</v>
      </c>
      <c r="BB223">
        <f>(AZ223-AR223)/AY223</f>
        <v>0</v>
      </c>
      <c r="BC223">
        <f>(AP223-AV223)/AV223</f>
        <v>0</v>
      </c>
      <c r="BD223">
        <f>AO223/(AQ223+AO223/AV223)</f>
        <v>0</v>
      </c>
      <c r="BE223" t="s">
        <v>422</v>
      </c>
      <c r="BF223">
        <v>0</v>
      </c>
      <c r="BG223">
        <f>IF(BF223&lt;&gt;0, BF223, BD223)</f>
        <v>0</v>
      </c>
      <c r="BH223">
        <f>1-BG223/AV223</f>
        <v>0</v>
      </c>
      <c r="BI223">
        <f>(AV223-AU223)/(AV223-BG223)</f>
        <v>0</v>
      </c>
      <c r="BJ223">
        <f>(AP223-AV223)/(AP223-BG223)</f>
        <v>0</v>
      </c>
      <c r="BK223">
        <f>(AV223-AU223)/(AV223-AO223)</f>
        <v>0</v>
      </c>
      <c r="BL223">
        <f>(AP223-AV223)/(AP223-AO223)</f>
        <v>0</v>
      </c>
      <c r="BM223">
        <f>(BI223*BG223/AU223)</f>
        <v>0</v>
      </c>
      <c r="BN223">
        <f>(1-BM223)</f>
        <v>0</v>
      </c>
      <c r="CW223">
        <f>$B$11*DU223+$C$11*DV223+$F$11*EG223*(1-EJ223)</f>
        <v>0</v>
      </c>
      <c r="CX223">
        <f>CW223*CY223</f>
        <v>0</v>
      </c>
      <c r="CY223">
        <f>($B$11*$D$9+$C$11*$D$9+$F$11*((ET223+EL223)/MAX(ET223+EL223+EU223, 0.1)*$I$9+EU223/MAX(ET223+EL223+EU223, 0.1)*$J$9))/($B$11+$C$11+$F$11)</f>
        <v>0</v>
      </c>
      <c r="CZ223">
        <f>($B$11*$K$9+$C$11*$K$9+$F$11*((ET223+EL223)/MAX(ET223+EL223+EU223, 0.1)*$P$9+EU223/MAX(ET223+EL223+EU223, 0.1)*$Q$9))/($B$11+$C$11+$F$11)</f>
        <v>0</v>
      </c>
      <c r="DA223">
        <v>6</v>
      </c>
      <c r="DB223">
        <v>0.5</v>
      </c>
      <c r="DC223" t="s">
        <v>423</v>
      </c>
      <c r="DD223">
        <v>2</v>
      </c>
      <c r="DE223">
        <v>1758505864</v>
      </c>
      <c r="DF223">
        <v>420.6373333333333</v>
      </c>
      <c r="DG223">
        <v>419.9943333333333</v>
      </c>
      <c r="DH223">
        <v>25.58543333333333</v>
      </c>
      <c r="DI223">
        <v>25.35225555555555</v>
      </c>
      <c r="DJ223">
        <v>419.3993333333333</v>
      </c>
      <c r="DK223">
        <v>25.3729</v>
      </c>
      <c r="DL223">
        <v>499.9818888888889</v>
      </c>
      <c r="DM223">
        <v>89.9838</v>
      </c>
      <c r="DN223">
        <v>0.05676853333333333</v>
      </c>
      <c r="DO223">
        <v>31.36002222222222</v>
      </c>
      <c r="DP223">
        <v>30.66141111111111</v>
      </c>
      <c r="DQ223">
        <v>999.9000000000001</v>
      </c>
      <c r="DR223">
        <v>0</v>
      </c>
      <c r="DS223">
        <v>0</v>
      </c>
      <c r="DT223">
        <v>10003.46888888889</v>
      </c>
      <c r="DU223">
        <v>0</v>
      </c>
      <c r="DV223">
        <v>0.899321</v>
      </c>
      <c r="DW223">
        <v>0.6429816666666667</v>
      </c>
      <c r="DX223">
        <v>431.6821111111111</v>
      </c>
      <c r="DY223">
        <v>430.9191111111111</v>
      </c>
      <c r="DZ223">
        <v>0.2331575555555556</v>
      </c>
      <c r="EA223">
        <v>419.9943333333333</v>
      </c>
      <c r="EB223">
        <v>25.35225555555555</v>
      </c>
      <c r="EC223">
        <v>2.302272222222223</v>
      </c>
      <c r="ED223">
        <v>2.281292222222222</v>
      </c>
      <c r="EE223">
        <v>19.69233333333334</v>
      </c>
      <c r="EF223">
        <v>19.54491111111111</v>
      </c>
      <c r="EG223">
        <v>0.00500097</v>
      </c>
      <c r="EH223">
        <v>0</v>
      </c>
      <c r="EI223">
        <v>0</v>
      </c>
      <c r="EJ223">
        <v>0</v>
      </c>
      <c r="EK223">
        <v>789.0666666666667</v>
      </c>
      <c r="EL223">
        <v>0.00500097</v>
      </c>
      <c r="EM223">
        <v>-8.611111111111111</v>
      </c>
      <c r="EN223">
        <v>-2.277777777777778</v>
      </c>
      <c r="EO223">
        <v>35.604</v>
      </c>
      <c r="EP223">
        <v>40.597</v>
      </c>
      <c r="EQ223">
        <v>37.75</v>
      </c>
      <c r="ER223">
        <v>41.06233333333333</v>
      </c>
      <c r="ES223">
        <v>38.312</v>
      </c>
      <c r="ET223">
        <v>0</v>
      </c>
      <c r="EU223">
        <v>0</v>
      </c>
      <c r="EV223">
        <v>0</v>
      </c>
      <c r="EW223">
        <v>1758505867.9</v>
      </c>
      <c r="EX223">
        <v>0</v>
      </c>
      <c r="EY223">
        <v>786.8692307692307</v>
      </c>
      <c r="EZ223">
        <v>0.6564101219786378</v>
      </c>
      <c r="FA223">
        <v>-20.4512818110974</v>
      </c>
      <c r="FB223">
        <v>-6.299999999999999</v>
      </c>
      <c r="FC223">
        <v>15</v>
      </c>
      <c r="FD223">
        <v>0</v>
      </c>
      <c r="FE223" t="s">
        <v>424</v>
      </c>
      <c r="FF223">
        <v>1747247426.5</v>
      </c>
      <c r="FG223">
        <v>1747247420.5</v>
      </c>
      <c r="FH223">
        <v>0</v>
      </c>
      <c r="FI223">
        <v>1.027</v>
      </c>
      <c r="FJ223">
        <v>0.031</v>
      </c>
      <c r="FK223">
        <v>0.02</v>
      </c>
      <c r="FL223">
        <v>0.05</v>
      </c>
      <c r="FM223">
        <v>420</v>
      </c>
      <c r="FN223">
        <v>16</v>
      </c>
      <c r="FO223">
        <v>0.01</v>
      </c>
      <c r="FP223">
        <v>0.1</v>
      </c>
      <c r="FQ223">
        <v>0.6544457804878049</v>
      </c>
      <c r="FR223">
        <v>-0.0226833867595817</v>
      </c>
      <c r="FS223">
        <v>0.03558013801266931</v>
      </c>
      <c r="FT223">
        <v>1</v>
      </c>
      <c r="FU223">
        <v>787.7176470588236</v>
      </c>
      <c r="FV223">
        <v>-11.03132164327067</v>
      </c>
      <c r="FW223">
        <v>6.166344640739265</v>
      </c>
      <c r="FX223">
        <v>-1</v>
      </c>
      <c r="FY223">
        <v>0.2223791219512195</v>
      </c>
      <c r="FZ223">
        <v>0.09800439721254348</v>
      </c>
      <c r="GA223">
        <v>0.009894674897468401</v>
      </c>
      <c r="GB223">
        <v>1</v>
      </c>
      <c r="GC223">
        <v>2</v>
      </c>
      <c r="GD223">
        <v>2</v>
      </c>
      <c r="GE223" t="s">
        <v>448</v>
      </c>
      <c r="GF223">
        <v>3.13692</v>
      </c>
      <c r="GG223">
        <v>2.71682</v>
      </c>
      <c r="GH223">
        <v>0.0932595</v>
      </c>
      <c r="GI223">
        <v>0.0924864</v>
      </c>
      <c r="GJ223">
        <v>0.11025</v>
      </c>
      <c r="GK223">
        <v>0.1083</v>
      </c>
      <c r="GL223">
        <v>28790.6</v>
      </c>
      <c r="GM223">
        <v>28869.9</v>
      </c>
      <c r="GN223">
        <v>29520.8</v>
      </c>
      <c r="GO223">
        <v>29401.4</v>
      </c>
      <c r="GP223">
        <v>34703.6</v>
      </c>
      <c r="GQ223">
        <v>34719.3</v>
      </c>
      <c r="GR223">
        <v>41543.8</v>
      </c>
      <c r="GS223">
        <v>41770</v>
      </c>
      <c r="GT223">
        <v>1.91523</v>
      </c>
      <c r="GU223">
        <v>1.86625</v>
      </c>
      <c r="GV223">
        <v>0.08109959999999999</v>
      </c>
      <c r="GW223">
        <v>0</v>
      </c>
      <c r="GX223">
        <v>29.348</v>
      </c>
      <c r="GY223">
        <v>999.9</v>
      </c>
      <c r="GZ223">
        <v>57.5</v>
      </c>
      <c r="HA223">
        <v>31.2</v>
      </c>
      <c r="HB223">
        <v>29.1564</v>
      </c>
      <c r="HC223">
        <v>62.3727</v>
      </c>
      <c r="HD223">
        <v>25.5128</v>
      </c>
      <c r="HE223">
        <v>1</v>
      </c>
      <c r="HF223">
        <v>0.135396</v>
      </c>
      <c r="HG223">
        <v>-2.07379</v>
      </c>
      <c r="HH223">
        <v>20.3463</v>
      </c>
      <c r="HI223">
        <v>5.22762</v>
      </c>
      <c r="HJ223">
        <v>12.0159</v>
      </c>
      <c r="HK223">
        <v>4.99135</v>
      </c>
      <c r="HL223">
        <v>3.28925</v>
      </c>
      <c r="HM223">
        <v>9999</v>
      </c>
      <c r="HN223">
        <v>9999</v>
      </c>
      <c r="HO223">
        <v>9999</v>
      </c>
      <c r="HP223">
        <v>999.9</v>
      </c>
      <c r="HQ223">
        <v>1.86757</v>
      </c>
      <c r="HR223">
        <v>1.86675</v>
      </c>
      <c r="HS223">
        <v>1.86604</v>
      </c>
      <c r="HT223">
        <v>1.86598</v>
      </c>
      <c r="HU223">
        <v>1.86784</v>
      </c>
      <c r="HV223">
        <v>1.87029</v>
      </c>
      <c r="HW223">
        <v>1.86891</v>
      </c>
      <c r="HX223">
        <v>1.87041</v>
      </c>
      <c r="HY223">
        <v>0</v>
      </c>
      <c r="HZ223">
        <v>0</v>
      </c>
      <c r="IA223">
        <v>0</v>
      </c>
      <c r="IB223">
        <v>0</v>
      </c>
      <c r="IC223" t="s">
        <v>426</v>
      </c>
      <c r="ID223" t="s">
        <v>427</v>
      </c>
      <c r="IE223" t="s">
        <v>428</v>
      </c>
      <c r="IF223" t="s">
        <v>428</v>
      </c>
      <c r="IG223" t="s">
        <v>428</v>
      </c>
      <c r="IH223" t="s">
        <v>428</v>
      </c>
      <c r="II223">
        <v>0</v>
      </c>
      <c r="IJ223">
        <v>100</v>
      </c>
      <c r="IK223">
        <v>100</v>
      </c>
      <c r="IL223">
        <v>1.238</v>
      </c>
      <c r="IM223">
        <v>0.2126</v>
      </c>
      <c r="IN223">
        <v>0.6902030508192664</v>
      </c>
      <c r="IO223">
        <v>0.001474763808417899</v>
      </c>
      <c r="IP223">
        <v>-3.85604142745729E-07</v>
      </c>
      <c r="IQ223">
        <v>-4.042155114862324E-11</v>
      </c>
      <c r="IR223">
        <v>-0.0599630414126953</v>
      </c>
      <c r="IS223">
        <v>-0.0008759303265835833</v>
      </c>
      <c r="IT223">
        <v>0.0007542316531097033</v>
      </c>
      <c r="IU223">
        <v>-1.168394518909615E-05</v>
      </c>
      <c r="IV223">
        <v>4</v>
      </c>
      <c r="IW223">
        <v>2283</v>
      </c>
      <c r="IX223">
        <v>1</v>
      </c>
      <c r="IY223">
        <v>28</v>
      </c>
      <c r="IZ223">
        <v>187640.7</v>
      </c>
      <c r="JA223">
        <v>187640.8</v>
      </c>
      <c r="JB223">
        <v>1.03394</v>
      </c>
      <c r="JC223">
        <v>2.28882</v>
      </c>
      <c r="JD223">
        <v>1.39648</v>
      </c>
      <c r="JE223">
        <v>2.36084</v>
      </c>
      <c r="JF223">
        <v>1.49536</v>
      </c>
      <c r="JG223">
        <v>2.74292</v>
      </c>
      <c r="JH223">
        <v>36.7654</v>
      </c>
      <c r="JI223">
        <v>24.1138</v>
      </c>
      <c r="JJ223">
        <v>18</v>
      </c>
      <c r="JK223">
        <v>489.812</v>
      </c>
      <c r="JL223">
        <v>448.727</v>
      </c>
      <c r="JM223">
        <v>32.547</v>
      </c>
      <c r="JN223">
        <v>29.3589</v>
      </c>
      <c r="JO223">
        <v>29.9999</v>
      </c>
      <c r="JP223">
        <v>29.2264</v>
      </c>
      <c r="JQ223">
        <v>29.1527</v>
      </c>
      <c r="JR223">
        <v>20.6913</v>
      </c>
      <c r="JS223">
        <v>20.684</v>
      </c>
      <c r="JT223">
        <v>100</v>
      </c>
      <c r="JU223">
        <v>32.5615</v>
      </c>
      <c r="JV223">
        <v>420</v>
      </c>
      <c r="JW223">
        <v>25.3461</v>
      </c>
      <c r="JX223">
        <v>100.897</v>
      </c>
      <c r="JY223">
        <v>100.444</v>
      </c>
    </row>
    <row r="224" spans="1:285">
      <c r="A224">
        <v>208</v>
      </c>
      <c r="B224">
        <v>1758505869</v>
      </c>
      <c r="C224">
        <v>2980.5</v>
      </c>
      <c r="D224" t="s">
        <v>849</v>
      </c>
      <c r="E224" t="s">
        <v>850</v>
      </c>
      <c r="F224">
        <v>5</v>
      </c>
      <c r="G224" t="s">
        <v>796</v>
      </c>
      <c r="H224" t="s">
        <v>420</v>
      </c>
      <c r="I224" t="s">
        <v>421</v>
      </c>
      <c r="J224">
        <v>1758505866</v>
      </c>
      <c r="K224">
        <f>(L224)/1000</f>
        <v>0</v>
      </c>
      <c r="L224">
        <f>1000*DL224*AJ224*(DH224-DI224)/(100*DA224*(1000-AJ224*DH224))</f>
        <v>0</v>
      </c>
      <c r="M224">
        <f>DL224*AJ224*(DG224-DF224*(1000-AJ224*DI224)/(1000-AJ224*DH224))/(100*DA224)</f>
        <v>0</v>
      </c>
      <c r="N224">
        <f>DF224 - IF(AJ224&gt;1, M224*DA224*100.0/(AL224), 0)</f>
        <v>0</v>
      </c>
      <c r="O224">
        <f>((U224-K224/2)*N224-M224)/(U224+K224/2)</f>
        <v>0</v>
      </c>
      <c r="P224">
        <f>O224*(DM224+DN224)/1000.0</f>
        <v>0</v>
      </c>
      <c r="Q224">
        <f>(DF224 - IF(AJ224&gt;1, M224*DA224*100.0/(AL224), 0))*(DM224+DN224)/1000.0</f>
        <v>0</v>
      </c>
      <c r="R224">
        <f>2.0/((1/T224-1/S224)+SIGN(T224)*SQRT((1/T224-1/S224)*(1/T224-1/S224) + 4*DB224/((DB224+1)*(DB224+1))*(2*1/T224*1/S224-1/S224*1/S224)))</f>
        <v>0</v>
      </c>
      <c r="S224">
        <f>IF(LEFT(DC224,1)&lt;&gt;"0",IF(LEFT(DC224,1)="1",3.0,DD224),$D$5+$E$5*(DT224*DM224/($K$5*1000))+$F$5*(DT224*DM224/($K$5*1000))*MAX(MIN(DA224,$J$5),$I$5)*MAX(MIN(DA224,$J$5),$I$5)+$G$5*MAX(MIN(DA224,$J$5),$I$5)*(DT224*DM224/($K$5*1000))+$H$5*(DT224*DM224/($K$5*1000))*(DT224*DM224/($K$5*1000)))</f>
        <v>0</v>
      </c>
      <c r="T224">
        <f>K224*(1000-(1000*0.61365*exp(17.502*X224/(240.97+X224))/(DM224+DN224)+DH224)/2)/(1000*0.61365*exp(17.502*X224/(240.97+X224))/(DM224+DN224)-DH224)</f>
        <v>0</v>
      </c>
      <c r="U224">
        <f>1/((DB224+1)/(R224/1.6)+1/(S224/1.37)) + DB224/((DB224+1)/(R224/1.6) + DB224/(S224/1.37))</f>
        <v>0</v>
      </c>
      <c r="V224">
        <f>(CW224*CZ224)</f>
        <v>0</v>
      </c>
      <c r="W224">
        <f>(DO224+(V224+2*0.95*5.67E-8*(((DO224+$B$7)+273)^4-(DO224+273)^4)-44100*K224)/(1.84*29.3*S224+8*0.95*5.67E-8*(DO224+273)^3))</f>
        <v>0</v>
      </c>
      <c r="X224">
        <f>($C$7*DP224+$D$7*DQ224+$E$7*W224)</f>
        <v>0</v>
      </c>
      <c r="Y224">
        <f>0.61365*exp(17.502*X224/(240.97+X224))</f>
        <v>0</v>
      </c>
      <c r="Z224">
        <f>(AA224/AB224*100)</f>
        <v>0</v>
      </c>
      <c r="AA224">
        <f>DH224*(DM224+DN224)/1000</f>
        <v>0</v>
      </c>
      <c r="AB224">
        <f>0.61365*exp(17.502*DO224/(240.97+DO224))</f>
        <v>0</v>
      </c>
      <c r="AC224">
        <f>(Y224-DH224*(DM224+DN224)/1000)</f>
        <v>0</v>
      </c>
      <c r="AD224">
        <f>(-K224*44100)</f>
        <v>0</v>
      </c>
      <c r="AE224">
        <f>2*29.3*S224*0.92*(DO224-X224)</f>
        <v>0</v>
      </c>
      <c r="AF224">
        <f>2*0.95*5.67E-8*(((DO224+$B$7)+273)^4-(X224+273)^4)</f>
        <v>0</v>
      </c>
      <c r="AG224">
        <f>V224+AF224+AD224+AE224</f>
        <v>0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MAX(0,($B$13+$C$13*DT224)/(1+$D$13*DT224)*DM224/(DO224+273)*$E$13)</f>
        <v>0</v>
      </c>
      <c r="AM224" t="s">
        <v>422</v>
      </c>
      <c r="AN224" t="s">
        <v>422</v>
      </c>
      <c r="AO224">
        <v>0</v>
      </c>
      <c r="AP224">
        <v>0</v>
      </c>
      <c r="AQ224">
        <f>1-AO224/AP224</f>
        <v>0</v>
      </c>
      <c r="AR224">
        <v>0</v>
      </c>
      <c r="AS224" t="s">
        <v>422</v>
      </c>
      <c r="AT224" t="s">
        <v>422</v>
      </c>
      <c r="AU224">
        <v>0</v>
      </c>
      <c r="AV224">
        <v>0</v>
      </c>
      <c r="AW224">
        <f>1-AU224/AV224</f>
        <v>0</v>
      </c>
      <c r="AX224">
        <v>0.5</v>
      </c>
      <c r="AY224">
        <f>CX224</f>
        <v>0</v>
      </c>
      <c r="AZ224">
        <f>M224</f>
        <v>0</v>
      </c>
      <c r="BA224">
        <f>AW224*AX224*AY224</f>
        <v>0</v>
      </c>
      <c r="BB224">
        <f>(AZ224-AR224)/AY224</f>
        <v>0</v>
      </c>
      <c r="BC224">
        <f>(AP224-AV224)/AV224</f>
        <v>0</v>
      </c>
      <c r="BD224">
        <f>AO224/(AQ224+AO224/AV224)</f>
        <v>0</v>
      </c>
      <c r="BE224" t="s">
        <v>422</v>
      </c>
      <c r="BF224">
        <v>0</v>
      </c>
      <c r="BG224">
        <f>IF(BF224&lt;&gt;0, BF224, BD224)</f>
        <v>0</v>
      </c>
      <c r="BH224">
        <f>1-BG224/AV224</f>
        <v>0</v>
      </c>
      <c r="BI224">
        <f>(AV224-AU224)/(AV224-BG224)</f>
        <v>0</v>
      </c>
      <c r="BJ224">
        <f>(AP224-AV224)/(AP224-BG224)</f>
        <v>0</v>
      </c>
      <c r="BK224">
        <f>(AV224-AU224)/(AV224-AO224)</f>
        <v>0</v>
      </c>
      <c r="BL224">
        <f>(AP224-AV224)/(AP224-AO224)</f>
        <v>0</v>
      </c>
      <c r="BM224">
        <f>(BI224*BG224/AU224)</f>
        <v>0</v>
      </c>
      <c r="BN224">
        <f>(1-BM224)</f>
        <v>0</v>
      </c>
      <c r="CW224">
        <f>$B$11*DU224+$C$11*DV224+$F$11*EG224*(1-EJ224)</f>
        <v>0</v>
      </c>
      <c r="CX224">
        <f>CW224*CY224</f>
        <v>0</v>
      </c>
      <c r="CY224">
        <f>($B$11*$D$9+$C$11*$D$9+$F$11*((ET224+EL224)/MAX(ET224+EL224+EU224, 0.1)*$I$9+EU224/MAX(ET224+EL224+EU224, 0.1)*$J$9))/($B$11+$C$11+$F$11)</f>
        <v>0</v>
      </c>
      <c r="CZ224">
        <f>($B$11*$K$9+$C$11*$K$9+$F$11*((ET224+EL224)/MAX(ET224+EL224+EU224, 0.1)*$P$9+EU224/MAX(ET224+EL224+EU224, 0.1)*$Q$9))/($B$11+$C$11+$F$11)</f>
        <v>0</v>
      </c>
      <c r="DA224">
        <v>6</v>
      </c>
      <c r="DB224">
        <v>0.5</v>
      </c>
      <c r="DC224" t="s">
        <v>423</v>
      </c>
      <c r="DD224">
        <v>2</v>
      </c>
      <c r="DE224">
        <v>1758505866</v>
      </c>
      <c r="DF224">
        <v>420.6197777777778</v>
      </c>
      <c r="DG224">
        <v>420.0126666666667</v>
      </c>
      <c r="DH224">
        <v>25.58647777777778</v>
      </c>
      <c r="DI224">
        <v>25.3524</v>
      </c>
      <c r="DJ224">
        <v>419.3817777777778</v>
      </c>
      <c r="DK224">
        <v>25.37391111111111</v>
      </c>
      <c r="DL224">
        <v>500.0151111111111</v>
      </c>
      <c r="DM224">
        <v>89.98443333333333</v>
      </c>
      <c r="DN224">
        <v>0.05656407777777778</v>
      </c>
      <c r="DO224">
        <v>31.36227777777778</v>
      </c>
      <c r="DP224">
        <v>30.66585555555556</v>
      </c>
      <c r="DQ224">
        <v>999.9000000000001</v>
      </c>
      <c r="DR224">
        <v>0</v>
      </c>
      <c r="DS224">
        <v>0</v>
      </c>
      <c r="DT224">
        <v>10008.74444444445</v>
      </c>
      <c r="DU224">
        <v>0</v>
      </c>
      <c r="DV224">
        <v>0.899321</v>
      </c>
      <c r="DW224">
        <v>0.6072184444444444</v>
      </c>
      <c r="DX224">
        <v>431.6643333333333</v>
      </c>
      <c r="DY224">
        <v>430.9378888888889</v>
      </c>
      <c r="DZ224">
        <v>0.2340648888888889</v>
      </c>
      <c r="EA224">
        <v>420.0126666666667</v>
      </c>
      <c r="EB224">
        <v>25.3524</v>
      </c>
      <c r="EC224">
        <v>2.302382222222222</v>
      </c>
      <c r="ED224">
        <v>2.281321111111111</v>
      </c>
      <c r="EE224">
        <v>19.6931</v>
      </c>
      <c r="EF224">
        <v>19.54512222222223</v>
      </c>
      <c r="EG224">
        <v>0.00500097</v>
      </c>
      <c r="EH224">
        <v>0</v>
      </c>
      <c r="EI224">
        <v>0</v>
      </c>
      <c r="EJ224">
        <v>0</v>
      </c>
      <c r="EK224">
        <v>789.9333333333333</v>
      </c>
      <c r="EL224">
        <v>0.00500097</v>
      </c>
      <c r="EM224">
        <v>-8.91111111111111</v>
      </c>
      <c r="EN224">
        <v>-2.1</v>
      </c>
      <c r="EO224">
        <v>35.625</v>
      </c>
      <c r="EP224">
        <v>40.63177777777778</v>
      </c>
      <c r="EQ224">
        <v>37.75</v>
      </c>
      <c r="ER224">
        <v>41.11777777777777</v>
      </c>
      <c r="ES224">
        <v>38.32599999999999</v>
      </c>
      <c r="ET224">
        <v>0</v>
      </c>
      <c r="EU224">
        <v>0</v>
      </c>
      <c r="EV224">
        <v>0</v>
      </c>
      <c r="EW224">
        <v>1758505869.7</v>
      </c>
      <c r="EX224">
        <v>0</v>
      </c>
      <c r="EY224">
        <v>786.9759999999999</v>
      </c>
      <c r="EZ224">
        <v>11.73846153112659</v>
      </c>
      <c r="FA224">
        <v>-2.361538419356696</v>
      </c>
      <c r="FB224">
        <v>-5.984</v>
      </c>
      <c r="FC224">
        <v>15</v>
      </c>
      <c r="FD224">
        <v>0</v>
      </c>
      <c r="FE224" t="s">
        <v>424</v>
      </c>
      <c r="FF224">
        <v>1747247426.5</v>
      </c>
      <c r="FG224">
        <v>1747247420.5</v>
      </c>
      <c r="FH224">
        <v>0</v>
      </c>
      <c r="FI224">
        <v>1.027</v>
      </c>
      <c r="FJ224">
        <v>0.031</v>
      </c>
      <c r="FK224">
        <v>0.02</v>
      </c>
      <c r="FL224">
        <v>0.05</v>
      </c>
      <c r="FM224">
        <v>420</v>
      </c>
      <c r="FN224">
        <v>16</v>
      </c>
      <c r="FO224">
        <v>0.01</v>
      </c>
      <c r="FP224">
        <v>0.1</v>
      </c>
      <c r="FQ224">
        <v>0.6520408999999999</v>
      </c>
      <c r="FR224">
        <v>-0.1262805928705459</v>
      </c>
      <c r="FS224">
        <v>0.0386442524179211</v>
      </c>
      <c r="FT224">
        <v>0</v>
      </c>
      <c r="FU224">
        <v>787.405882352941</v>
      </c>
      <c r="FV224">
        <v>-7.703590565467768</v>
      </c>
      <c r="FW224">
        <v>6.068721213124714</v>
      </c>
      <c r="FX224">
        <v>-1</v>
      </c>
      <c r="FY224">
        <v>0.225020825</v>
      </c>
      <c r="FZ224">
        <v>0.08147739962476495</v>
      </c>
      <c r="GA224">
        <v>0.008158402478082031</v>
      </c>
      <c r="GB224">
        <v>1</v>
      </c>
      <c r="GC224">
        <v>1</v>
      </c>
      <c r="GD224">
        <v>2</v>
      </c>
      <c r="GE224" t="s">
        <v>425</v>
      </c>
      <c r="GF224">
        <v>3.13684</v>
      </c>
      <c r="GG224">
        <v>2.71664</v>
      </c>
      <c r="GH224">
        <v>0.0932499</v>
      </c>
      <c r="GI224">
        <v>0.0924903</v>
      </c>
      <c r="GJ224">
        <v>0.110253</v>
      </c>
      <c r="GK224">
        <v>0.1083</v>
      </c>
      <c r="GL224">
        <v>28790.7</v>
      </c>
      <c r="GM224">
        <v>28869.7</v>
      </c>
      <c r="GN224">
        <v>29520.6</v>
      </c>
      <c r="GO224">
        <v>29401.3</v>
      </c>
      <c r="GP224">
        <v>34703.1</v>
      </c>
      <c r="GQ224">
        <v>34719.3</v>
      </c>
      <c r="GR224">
        <v>41543.4</v>
      </c>
      <c r="GS224">
        <v>41769.9</v>
      </c>
      <c r="GT224">
        <v>1.91518</v>
      </c>
      <c r="GU224">
        <v>1.86637</v>
      </c>
      <c r="GV224">
        <v>0.08147210000000001</v>
      </c>
      <c r="GW224">
        <v>0</v>
      </c>
      <c r="GX224">
        <v>29.348</v>
      </c>
      <c r="GY224">
        <v>999.9</v>
      </c>
      <c r="GZ224">
        <v>57.5</v>
      </c>
      <c r="HA224">
        <v>31.2</v>
      </c>
      <c r="HB224">
        <v>29.1592</v>
      </c>
      <c r="HC224">
        <v>62.5327</v>
      </c>
      <c r="HD224">
        <v>25.4848</v>
      </c>
      <c r="HE224">
        <v>1</v>
      </c>
      <c r="HF224">
        <v>0.135379</v>
      </c>
      <c r="HG224">
        <v>-2.05832</v>
      </c>
      <c r="HH224">
        <v>20.3465</v>
      </c>
      <c r="HI224">
        <v>5.22732</v>
      </c>
      <c r="HJ224">
        <v>12.0159</v>
      </c>
      <c r="HK224">
        <v>4.9913</v>
      </c>
      <c r="HL224">
        <v>3.28925</v>
      </c>
      <c r="HM224">
        <v>9999</v>
      </c>
      <c r="HN224">
        <v>9999</v>
      </c>
      <c r="HO224">
        <v>9999</v>
      </c>
      <c r="HP224">
        <v>999.9</v>
      </c>
      <c r="HQ224">
        <v>1.86757</v>
      </c>
      <c r="HR224">
        <v>1.86675</v>
      </c>
      <c r="HS224">
        <v>1.86604</v>
      </c>
      <c r="HT224">
        <v>1.86599</v>
      </c>
      <c r="HU224">
        <v>1.86784</v>
      </c>
      <c r="HV224">
        <v>1.87029</v>
      </c>
      <c r="HW224">
        <v>1.86891</v>
      </c>
      <c r="HX224">
        <v>1.8704</v>
      </c>
      <c r="HY224">
        <v>0</v>
      </c>
      <c r="HZ224">
        <v>0</v>
      </c>
      <c r="IA224">
        <v>0</v>
      </c>
      <c r="IB224">
        <v>0</v>
      </c>
      <c r="IC224" t="s">
        <v>426</v>
      </c>
      <c r="ID224" t="s">
        <v>427</v>
      </c>
      <c r="IE224" t="s">
        <v>428</v>
      </c>
      <c r="IF224" t="s">
        <v>428</v>
      </c>
      <c r="IG224" t="s">
        <v>428</v>
      </c>
      <c r="IH224" t="s">
        <v>428</v>
      </c>
      <c r="II224">
        <v>0</v>
      </c>
      <c r="IJ224">
        <v>100</v>
      </c>
      <c r="IK224">
        <v>100</v>
      </c>
      <c r="IL224">
        <v>1.238</v>
      </c>
      <c r="IM224">
        <v>0.2125</v>
      </c>
      <c r="IN224">
        <v>0.6902030508192664</v>
      </c>
      <c r="IO224">
        <v>0.001474763808417899</v>
      </c>
      <c r="IP224">
        <v>-3.85604142745729E-07</v>
      </c>
      <c r="IQ224">
        <v>-4.042155114862324E-11</v>
      </c>
      <c r="IR224">
        <v>-0.0599630414126953</v>
      </c>
      <c r="IS224">
        <v>-0.0008759303265835833</v>
      </c>
      <c r="IT224">
        <v>0.0007542316531097033</v>
      </c>
      <c r="IU224">
        <v>-1.168394518909615E-05</v>
      </c>
      <c r="IV224">
        <v>4</v>
      </c>
      <c r="IW224">
        <v>2283</v>
      </c>
      <c r="IX224">
        <v>1</v>
      </c>
      <c r="IY224">
        <v>28</v>
      </c>
      <c r="IZ224">
        <v>187640.7</v>
      </c>
      <c r="JA224">
        <v>187640.8</v>
      </c>
      <c r="JB224">
        <v>1.03271</v>
      </c>
      <c r="JC224">
        <v>2.2876</v>
      </c>
      <c r="JD224">
        <v>1.39648</v>
      </c>
      <c r="JE224">
        <v>2.3584</v>
      </c>
      <c r="JF224">
        <v>1.49536</v>
      </c>
      <c r="JG224">
        <v>2.74292</v>
      </c>
      <c r="JH224">
        <v>36.7654</v>
      </c>
      <c r="JI224">
        <v>24.1138</v>
      </c>
      <c r="JJ224">
        <v>18</v>
      </c>
      <c r="JK224">
        <v>489.77</v>
      </c>
      <c r="JL224">
        <v>448.797</v>
      </c>
      <c r="JM224">
        <v>32.5598</v>
      </c>
      <c r="JN224">
        <v>29.3577</v>
      </c>
      <c r="JO224">
        <v>29.9999</v>
      </c>
      <c r="JP224">
        <v>29.2251</v>
      </c>
      <c r="JQ224">
        <v>29.1516</v>
      </c>
      <c r="JR224">
        <v>20.6901</v>
      </c>
      <c r="JS224">
        <v>20.684</v>
      </c>
      <c r="JT224">
        <v>100</v>
      </c>
      <c r="JU224">
        <v>32.5835</v>
      </c>
      <c r="JV224">
        <v>420</v>
      </c>
      <c r="JW224">
        <v>25.3461</v>
      </c>
      <c r="JX224">
        <v>100.896</v>
      </c>
      <c r="JY224">
        <v>100.444</v>
      </c>
    </row>
    <row r="225" spans="1:285">
      <c r="A225">
        <v>209</v>
      </c>
      <c r="B225">
        <v>1758505871</v>
      </c>
      <c r="C225">
        <v>2982.5</v>
      </c>
      <c r="D225" t="s">
        <v>851</v>
      </c>
      <c r="E225" t="s">
        <v>852</v>
      </c>
      <c r="F225">
        <v>5</v>
      </c>
      <c r="G225" t="s">
        <v>796</v>
      </c>
      <c r="H225" t="s">
        <v>420</v>
      </c>
      <c r="I225" t="s">
        <v>421</v>
      </c>
      <c r="J225">
        <v>1758505868</v>
      </c>
      <c r="K225">
        <f>(L225)/1000</f>
        <v>0</v>
      </c>
      <c r="L225">
        <f>1000*DL225*AJ225*(DH225-DI225)/(100*DA225*(1000-AJ225*DH225))</f>
        <v>0</v>
      </c>
      <c r="M225">
        <f>DL225*AJ225*(DG225-DF225*(1000-AJ225*DI225)/(1000-AJ225*DH225))/(100*DA225)</f>
        <v>0</v>
      </c>
      <c r="N225">
        <f>DF225 - IF(AJ225&gt;1, M225*DA225*100.0/(AL225), 0)</f>
        <v>0</v>
      </c>
      <c r="O225">
        <f>((U225-K225/2)*N225-M225)/(U225+K225/2)</f>
        <v>0</v>
      </c>
      <c r="P225">
        <f>O225*(DM225+DN225)/1000.0</f>
        <v>0</v>
      </c>
      <c r="Q225">
        <f>(DF225 - IF(AJ225&gt;1, M225*DA225*100.0/(AL225), 0))*(DM225+DN225)/1000.0</f>
        <v>0</v>
      </c>
      <c r="R225">
        <f>2.0/((1/T225-1/S225)+SIGN(T225)*SQRT((1/T225-1/S225)*(1/T225-1/S225) + 4*DB225/((DB225+1)*(DB225+1))*(2*1/T225*1/S225-1/S225*1/S225)))</f>
        <v>0</v>
      </c>
      <c r="S225">
        <f>IF(LEFT(DC225,1)&lt;&gt;"0",IF(LEFT(DC225,1)="1",3.0,DD225),$D$5+$E$5*(DT225*DM225/($K$5*1000))+$F$5*(DT225*DM225/($K$5*1000))*MAX(MIN(DA225,$J$5),$I$5)*MAX(MIN(DA225,$J$5),$I$5)+$G$5*MAX(MIN(DA225,$J$5),$I$5)*(DT225*DM225/($K$5*1000))+$H$5*(DT225*DM225/($K$5*1000))*(DT225*DM225/($K$5*1000)))</f>
        <v>0</v>
      </c>
      <c r="T225">
        <f>K225*(1000-(1000*0.61365*exp(17.502*X225/(240.97+X225))/(DM225+DN225)+DH225)/2)/(1000*0.61365*exp(17.502*X225/(240.97+X225))/(DM225+DN225)-DH225)</f>
        <v>0</v>
      </c>
      <c r="U225">
        <f>1/((DB225+1)/(R225/1.6)+1/(S225/1.37)) + DB225/((DB225+1)/(R225/1.6) + DB225/(S225/1.37))</f>
        <v>0</v>
      </c>
      <c r="V225">
        <f>(CW225*CZ225)</f>
        <v>0</v>
      </c>
      <c r="W225">
        <f>(DO225+(V225+2*0.95*5.67E-8*(((DO225+$B$7)+273)^4-(DO225+273)^4)-44100*K225)/(1.84*29.3*S225+8*0.95*5.67E-8*(DO225+273)^3))</f>
        <v>0</v>
      </c>
      <c r="X225">
        <f>($C$7*DP225+$D$7*DQ225+$E$7*W225)</f>
        <v>0</v>
      </c>
      <c r="Y225">
        <f>0.61365*exp(17.502*X225/(240.97+X225))</f>
        <v>0</v>
      </c>
      <c r="Z225">
        <f>(AA225/AB225*100)</f>
        <v>0</v>
      </c>
      <c r="AA225">
        <f>DH225*(DM225+DN225)/1000</f>
        <v>0</v>
      </c>
      <c r="AB225">
        <f>0.61365*exp(17.502*DO225/(240.97+DO225))</f>
        <v>0</v>
      </c>
      <c r="AC225">
        <f>(Y225-DH225*(DM225+DN225)/1000)</f>
        <v>0</v>
      </c>
      <c r="AD225">
        <f>(-K225*44100)</f>
        <v>0</v>
      </c>
      <c r="AE225">
        <f>2*29.3*S225*0.92*(DO225-X225)</f>
        <v>0</v>
      </c>
      <c r="AF225">
        <f>2*0.95*5.67E-8*(((DO225+$B$7)+273)^4-(X225+273)^4)</f>
        <v>0</v>
      </c>
      <c r="AG225">
        <f>V225+AF225+AD225+AE225</f>
        <v>0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MAX(0,($B$13+$C$13*DT225)/(1+$D$13*DT225)*DM225/(DO225+273)*$E$13)</f>
        <v>0</v>
      </c>
      <c r="AM225" t="s">
        <v>422</v>
      </c>
      <c r="AN225" t="s">
        <v>422</v>
      </c>
      <c r="AO225">
        <v>0</v>
      </c>
      <c r="AP225">
        <v>0</v>
      </c>
      <c r="AQ225">
        <f>1-AO225/AP225</f>
        <v>0</v>
      </c>
      <c r="AR225">
        <v>0</v>
      </c>
      <c r="AS225" t="s">
        <v>422</v>
      </c>
      <c r="AT225" t="s">
        <v>422</v>
      </c>
      <c r="AU225">
        <v>0</v>
      </c>
      <c r="AV225">
        <v>0</v>
      </c>
      <c r="AW225">
        <f>1-AU225/AV225</f>
        <v>0</v>
      </c>
      <c r="AX225">
        <v>0.5</v>
      </c>
      <c r="AY225">
        <f>CX225</f>
        <v>0</v>
      </c>
      <c r="AZ225">
        <f>M225</f>
        <v>0</v>
      </c>
      <c r="BA225">
        <f>AW225*AX225*AY225</f>
        <v>0</v>
      </c>
      <c r="BB225">
        <f>(AZ225-AR225)/AY225</f>
        <v>0</v>
      </c>
      <c r="BC225">
        <f>(AP225-AV225)/AV225</f>
        <v>0</v>
      </c>
      <c r="BD225">
        <f>AO225/(AQ225+AO225/AV225)</f>
        <v>0</v>
      </c>
      <c r="BE225" t="s">
        <v>422</v>
      </c>
      <c r="BF225">
        <v>0</v>
      </c>
      <c r="BG225">
        <f>IF(BF225&lt;&gt;0, BF225, BD225)</f>
        <v>0</v>
      </c>
      <c r="BH225">
        <f>1-BG225/AV225</f>
        <v>0</v>
      </c>
      <c r="BI225">
        <f>(AV225-AU225)/(AV225-BG225)</f>
        <v>0</v>
      </c>
      <c r="BJ225">
        <f>(AP225-AV225)/(AP225-BG225)</f>
        <v>0</v>
      </c>
      <c r="BK225">
        <f>(AV225-AU225)/(AV225-AO225)</f>
        <v>0</v>
      </c>
      <c r="BL225">
        <f>(AP225-AV225)/(AP225-AO225)</f>
        <v>0</v>
      </c>
      <c r="BM225">
        <f>(BI225*BG225/AU225)</f>
        <v>0</v>
      </c>
      <c r="BN225">
        <f>(1-BM225)</f>
        <v>0</v>
      </c>
      <c r="CW225">
        <f>$B$11*DU225+$C$11*DV225+$F$11*EG225*(1-EJ225)</f>
        <v>0</v>
      </c>
      <c r="CX225">
        <f>CW225*CY225</f>
        <v>0</v>
      </c>
      <c r="CY225">
        <f>($B$11*$D$9+$C$11*$D$9+$F$11*((ET225+EL225)/MAX(ET225+EL225+EU225, 0.1)*$I$9+EU225/MAX(ET225+EL225+EU225, 0.1)*$J$9))/($B$11+$C$11+$F$11)</f>
        <v>0</v>
      </c>
      <c r="CZ225">
        <f>($B$11*$K$9+$C$11*$K$9+$F$11*((ET225+EL225)/MAX(ET225+EL225+EU225, 0.1)*$P$9+EU225/MAX(ET225+EL225+EU225, 0.1)*$Q$9))/($B$11+$C$11+$F$11)</f>
        <v>0</v>
      </c>
      <c r="DA225">
        <v>6</v>
      </c>
      <c r="DB225">
        <v>0.5</v>
      </c>
      <c r="DC225" t="s">
        <v>423</v>
      </c>
      <c r="DD225">
        <v>2</v>
      </c>
      <c r="DE225">
        <v>1758505868</v>
      </c>
      <c r="DF225">
        <v>420.6007777777778</v>
      </c>
      <c r="DG225">
        <v>420.0207777777778</v>
      </c>
      <c r="DH225">
        <v>25.58718888888889</v>
      </c>
      <c r="DI225">
        <v>25.35303333333333</v>
      </c>
      <c r="DJ225">
        <v>419.3627777777778</v>
      </c>
      <c r="DK225">
        <v>25.37461111111111</v>
      </c>
      <c r="DL225">
        <v>500.0305555555555</v>
      </c>
      <c r="DM225">
        <v>89.98476666666667</v>
      </c>
      <c r="DN225">
        <v>0.05646531111111111</v>
      </c>
      <c r="DO225">
        <v>31.36465555555556</v>
      </c>
      <c r="DP225">
        <v>30.67018888888889</v>
      </c>
      <c r="DQ225">
        <v>999.9000000000001</v>
      </c>
      <c r="DR225">
        <v>0</v>
      </c>
      <c r="DS225">
        <v>0</v>
      </c>
      <c r="DT225">
        <v>10003.53333333333</v>
      </c>
      <c r="DU225">
        <v>0</v>
      </c>
      <c r="DV225">
        <v>0.899321</v>
      </c>
      <c r="DW225">
        <v>0.5798543333333334</v>
      </c>
      <c r="DX225">
        <v>431.6451111111111</v>
      </c>
      <c r="DY225">
        <v>430.9464444444445</v>
      </c>
      <c r="DZ225">
        <v>0.2341456666666667</v>
      </c>
      <c r="EA225">
        <v>420.0207777777778</v>
      </c>
      <c r="EB225">
        <v>25.35303333333333</v>
      </c>
      <c r="EC225">
        <v>2.302453333333334</v>
      </c>
      <c r="ED225">
        <v>2.281385555555555</v>
      </c>
      <c r="EE225">
        <v>19.69361111111111</v>
      </c>
      <c r="EF225">
        <v>19.54556666666667</v>
      </c>
      <c r="EG225">
        <v>0.00500097</v>
      </c>
      <c r="EH225">
        <v>0</v>
      </c>
      <c r="EI225">
        <v>0</v>
      </c>
      <c r="EJ225">
        <v>0</v>
      </c>
      <c r="EK225">
        <v>788.4666666666667</v>
      </c>
      <c r="EL225">
        <v>0.00500097</v>
      </c>
      <c r="EM225">
        <v>-3.888888888888889</v>
      </c>
      <c r="EN225">
        <v>-1.222222222222222</v>
      </c>
      <c r="EO225">
        <v>35.625</v>
      </c>
      <c r="EP225">
        <v>40.65944444444445</v>
      </c>
      <c r="EQ225">
        <v>37.77066666666667</v>
      </c>
      <c r="ER225">
        <v>41.15944444444445</v>
      </c>
      <c r="ES225">
        <v>38.347</v>
      </c>
      <c r="ET225">
        <v>0</v>
      </c>
      <c r="EU225">
        <v>0</v>
      </c>
      <c r="EV225">
        <v>0</v>
      </c>
      <c r="EW225">
        <v>1758505872.1</v>
      </c>
      <c r="EX225">
        <v>0</v>
      </c>
      <c r="EY225">
        <v>786.6439999999999</v>
      </c>
      <c r="EZ225">
        <v>23.51538463713455</v>
      </c>
      <c r="FA225">
        <v>-1.407692156717441</v>
      </c>
      <c r="FB225">
        <v>-5.664</v>
      </c>
      <c r="FC225">
        <v>15</v>
      </c>
      <c r="FD225">
        <v>0</v>
      </c>
      <c r="FE225" t="s">
        <v>424</v>
      </c>
      <c r="FF225">
        <v>1747247426.5</v>
      </c>
      <c r="FG225">
        <v>1747247420.5</v>
      </c>
      <c r="FH225">
        <v>0</v>
      </c>
      <c r="FI225">
        <v>1.027</v>
      </c>
      <c r="FJ225">
        <v>0.031</v>
      </c>
      <c r="FK225">
        <v>0.02</v>
      </c>
      <c r="FL225">
        <v>0.05</v>
      </c>
      <c r="FM225">
        <v>420</v>
      </c>
      <c r="FN225">
        <v>16</v>
      </c>
      <c r="FO225">
        <v>0.01</v>
      </c>
      <c r="FP225">
        <v>0.1</v>
      </c>
      <c r="FQ225">
        <v>0.6388341707317073</v>
      </c>
      <c r="FR225">
        <v>-0.3075467665505237</v>
      </c>
      <c r="FS225">
        <v>0.05081753355947543</v>
      </c>
      <c r="FT225">
        <v>0</v>
      </c>
      <c r="FU225">
        <v>787.235294117647</v>
      </c>
      <c r="FV225">
        <v>0.3422459483350373</v>
      </c>
      <c r="FW225">
        <v>6.114634439217085</v>
      </c>
      <c r="FX225">
        <v>-1</v>
      </c>
      <c r="FY225">
        <v>0.227648243902439</v>
      </c>
      <c r="FZ225">
        <v>0.06485385365853631</v>
      </c>
      <c r="GA225">
        <v>0.006807732980277319</v>
      </c>
      <c r="GB225">
        <v>1</v>
      </c>
      <c r="GC225">
        <v>1</v>
      </c>
      <c r="GD225">
        <v>2</v>
      </c>
      <c r="GE225" t="s">
        <v>425</v>
      </c>
      <c r="GF225">
        <v>3.13686</v>
      </c>
      <c r="GG225">
        <v>2.71676</v>
      </c>
      <c r="GH225">
        <v>0.0932557</v>
      </c>
      <c r="GI225">
        <v>0.0924874</v>
      </c>
      <c r="GJ225">
        <v>0.110262</v>
      </c>
      <c r="GK225">
        <v>0.1083</v>
      </c>
      <c r="GL225">
        <v>28790.8</v>
      </c>
      <c r="GM225">
        <v>28869.9</v>
      </c>
      <c r="GN225">
        <v>29520.8</v>
      </c>
      <c r="GO225">
        <v>29401.4</v>
      </c>
      <c r="GP225">
        <v>34703</v>
      </c>
      <c r="GQ225">
        <v>34719.4</v>
      </c>
      <c r="GR225">
        <v>41543.6</v>
      </c>
      <c r="GS225">
        <v>41770.1</v>
      </c>
      <c r="GT225">
        <v>1.9151</v>
      </c>
      <c r="GU225">
        <v>1.86668</v>
      </c>
      <c r="GV225">
        <v>0.0811368</v>
      </c>
      <c r="GW225">
        <v>0</v>
      </c>
      <c r="GX225">
        <v>29.348</v>
      </c>
      <c r="GY225">
        <v>999.9</v>
      </c>
      <c r="GZ225">
        <v>57.5</v>
      </c>
      <c r="HA225">
        <v>31.2</v>
      </c>
      <c r="HB225">
        <v>29.1599</v>
      </c>
      <c r="HC225">
        <v>62.4227</v>
      </c>
      <c r="HD225">
        <v>25.4688</v>
      </c>
      <c r="HE225">
        <v>1</v>
      </c>
      <c r="HF225">
        <v>0.135348</v>
      </c>
      <c r="HG225">
        <v>-2.07106</v>
      </c>
      <c r="HH225">
        <v>20.3463</v>
      </c>
      <c r="HI225">
        <v>5.22732</v>
      </c>
      <c r="HJ225">
        <v>12.0159</v>
      </c>
      <c r="HK225">
        <v>4.9912</v>
      </c>
      <c r="HL225">
        <v>3.28918</v>
      </c>
      <c r="HM225">
        <v>9999</v>
      </c>
      <c r="HN225">
        <v>9999</v>
      </c>
      <c r="HO225">
        <v>9999</v>
      </c>
      <c r="HP225">
        <v>999.9</v>
      </c>
      <c r="HQ225">
        <v>1.86756</v>
      </c>
      <c r="HR225">
        <v>1.86674</v>
      </c>
      <c r="HS225">
        <v>1.86604</v>
      </c>
      <c r="HT225">
        <v>1.866</v>
      </c>
      <c r="HU225">
        <v>1.86784</v>
      </c>
      <c r="HV225">
        <v>1.8703</v>
      </c>
      <c r="HW225">
        <v>1.86891</v>
      </c>
      <c r="HX225">
        <v>1.87041</v>
      </c>
      <c r="HY225">
        <v>0</v>
      </c>
      <c r="HZ225">
        <v>0</v>
      </c>
      <c r="IA225">
        <v>0</v>
      </c>
      <c r="IB225">
        <v>0</v>
      </c>
      <c r="IC225" t="s">
        <v>426</v>
      </c>
      <c r="ID225" t="s">
        <v>427</v>
      </c>
      <c r="IE225" t="s">
        <v>428</v>
      </c>
      <c r="IF225" t="s">
        <v>428</v>
      </c>
      <c r="IG225" t="s">
        <v>428</v>
      </c>
      <c r="IH225" t="s">
        <v>428</v>
      </c>
      <c r="II225">
        <v>0</v>
      </c>
      <c r="IJ225">
        <v>100</v>
      </c>
      <c r="IK225">
        <v>100</v>
      </c>
      <c r="IL225">
        <v>1.237</v>
      </c>
      <c r="IM225">
        <v>0.2126</v>
      </c>
      <c r="IN225">
        <v>0.6902030508192664</v>
      </c>
      <c r="IO225">
        <v>0.001474763808417899</v>
      </c>
      <c r="IP225">
        <v>-3.85604142745729E-07</v>
      </c>
      <c r="IQ225">
        <v>-4.042155114862324E-11</v>
      </c>
      <c r="IR225">
        <v>-0.0599630414126953</v>
      </c>
      <c r="IS225">
        <v>-0.0008759303265835833</v>
      </c>
      <c r="IT225">
        <v>0.0007542316531097033</v>
      </c>
      <c r="IU225">
        <v>-1.168394518909615E-05</v>
      </c>
      <c r="IV225">
        <v>4</v>
      </c>
      <c r="IW225">
        <v>2283</v>
      </c>
      <c r="IX225">
        <v>1</v>
      </c>
      <c r="IY225">
        <v>28</v>
      </c>
      <c r="IZ225">
        <v>187640.7</v>
      </c>
      <c r="JA225">
        <v>187640.8</v>
      </c>
      <c r="JB225">
        <v>1.03271</v>
      </c>
      <c r="JC225">
        <v>2.28271</v>
      </c>
      <c r="JD225">
        <v>1.39648</v>
      </c>
      <c r="JE225">
        <v>2.35962</v>
      </c>
      <c r="JF225">
        <v>1.49536</v>
      </c>
      <c r="JG225">
        <v>2.75024</v>
      </c>
      <c r="JH225">
        <v>36.7654</v>
      </c>
      <c r="JI225">
        <v>24.1138</v>
      </c>
      <c r="JJ225">
        <v>18</v>
      </c>
      <c r="JK225">
        <v>489.713</v>
      </c>
      <c r="JL225">
        <v>448.975</v>
      </c>
      <c r="JM225">
        <v>32.5688</v>
      </c>
      <c r="JN225">
        <v>29.3564</v>
      </c>
      <c r="JO225">
        <v>29.9999</v>
      </c>
      <c r="JP225">
        <v>29.2239</v>
      </c>
      <c r="JQ225">
        <v>29.1504</v>
      </c>
      <c r="JR225">
        <v>20.691</v>
      </c>
      <c r="JS225">
        <v>20.684</v>
      </c>
      <c r="JT225">
        <v>100</v>
      </c>
      <c r="JU225">
        <v>32.5835</v>
      </c>
      <c r="JV225">
        <v>420</v>
      </c>
      <c r="JW225">
        <v>25.3461</v>
      </c>
      <c r="JX225">
        <v>100.897</v>
      </c>
      <c r="JY225">
        <v>100.444</v>
      </c>
    </row>
    <row r="226" spans="1:285">
      <c r="A226">
        <v>210</v>
      </c>
      <c r="B226">
        <v>1758505873</v>
      </c>
      <c r="C226">
        <v>2984.5</v>
      </c>
      <c r="D226" t="s">
        <v>853</v>
      </c>
      <c r="E226" t="s">
        <v>854</v>
      </c>
      <c r="F226">
        <v>5</v>
      </c>
      <c r="G226" t="s">
        <v>796</v>
      </c>
      <c r="H226" t="s">
        <v>420</v>
      </c>
      <c r="I226" t="s">
        <v>421</v>
      </c>
      <c r="J226">
        <v>1758505870</v>
      </c>
      <c r="K226">
        <f>(L226)/1000</f>
        <v>0</v>
      </c>
      <c r="L226">
        <f>1000*DL226*AJ226*(DH226-DI226)/(100*DA226*(1000-AJ226*DH226))</f>
        <v>0</v>
      </c>
      <c r="M226">
        <f>DL226*AJ226*(DG226-DF226*(1000-AJ226*DI226)/(1000-AJ226*DH226))/(100*DA226)</f>
        <v>0</v>
      </c>
      <c r="N226">
        <f>DF226 - IF(AJ226&gt;1, M226*DA226*100.0/(AL226), 0)</f>
        <v>0</v>
      </c>
      <c r="O226">
        <f>((U226-K226/2)*N226-M226)/(U226+K226/2)</f>
        <v>0</v>
      </c>
      <c r="P226">
        <f>O226*(DM226+DN226)/1000.0</f>
        <v>0</v>
      </c>
      <c r="Q226">
        <f>(DF226 - IF(AJ226&gt;1, M226*DA226*100.0/(AL226), 0))*(DM226+DN226)/1000.0</f>
        <v>0</v>
      </c>
      <c r="R226">
        <f>2.0/((1/T226-1/S226)+SIGN(T226)*SQRT((1/T226-1/S226)*(1/T226-1/S226) + 4*DB226/((DB226+1)*(DB226+1))*(2*1/T226*1/S226-1/S226*1/S226)))</f>
        <v>0</v>
      </c>
      <c r="S226">
        <f>IF(LEFT(DC226,1)&lt;&gt;"0",IF(LEFT(DC226,1)="1",3.0,DD226),$D$5+$E$5*(DT226*DM226/($K$5*1000))+$F$5*(DT226*DM226/($K$5*1000))*MAX(MIN(DA226,$J$5),$I$5)*MAX(MIN(DA226,$J$5),$I$5)+$G$5*MAX(MIN(DA226,$J$5),$I$5)*(DT226*DM226/($K$5*1000))+$H$5*(DT226*DM226/($K$5*1000))*(DT226*DM226/($K$5*1000)))</f>
        <v>0</v>
      </c>
      <c r="T226">
        <f>K226*(1000-(1000*0.61365*exp(17.502*X226/(240.97+X226))/(DM226+DN226)+DH226)/2)/(1000*0.61365*exp(17.502*X226/(240.97+X226))/(DM226+DN226)-DH226)</f>
        <v>0</v>
      </c>
      <c r="U226">
        <f>1/((DB226+1)/(R226/1.6)+1/(S226/1.37)) + DB226/((DB226+1)/(R226/1.6) + DB226/(S226/1.37))</f>
        <v>0</v>
      </c>
      <c r="V226">
        <f>(CW226*CZ226)</f>
        <v>0</v>
      </c>
      <c r="W226">
        <f>(DO226+(V226+2*0.95*5.67E-8*(((DO226+$B$7)+273)^4-(DO226+273)^4)-44100*K226)/(1.84*29.3*S226+8*0.95*5.67E-8*(DO226+273)^3))</f>
        <v>0</v>
      </c>
      <c r="X226">
        <f>($C$7*DP226+$D$7*DQ226+$E$7*W226)</f>
        <v>0</v>
      </c>
      <c r="Y226">
        <f>0.61365*exp(17.502*X226/(240.97+X226))</f>
        <v>0</v>
      </c>
      <c r="Z226">
        <f>(AA226/AB226*100)</f>
        <v>0</v>
      </c>
      <c r="AA226">
        <f>DH226*(DM226+DN226)/1000</f>
        <v>0</v>
      </c>
      <c r="AB226">
        <f>0.61365*exp(17.502*DO226/(240.97+DO226))</f>
        <v>0</v>
      </c>
      <c r="AC226">
        <f>(Y226-DH226*(DM226+DN226)/1000)</f>
        <v>0</v>
      </c>
      <c r="AD226">
        <f>(-K226*44100)</f>
        <v>0</v>
      </c>
      <c r="AE226">
        <f>2*29.3*S226*0.92*(DO226-X226)</f>
        <v>0</v>
      </c>
      <c r="AF226">
        <f>2*0.95*5.67E-8*(((DO226+$B$7)+273)^4-(X226+273)^4)</f>
        <v>0</v>
      </c>
      <c r="AG226">
        <f>V226+AF226+AD226+AE226</f>
        <v>0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MAX(0,($B$13+$C$13*DT226)/(1+$D$13*DT226)*DM226/(DO226+273)*$E$13)</f>
        <v>0</v>
      </c>
      <c r="AM226" t="s">
        <v>422</v>
      </c>
      <c r="AN226" t="s">
        <v>422</v>
      </c>
      <c r="AO226">
        <v>0</v>
      </c>
      <c r="AP226">
        <v>0</v>
      </c>
      <c r="AQ226">
        <f>1-AO226/AP226</f>
        <v>0</v>
      </c>
      <c r="AR226">
        <v>0</v>
      </c>
      <c r="AS226" t="s">
        <v>422</v>
      </c>
      <c r="AT226" t="s">
        <v>422</v>
      </c>
      <c r="AU226">
        <v>0</v>
      </c>
      <c r="AV226">
        <v>0</v>
      </c>
      <c r="AW226">
        <f>1-AU226/AV226</f>
        <v>0</v>
      </c>
      <c r="AX226">
        <v>0.5</v>
      </c>
      <c r="AY226">
        <f>CX226</f>
        <v>0</v>
      </c>
      <c r="AZ226">
        <f>M226</f>
        <v>0</v>
      </c>
      <c r="BA226">
        <f>AW226*AX226*AY226</f>
        <v>0</v>
      </c>
      <c r="BB226">
        <f>(AZ226-AR226)/AY226</f>
        <v>0</v>
      </c>
      <c r="BC226">
        <f>(AP226-AV226)/AV226</f>
        <v>0</v>
      </c>
      <c r="BD226">
        <f>AO226/(AQ226+AO226/AV226)</f>
        <v>0</v>
      </c>
      <c r="BE226" t="s">
        <v>422</v>
      </c>
      <c r="BF226">
        <v>0</v>
      </c>
      <c r="BG226">
        <f>IF(BF226&lt;&gt;0, BF226, BD226)</f>
        <v>0</v>
      </c>
      <c r="BH226">
        <f>1-BG226/AV226</f>
        <v>0</v>
      </c>
      <c r="BI226">
        <f>(AV226-AU226)/(AV226-BG226)</f>
        <v>0</v>
      </c>
      <c r="BJ226">
        <f>(AP226-AV226)/(AP226-BG226)</f>
        <v>0</v>
      </c>
      <c r="BK226">
        <f>(AV226-AU226)/(AV226-AO226)</f>
        <v>0</v>
      </c>
      <c r="BL226">
        <f>(AP226-AV226)/(AP226-AO226)</f>
        <v>0</v>
      </c>
      <c r="BM226">
        <f>(BI226*BG226/AU226)</f>
        <v>0</v>
      </c>
      <c r="BN226">
        <f>(1-BM226)</f>
        <v>0</v>
      </c>
      <c r="CW226">
        <f>$B$11*DU226+$C$11*DV226+$F$11*EG226*(1-EJ226)</f>
        <v>0</v>
      </c>
      <c r="CX226">
        <f>CW226*CY226</f>
        <v>0</v>
      </c>
      <c r="CY226">
        <f>($B$11*$D$9+$C$11*$D$9+$F$11*((ET226+EL226)/MAX(ET226+EL226+EU226, 0.1)*$I$9+EU226/MAX(ET226+EL226+EU226, 0.1)*$J$9))/($B$11+$C$11+$F$11)</f>
        <v>0</v>
      </c>
      <c r="CZ226">
        <f>($B$11*$K$9+$C$11*$K$9+$F$11*((ET226+EL226)/MAX(ET226+EL226+EU226, 0.1)*$P$9+EU226/MAX(ET226+EL226+EU226, 0.1)*$Q$9))/($B$11+$C$11+$F$11)</f>
        <v>0</v>
      </c>
      <c r="DA226">
        <v>6</v>
      </c>
      <c r="DB226">
        <v>0.5</v>
      </c>
      <c r="DC226" t="s">
        <v>423</v>
      </c>
      <c r="DD226">
        <v>2</v>
      </c>
      <c r="DE226">
        <v>1758505870</v>
      </c>
      <c r="DF226">
        <v>420.5935555555556</v>
      </c>
      <c r="DG226">
        <v>420.0093333333334</v>
      </c>
      <c r="DH226">
        <v>25.58877777777778</v>
      </c>
      <c r="DI226">
        <v>25.35342222222222</v>
      </c>
      <c r="DJ226">
        <v>419.3555555555556</v>
      </c>
      <c r="DK226">
        <v>25.37618888888889</v>
      </c>
      <c r="DL226">
        <v>500.0067777777778</v>
      </c>
      <c r="DM226">
        <v>89.98472222222222</v>
      </c>
      <c r="DN226">
        <v>0.0565216</v>
      </c>
      <c r="DO226">
        <v>31.36746666666666</v>
      </c>
      <c r="DP226">
        <v>30.67036666666667</v>
      </c>
      <c r="DQ226">
        <v>999.9000000000001</v>
      </c>
      <c r="DR226">
        <v>0</v>
      </c>
      <c r="DS226">
        <v>0</v>
      </c>
      <c r="DT226">
        <v>9996.944444444445</v>
      </c>
      <c r="DU226">
        <v>0</v>
      </c>
      <c r="DV226">
        <v>0.899321</v>
      </c>
      <c r="DW226">
        <v>0.5842758888888889</v>
      </c>
      <c r="DX226">
        <v>431.6385555555555</v>
      </c>
      <c r="DY226">
        <v>430.9347777777778</v>
      </c>
      <c r="DZ226">
        <v>0.2353634444444445</v>
      </c>
      <c r="EA226">
        <v>420.0093333333334</v>
      </c>
      <c r="EB226">
        <v>25.35342222222222</v>
      </c>
      <c r="EC226">
        <v>2.302596666666667</v>
      </c>
      <c r="ED226">
        <v>2.281418888888889</v>
      </c>
      <c r="EE226">
        <v>19.69461111111112</v>
      </c>
      <c r="EF226">
        <v>19.54578888888889</v>
      </c>
      <c r="EG226">
        <v>0.00500097</v>
      </c>
      <c r="EH226">
        <v>0</v>
      </c>
      <c r="EI226">
        <v>0</v>
      </c>
      <c r="EJ226">
        <v>0</v>
      </c>
      <c r="EK226">
        <v>788.5999999999999</v>
      </c>
      <c r="EL226">
        <v>0.00500097</v>
      </c>
      <c r="EM226">
        <v>-5.788888888888888</v>
      </c>
      <c r="EN226">
        <v>-1.477777777777778</v>
      </c>
      <c r="EO226">
        <v>35.63877777777778</v>
      </c>
      <c r="EP226">
        <v>40.68011111111111</v>
      </c>
      <c r="EQ226">
        <v>37.79133333333333</v>
      </c>
      <c r="ER226">
        <v>41.19411111111111</v>
      </c>
      <c r="ES226">
        <v>38.368</v>
      </c>
      <c r="ET226">
        <v>0</v>
      </c>
      <c r="EU226">
        <v>0</v>
      </c>
      <c r="EV226">
        <v>0</v>
      </c>
      <c r="EW226">
        <v>1758505873.9</v>
      </c>
      <c r="EX226">
        <v>0</v>
      </c>
      <c r="EY226">
        <v>787.0961538461538</v>
      </c>
      <c r="EZ226">
        <v>24.71452982436618</v>
      </c>
      <c r="FA226">
        <v>-43.38461542453469</v>
      </c>
      <c r="FB226">
        <v>-6.076923076923077</v>
      </c>
      <c r="FC226">
        <v>15</v>
      </c>
      <c r="FD226">
        <v>0</v>
      </c>
      <c r="FE226" t="s">
        <v>424</v>
      </c>
      <c r="FF226">
        <v>1747247426.5</v>
      </c>
      <c r="FG226">
        <v>1747247420.5</v>
      </c>
      <c r="FH226">
        <v>0</v>
      </c>
      <c r="FI226">
        <v>1.027</v>
      </c>
      <c r="FJ226">
        <v>0.031</v>
      </c>
      <c r="FK226">
        <v>0.02</v>
      </c>
      <c r="FL226">
        <v>0.05</v>
      </c>
      <c r="FM226">
        <v>420</v>
      </c>
      <c r="FN226">
        <v>16</v>
      </c>
      <c r="FO226">
        <v>0.01</v>
      </c>
      <c r="FP226">
        <v>0.1</v>
      </c>
      <c r="FQ226">
        <v>0.6343056829268293</v>
      </c>
      <c r="FR226">
        <v>-0.2924757073170727</v>
      </c>
      <c r="FS226">
        <v>0.05010256993868119</v>
      </c>
      <c r="FT226">
        <v>0</v>
      </c>
      <c r="FU226">
        <v>787.1911764705883</v>
      </c>
      <c r="FV226">
        <v>4.190985418258739</v>
      </c>
      <c r="FW226">
        <v>5.935108287185915</v>
      </c>
      <c r="FX226">
        <v>-1</v>
      </c>
      <c r="FY226">
        <v>0.2288348536585366</v>
      </c>
      <c r="FZ226">
        <v>0.05861130313588879</v>
      </c>
      <c r="GA226">
        <v>0.006140175132804521</v>
      </c>
      <c r="GB226">
        <v>1</v>
      </c>
      <c r="GC226">
        <v>1</v>
      </c>
      <c r="GD226">
        <v>2</v>
      </c>
      <c r="GE226" t="s">
        <v>425</v>
      </c>
      <c r="GF226">
        <v>3.13684</v>
      </c>
      <c r="GG226">
        <v>2.7171</v>
      </c>
      <c r="GH226">
        <v>0.0932615</v>
      </c>
      <c r="GI226">
        <v>0.0924754</v>
      </c>
      <c r="GJ226">
        <v>0.110269</v>
      </c>
      <c r="GK226">
        <v>0.108299</v>
      </c>
      <c r="GL226">
        <v>28791</v>
      </c>
      <c r="GM226">
        <v>28870.3</v>
      </c>
      <c r="GN226">
        <v>29521.3</v>
      </c>
      <c r="GO226">
        <v>29401.4</v>
      </c>
      <c r="GP226">
        <v>34703.3</v>
      </c>
      <c r="GQ226">
        <v>34719.4</v>
      </c>
      <c r="GR226">
        <v>41544.4</v>
      </c>
      <c r="GS226">
        <v>41770.1</v>
      </c>
      <c r="GT226">
        <v>1.91507</v>
      </c>
      <c r="GU226">
        <v>1.86683</v>
      </c>
      <c r="GV226">
        <v>0.0810623</v>
      </c>
      <c r="GW226">
        <v>0</v>
      </c>
      <c r="GX226">
        <v>29.348</v>
      </c>
      <c r="GY226">
        <v>999.9</v>
      </c>
      <c r="GZ226">
        <v>57.5</v>
      </c>
      <c r="HA226">
        <v>31.2</v>
      </c>
      <c r="HB226">
        <v>29.1587</v>
      </c>
      <c r="HC226">
        <v>62.5227</v>
      </c>
      <c r="HD226">
        <v>25.4808</v>
      </c>
      <c r="HE226">
        <v>1</v>
      </c>
      <c r="HF226">
        <v>0.13529</v>
      </c>
      <c r="HG226">
        <v>-2.08676</v>
      </c>
      <c r="HH226">
        <v>20.3461</v>
      </c>
      <c r="HI226">
        <v>5.22717</v>
      </c>
      <c r="HJ226">
        <v>12.0159</v>
      </c>
      <c r="HK226">
        <v>4.99125</v>
      </c>
      <c r="HL226">
        <v>3.28928</v>
      </c>
      <c r="HM226">
        <v>9999</v>
      </c>
      <c r="HN226">
        <v>9999</v>
      </c>
      <c r="HO226">
        <v>9999</v>
      </c>
      <c r="HP226">
        <v>999.9</v>
      </c>
      <c r="HQ226">
        <v>1.86755</v>
      </c>
      <c r="HR226">
        <v>1.86673</v>
      </c>
      <c r="HS226">
        <v>1.86603</v>
      </c>
      <c r="HT226">
        <v>1.866</v>
      </c>
      <c r="HU226">
        <v>1.86784</v>
      </c>
      <c r="HV226">
        <v>1.8703</v>
      </c>
      <c r="HW226">
        <v>1.86893</v>
      </c>
      <c r="HX226">
        <v>1.87041</v>
      </c>
      <c r="HY226">
        <v>0</v>
      </c>
      <c r="HZ226">
        <v>0</v>
      </c>
      <c r="IA226">
        <v>0</v>
      </c>
      <c r="IB226">
        <v>0</v>
      </c>
      <c r="IC226" t="s">
        <v>426</v>
      </c>
      <c r="ID226" t="s">
        <v>427</v>
      </c>
      <c r="IE226" t="s">
        <v>428</v>
      </c>
      <c r="IF226" t="s">
        <v>428</v>
      </c>
      <c r="IG226" t="s">
        <v>428</v>
      </c>
      <c r="IH226" t="s">
        <v>428</v>
      </c>
      <c r="II226">
        <v>0</v>
      </c>
      <c r="IJ226">
        <v>100</v>
      </c>
      <c r="IK226">
        <v>100</v>
      </c>
      <c r="IL226">
        <v>1.237</v>
      </c>
      <c r="IM226">
        <v>0.2126</v>
      </c>
      <c r="IN226">
        <v>0.6902030508192664</v>
      </c>
      <c r="IO226">
        <v>0.001474763808417899</v>
      </c>
      <c r="IP226">
        <v>-3.85604142745729E-07</v>
      </c>
      <c r="IQ226">
        <v>-4.042155114862324E-11</v>
      </c>
      <c r="IR226">
        <v>-0.0599630414126953</v>
      </c>
      <c r="IS226">
        <v>-0.0008759303265835833</v>
      </c>
      <c r="IT226">
        <v>0.0007542316531097033</v>
      </c>
      <c r="IU226">
        <v>-1.168394518909615E-05</v>
      </c>
      <c r="IV226">
        <v>4</v>
      </c>
      <c r="IW226">
        <v>2283</v>
      </c>
      <c r="IX226">
        <v>1</v>
      </c>
      <c r="IY226">
        <v>28</v>
      </c>
      <c r="IZ226">
        <v>187640.8</v>
      </c>
      <c r="JA226">
        <v>187640.9</v>
      </c>
      <c r="JB226">
        <v>1.03271</v>
      </c>
      <c r="JC226">
        <v>2.28394</v>
      </c>
      <c r="JD226">
        <v>1.39648</v>
      </c>
      <c r="JE226">
        <v>2.35962</v>
      </c>
      <c r="JF226">
        <v>1.49536</v>
      </c>
      <c r="JG226">
        <v>2.74536</v>
      </c>
      <c r="JH226">
        <v>36.7654</v>
      </c>
      <c r="JI226">
        <v>24.1138</v>
      </c>
      <c r="JJ226">
        <v>18</v>
      </c>
      <c r="JK226">
        <v>489.687</v>
      </c>
      <c r="JL226">
        <v>449.059</v>
      </c>
      <c r="JM226">
        <v>32.5781</v>
      </c>
      <c r="JN226">
        <v>29.3551</v>
      </c>
      <c r="JO226">
        <v>29.9998</v>
      </c>
      <c r="JP226">
        <v>29.2226</v>
      </c>
      <c r="JQ226">
        <v>29.1491</v>
      </c>
      <c r="JR226">
        <v>20.6934</v>
      </c>
      <c r="JS226">
        <v>20.684</v>
      </c>
      <c r="JT226">
        <v>100</v>
      </c>
      <c r="JU226">
        <v>32.5835</v>
      </c>
      <c r="JV226">
        <v>420</v>
      </c>
      <c r="JW226">
        <v>25.3461</v>
      </c>
      <c r="JX226">
        <v>100.898</v>
      </c>
      <c r="JY226">
        <v>100.444</v>
      </c>
    </row>
    <row r="227" spans="1:285">
      <c r="A227">
        <v>211</v>
      </c>
      <c r="B227">
        <v>1758506082.5</v>
      </c>
      <c r="C227">
        <v>3194</v>
      </c>
      <c r="D227" t="s">
        <v>855</v>
      </c>
      <c r="E227" t="s">
        <v>856</v>
      </c>
      <c r="F227">
        <v>5</v>
      </c>
      <c r="G227" t="s">
        <v>796</v>
      </c>
      <c r="H227" t="s">
        <v>420</v>
      </c>
      <c r="I227" t="s">
        <v>421</v>
      </c>
      <c r="J227">
        <v>1758506079.75</v>
      </c>
      <c r="K227">
        <f>(L227)/1000</f>
        <v>0</v>
      </c>
      <c r="L227">
        <f>1000*DL227*AJ227*(DH227-DI227)/(100*DA227*(1000-AJ227*DH227))</f>
        <v>0</v>
      </c>
      <c r="M227">
        <f>DL227*AJ227*(DG227-DF227*(1000-AJ227*DI227)/(1000-AJ227*DH227))/(100*DA227)</f>
        <v>0</v>
      </c>
      <c r="N227">
        <f>DF227 - IF(AJ227&gt;1, M227*DA227*100.0/(AL227), 0)</f>
        <v>0</v>
      </c>
      <c r="O227">
        <f>((U227-K227/2)*N227-M227)/(U227+K227/2)</f>
        <v>0</v>
      </c>
      <c r="P227">
        <f>O227*(DM227+DN227)/1000.0</f>
        <v>0</v>
      </c>
      <c r="Q227">
        <f>(DF227 - IF(AJ227&gt;1, M227*DA227*100.0/(AL227), 0))*(DM227+DN227)/1000.0</f>
        <v>0</v>
      </c>
      <c r="R227">
        <f>2.0/((1/T227-1/S227)+SIGN(T227)*SQRT((1/T227-1/S227)*(1/T227-1/S227) + 4*DB227/((DB227+1)*(DB227+1))*(2*1/T227*1/S227-1/S227*1/S227)))</f>
        <v>0</v>
      </c>
      <c r="S227">
        <f>IF(LEFT(DC227,1)&lt;&gt;"0",IF(LEFT(DC227,1)="1",3.0,DD227),$D$5+$E$5*(DT227*DM227/($K$5*1000))+$F$5*(DT227*DM227/($K$5*1000))*MAX(MIN(DA227,$J$5),$I$5)*MAX(MIN(DA227,$J$5),$I$5)+$G$5*MAX(MIN(DA227,$J$5),$I$5)*(DT227*DM227/($K$5*1000))+$H$5*(DT227*DM227/($K$5*1000))*(DT227*DM227/($K$5*1000)))</f>
        <v>0</v>
      </c>
      <c r="T227">
        <f>K227*(1000-(1000*0.61365*exp(17.502*X227/(240.97+X227))/(DM227+DN227)+DH227)/2)/(1000*0.61365*exp(17.502*X227/(240.97+X227))/(DM227+DN227)-DH227)</f>
        <v>0</v>
      </c>
      <c r="U227">
        <f>1/((DB227+1)/(R227/1.6)+1/(S227/1.37)) + DB227/((DB227+1)/(R227/1.6) + DB227/(S227/1.37))</f>
        <v>0</v>
      </c>
      <c r="V227">
        <f>(CW227*CZ227)</f>
        <v>0</v>
      </c>
      <c r="W227">
        <f>(DO227+(V227+2*0.95*5.67E-8*(((DO227+$B$7)+273)^4-(DO227+273)^4)-44100*K227)/(1.84*29.3*S227+8*0.95*5.67E-8*(DO227+273)^3))</f>
        <v>0</v>
      </c>
      <c r="X227">
        <f>($C$7*DP227+$D$7*DQ227+$E$7*W227)</f>
        <v>0</v>
      </c>
      <c r="Y227">
        <f>0.61365*exp(17.502*X227/(240.97+X227))</f>
        <v>0</v>
      </c>
      <c r="Z227">
        <f>(AA227/AB227*100)</f>
        <v>0</v>
      </c>
      <c r="AA227">
        <f>DH227*(DM227+DN227)/1000</f>
        <v>0</v>
      </c>
      <c r="AB227">
        <f>0.61365*exp(17.502*DO227/(240.97+DO227))</f>
        <v>0</v>
      </c>
      <c r="AC227">
        <f>(Y227-DH227*(DM227+DN227)/1000)</f>
        <v>0</v>
      </c>
      <c r="AD227">
        <f>(-K227*44100)</f>
        <v>0</v>
      </c>
      <c r="AE227">
        <f>2*29.3*S227*0.92*(DO227-X227)</f>
        <v>0</v>
      </c>
      <c r="AF227">
        <f>2*0.95*5.67E-8*(((DO227+$B$7)+273)^4-(X227+273)^4)</f>
        <v>0</v>
      </c>
      <c r="AG227">
        <f>V227+AF227+AD227+AE227</f>
        <v>0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MAX(0,($B$13+$C$13*DT227)/(1+$D$13*DT227)*DM227/(DO227+273)*$E$13)</f>
        <v>0</v>
      </c>
      <c r="AM227" t="s">
        <v>422</v>
      </c>
      <c r="AN227" t="s">
        <v>422</v>
      </c>
      <c r="AO227">
        <v>0</v>
      </c>
      <c r="AP227">
        <v>0</v>
      </c>
      <c r="AQ227">
        <f>1-AO227/AP227</f>
        <v>0</v>
      </c>
      <c r="AR227">
        <v>0</v>
      </c>
      <c r="AS227" t="s">
        <v>422</v>
      </c>
      <c r="AT227" t="s">
        <v>422</v>
      </c>
      <c r="AU227">
        <v>0</v>
      </c>
      <c r="AV227">
        <v>0</v>
      </c>
      <c r="AW227">
        <f>1-AU227/AV227</f>
        <v>0</v>
      </c>
      <c r="AX227">
        <v>0.5</v>
      </c>
      <c r="AY227">
        <f>CX227</f>
        <v>0</v>
      </c>
      <c r="AZ227">
        <f>M227</f>
        <v>0</v>
      </c>
      <c r="BA227">
        <f>AW227*AX227*AY227</f>
        <v>0</v>
      </c>
      <c r="BB227">
        <f>(AZ227-AR227)/AY227</f>
        <v>0</v>
      </c>
      <c r="BC227">
        <f>(AP227-AV227)/AV227</f>
        <v>0</v>
      </c>
      <c r="BD227">
        <f>AO227/(AQ227+AO227/AV227)</f>
        <v>0</v>
      </c>
      <c r="BE227" t="s">
        <v>422</v>
      </c>
      <c r="BF227">
        <v>0</v>
      </c>
      <c r="BG227">
        <f>IF(BF227&lt;&gt;0, BF227, BD227)</f>
        <v>0</v>
      </c>
      <c r="BH227">
        <f>1-BG227/AV227</f>
        <v>0</v>
      </c>
      <c r="BI227">
        <f>(AV227-AU227)/(AV227-BG227)</f>
        <v>0</v>
      </c>
      <c r="BJ227">
        <f>(AP227-AV227)/(AP227-BG227)</f>
        <v>0</v>
      </c>
      <c r="BK227">
        <f>(AV227-AU227)/(AV227-AO227)</f>
        <v>0</v>
      </c>
      <c r="BL227">
        <f>(AP227-AV227)/(AP227-AO227)</f>
        <v>0</v>
      </c>
      <c r="BM227">
        <f>(BI227*BG227/AU227)</f>
        <v>0</v>
      </c>
      <c r="BN227">
        <f>(1-BM227)</f>
        <v>0</v>
      </c>
      <c r="CW227">
        <f>$B$11*DU227+$C$11*DV227+$F$11*EG227*(1-EJ227)</f>
        <v>0</v>
      </c>
      <c r="CX227">
        <f>CW227*CY227</f>
        <v>0</v>
      </c>
      <c r="CY227">
        <f>($B$11*$D$9+$C$11*$D$9+$F$11*((ET227+EL227)/MAX(ET227+EL227+EU227, 0.1)*$I$9+EU227/MAX(ET227+EL227+EU227, 0.1)*$J$9))/($B$11+$C$11+$F$11)</f>
        <v>0</v>
      </c>
      <c r="CZ227">
        <f>($B$11*$K$9+$C$11*$K$9+$F$11*((ET227+EL227)/MAX(ET227+EL227+EU227, 0.1)*$P$9+EU227/MAX(ET227+EL227+EU227, 0.1)*$Q$9))/($B$11+$C$11+$F$11)</f>
        <v>0</v>
      </c>
      <c r="DA227">
        <v>6</v>
      </c>
      <c r="DB227">
        <v>0.5</v>
      </c>
      <c r="DC227" t="s">
        <v>423</v>
      </c>
      <c r="DD227">
        <v>2</v>
      </c>
      <c r="DE227">
        <v>1758506079.75</v>
      </c>
      <c r="DF227">
        <v>420.5992</v>
      </c>
      <c r="DG227">
        <v>420.0439</v>
      </c>
      <c r="DH227">
        <v>25.57051</v>
      </c>
      <c r="DI227">
        <v>25.32341</v>
      </c>
      <c r="DJ227">
        <v>419.3613999999999</v>
      </c>
      <c r="DK227">
        <v>25.3582</v>
      </c>
      <c r="DL227">
        <v>499.9883999999999</v>
      </c>
      <c r="DM227">
        <v>89.99105</v>
      </c>
      <c r="DN227">
        <v>0.05717938</v>
      </c>
      <c r="DO227">
        <v>31.39743</v>
      </c>
      <c r="DP227">
        <v>30.6801</v>
      </c>
      <c r="DQ227">
        <v>999.9</v>
      </c>
      <c r="DR227">
        <v>0</v>
      </c>
      <c r="DS227">
        <v>0</v>
      </c>
      <c r="DT227">
        <v>9992.933000000001</v>
      </c>
      <c r="DU227">
        <v>0</v>
      </c>
      <c r="DV227">
        <v>0.8993210000000001</v>
      </c>
      <c r="DW227">
        <v>0.5553530000000001</v>
      </c>
      <c r="DX227">
        <v>431.6363</v>
      </c>
      <c r="DY227">
        <v>430.9572</v>
      </c>
      <c r="DZ227">
        <v>0.2471025</v>
      </c>
      <c r="EA227">
        <v>420.0439</v>
      </c>
      <c r="EB227">
        <v>25.32341</v>
      </c>
      <c r="EC227">
        <v>2.301118</v>
      </c>
      <c r="ED227">
        <v>2.278881</v>
      </c>
      <c r="EE227">
        <v>19.68422</v>
      </c>
      <c r="EF227">
        <v>19.52789</v>
      </c>
      <c r="EG227">
        <v>0.00500097</v>
      </c>
      <c r="EH227">
        <v>0</v>
      </c>
      <c r="EI227">
        <v>0</v>
      </c>
      <c r="EJ227">
        <v>0</v>
      </c>
      <c r="EK227">
        <v>796.08</v>
      </c>
      <c r="EL227">
        <v>0.00500097</v>
      </c>
      <c r="EM227">
        <v>-10.46</v>
      </c>
      <c r="EN227">
        <v>-1.96</v>
      </c>
      <c r="EO227">
        <v>35.25</v>
      </c>
      <c r="EP227">
        <v>38.5</v>
      </c>
      <c r="EQ227">
        <v>36.937</v>
      </c>
      <c r="ER227">
        <v>38.375</v>
      </c>
      <c r="ES227">
        <v>37.2311</v>
      </c>
      <c r="ET227">
        <v>0</v>
      </c>
      <c r="EU227">
        <v>0</v>
      </c>
      <c r="EV227">
        <v>0</v>
      </c>
      <c r="EW227">
        <v>1758506083.3</v>
      </c>
      <c r="EX227">
        <v>0</v>
      </c>
      <c r="EY227">
        <v>790.4760000000001</v>
      </c>
      <c r="EZ227">
        <v>30.27692318169709</v>
      </c>
      <c r="FA227">
        <v>18.4692308525832</v>
      </c>
      <c r="FB227">
        <v>-5.792000000000001</v>
      </c>
      <c r="FC227">
        <v>15</v>
      </c>
      <c r="FD227">
        <v>0</v>
      </c>
      <c r="FE227" t="s">
        <v>424</v>
      </c>
      <c r="FF227">
        <v>1747247426.5</v>
      </c>
      <c r="FG227">
        <v>1747247420.5</v>
      </c>
      <c r="FH227">
        <v>0</v>
      </c>
      <c r="FI227">
        <v>1.027</v>
      </c>
      <c r="FJ227">
        <v>0.031</v>
      </c>
      <c r="FK227">
        <v>0.02</v>
      </c>
      <c r="FL227">
        <v>0.05</v>
      </c>
      <c r="FM227">
        <v>420</v>
      </c>
      <c r="FN227">
        <v>16</v>
      </c>
      <c r="FO227">
        <v>0.01</v>
      </c>
      <c r="FP227">
        <v>0.1</v>
      </c>
      <c r="FQ227">
        <v>0.58467795</v>
      </c>
      <c r="FR227">
        <v>0.026617621013133</v>
      </c>
      <c r="FS227">
        <v>0.05875929634021751</v>
      </c>
      <c r="FT227">
        <v>1</v>
      </c>
      <c r="FU227">
        <v>791.4</v>
      </c>
      <c r="FV227">
        <v>-8.21084796942009</v>
      </c>
      <c r="FW227">
        <v>6.888438737137338</v>
      </c>
      <c r="FX227">
        <v>-1</v>
      </c>
      <c r="FY227">
        <v>0.248657725</v>
      </c>
      <c r="FZ227">
        <v>-0.01147070544090092</v>
      </c>
      <c r="GA227">
        <v>0.001338511374391341</v>
      </c>
      <c r="GB227">
        <v>1</v>
      </c>
      <c r="GC227">
        <v>2</v>
      </c>
      <c r="GD227">
        <v>2</v>
      </c>
      <c r="GE227" t="s">
        <v>448</v>
      </c>
      <c r="GF227">
        <v>3.13688</v>
      </c>
      <c r="GG227">
        <v>2.71717</v>
      </c>
      <c r="GH227">
        <v>0.0933012</v>
      </c>
      <c r="GI227">
        <v>0.0925274</v>
      </c>
      <c r="GJ227">
        <v>0.110246</v>
      </c>
      <c r="GK227">
        <v>0.108254</v>
      </c>
      <c r="GL227">
        <v>28799.3</v>
      </c>
      <c r="GM227">
        <v>28877.1</v>
      </c>
      <c r="GN227">
        <v>29530</v>
      </c>
      <c r="GO227">
        <v>29409.3</v>
      </c>
      <c r="GP227">
        <v>34713.9</v>
      </c>
      <c r="GQ227">
        <v>34730.4</v>
      </c>
      <c r="GR227">
        <v>41556.6</v>
      </c>
      <c r="GS227">
        <v>41781.5</v>
      </c>
      <c r="GT227">
        <v>1.9167</v>
      </c>
      <c r="GU227">
        <v>1.8685</v>
      </c>
      <c r="GV227">
        <v>0.0808947</v>
      </c>
      <c r="GW227">
        <v>0</v>
      </c>
      <c r="GX227">
        <v>29.3561</v>
      </c>
      <c r="GY227">
        <v>999.9</v>
      </c>
      <c r="GZ227">
        <v>57.4</v>
      </c>
      <c r="HA227">
        <v>31.3</v>
      </c>
      <c r="HB227">
        <v>29.2707</v>
      </c>
      <c r="HC227">
        <v>62.2627</v>
      </c>
      <c r="HD227">
        <v>25.4487</v>
      </c>
      <c r="HE227">
        <v>1</v>
      </c>
      <c r="HF227">
        <v>0.121921</v>
      </c>
      <c r="HG227">
        <v>-2.10993</v>
      </c>
      <c r="HH227">
        <v>20.3452</v>
      </c>
      <c r="HI227">
        <v>5.22358</v>
      </c>
      <c r="HJ227">
        <v>12.0159</v>
      </c>
      <c r="HK227">
        <v>4.9913</v>
      </c>
      <c r="HL227">
        <v>3.28985</v>
      </c>
      <c r="HM227">
        <v>9999</v>
      </c>
      <c r="HN227">
        <v>9999</v>
      </c>
      <c r="HO227">
        <v>9999</v>
      </c>
      <c r="HP227">
        <v>999.9</v>
      </c>
      <c r="HQ227">
        <v>1.86754</v>
      </c>
      <c r="HR227">
        <v>1.86669</v>
      </c>
      <c r="HS227">
        <v>1.86602</v>
      </c>
      <c r="HT227">
        <v>1.866</v>
      </c>
      <c r="HU227">
        <v>1.86784</v>
      </c>
      <c r="HV227">
        <v>1.87027</v>
      </c>
      <c r="HW227">
        <v>1.8689</v>
      </c>
      <c r="HX227">
        <v>1.87042</v>
      </c>
      <c r="HY227">
        <v>0</v>
      </c>
      <c r="HZ227">
        <v>0</v>
      </c>
      <c r="IA227">
        <v>0</v>
      </c>
      <c r="IB227">
        <v>0</v>
      </c>
      <c r="IC227" t="s">
        <v>426</v>
      </c>
      <c r="ID227" t="s">
        <v>427</v>
      </c>
      <c r="IE227" t="s">
        <v>428</v>
      </c>
      <c r="IF227" t="s">
        <v>428</v>
      </c>
      <c r="IG227" t="s">
        <v>428</v>
      </c>
      <c r="IH227" t="s">
        <v>428</v>
      </c>
      <c r="II227">
        <v>0</v>
      </c>
      <c r="IJ227">
        <v>100</v>
      </c>
      <c r="IK227">
        <v>100</v>
      </c>
      <c r="IL227">
        <v>1.238</v>
      </c>
      <c r="IM227">
        <v>0.2123</v>
      </c>
      <c r="IN227">
        <v>0.6902030508192664</v>
      </c>
      <c r="IO227">
        <v>0.001474763808417899</v>
      </c>
      <c r="IP227">
        <v>-3.85604142745729E-07</v>
      </c>
      <c r="IQ227">
        <v>-4.042155114862324E-11</v>
      </c>
      <c r="IR227">
        <v>-0.0599630414126953</v>
      </c>
      <c r="IS227">
        <v>-0.0008759303265835833</v>
      </c>
      <c r="IT227">
        <v>0.0007542316531097033</v>
      </c>
      <c r="IU227">
        <v>-1.168394518909615E-05</v>
      </c>
      <c r="IV227">
        <v>4</v>
      </c>
      <c r="IW227">
        <v>2283</v>
      </c>
      <c r="IX227">
        <v>1</v>
      </c>
      <c r="IY227">
        <v>28</v>
      </c>
      <c r="IZ227">
        <v>187644.3</v>
      </c>
      <c r="JA227">
        <v>187644.4</v>
      </c>
      <c r="JB227">
        <v>1.03394</v>
      </c>
      <c r="JC227">
        <v>2.30225</v>
      </c>
      <c r="JD227">
        <v>1.39648</v>
      </c>
      <c r="JE227">
        <v>2.35962</v>
      </c>
      <c r="JF227">
        <v>1.49536</v>
      </c>
      <c r="JG227">
        <v>2.55127</v>
      </c>
      <c r="JH227">
        <v>36.7654</v>
      </c>
      <c r="JI227">
        <v>24.0963</v>
      </c>
      <c r="JJ227">
        <v>18</v>
      </c>
      <c r="JK227">
        <v>489.532</v>
      </c>
      <c r="JL227">
        <v>449.002</v>
      </c>
      <c r="JM227">
        <v>32.6175</v>
      </c>
      <c r="JN227">
        <v>29.1861</v>
      </c>
      <c r="JO227">
        <v>29.9999</v>
      </c>
      <c r="JP227">
        <v>29.0742</v>
      </c>
      <c r="JQ227">
        <v>29.0037</v>
      </c>
      <c r="JR227">
        <v>20.694</v>
      </c>
      <c r="JS227">
        <v>20.684</v>
      </c>
      <c r="JT227">
        <v>100</v>
      </c>
      <c r="JU227">
        <v>32.6232</v>
      </c>
      <c r="JV227">
        <v>420</v>
      </c>
      <c r="JW227">
        <v>25.3721</v>
      </c>
      <c r="JX227">
        <v>100.928</v>
      </c>
      <c r="JY227">
        <v>100.471</v>
      </c>
    </row>
    <row r="228" spans="1:285">
      <c r="A228">
        <v>212</v>
      </c>
      <c r="B228">
        <v>1758506084.5</v>
      </c>
      <c r="C228">
        <v>3196</v>
      </c>
      <c r="D228" t="s">
        <v>857</v>
      </c>
      <c r="E228" t="s">
        <v>858</v>
      </c>
      <c r="F228">
        <v>5</v>
      </c>
      <c r="G228" t="s">
        <v>796</v>
      </c>
      <c r="H228" t="s">
        <v>420</v>
      </c>
      <c r="I228" t="s">
        <v>421</v>
      </c>
      <c r="J228">
        <v>1758506081.666667</v>
      </c>
      <c r="K228">
        <f>(L228)/1000</f>
        <v>0</v>
      </c>
      <c r="L228">
        <f>1000*DL228*AJ228*(DH228-DI228)/(100*DA228*(1000-AJ228*DH228))</f>
        <v>0</v>
      </c>
      <c r="M228">
        <f>DL228*AJ228*(DG228-DF228*(1000-AJ228*DI228)/(1000-AJ228*DH228))/(100*DA228)</f>
        <v>0</v>
      </c>
      <c r="N228">
        <f>DF228 - IF(AJ228&gt;1, M228*DA228*100.0/(AL228), 0)</f>
        <v>0</v>
      </c>
      <c r="O228">
        <f>((U228-K228/2)*N228-M228)/(U228+K228/2)</f>
        <v>0</v>
      </c>
      <c r="P228">
        <f>O228*(DM228+DN228)/1000.0</f>
        <v>0</v>
      </c>
      <c r="Q228">
        <f>(DF228 - IF(AJ228&gt;1, M228*DA228*100.0/(AL228), 0))*(DM228+DN228)/1000.0</f>
        <v>0</v>
      </c>
      <c r="R228">
        <f>2.0/((1/T228-1/S228)+SIGN(T228)*SQRT((1/T228-1/S228)*(1/T228-1/S228) + 4*DB228/((DB228+1)*(DB228+1))*(2*1/T228*1/S228-1/S228*1/S228)))</f>
        <v>0</v>
      </c>
      <c r="S228">
        <f>IF(LEFT(DC228,1)&lt;&gt;"0",IF(LEFT(DC228,1)="1",3.0,DD228),$D$5+$E$5*(DT228*DM228/($K$5*1000))+$F$5*(DT228*DM228/($K$5*1000))*MAX(MIN(DA228,$J$5),$I$5)*MAX(MIN(DA228,$J$5),$I$5)+$G$5*MAX(MIN(DA228,$J$5),$I$5)*(DT228*DM228/($K$5*1000))+$H$5*(DT228*DM228/($K$5*1000))*(DT228*DM228/($K$5*1000)))</f>
        <v>0</v>
      </c>
      <c r="T228">
        <f>K228*(1000-(1000*0.61365*exp(17.502*X228/(240.97+X228))/(DM228+DN228)+DH228)/2)/(1000*0.61365*exp(17.502*X228/(240.97+X228))/(DM228+DN228)-DH228)</f>
        <v>0</v>
      </c>
      <c r="U228">
        <f>1/((DB228+1)/(R228/1.6)+1/(S228/1.37)) + DB228/((DB228+1)/(R228/1.6) + DB228/(S228/1.37))</f>
        <v>0</v>
      </c>
      <c r="V228">
        <f>(CW228*CZ228)</f>
        <v>0</v>
      </c>
      <c r="W228">
        <f>(DO228+(V228+2*0.95*5.67E-8*(((DO228+$B$7)+273)^4-(DO228+273)^4)-44100*K228)/(1.84*29.3*S228+8*0.95*5.67E-8*(DO228+273)^3))</f>
        <v>0</v>
      </c>
      <c r="X228">
        <f>($C$7*DP228+$D$7*DQ228+$E$7*W228)</f>
        <v>0</v>
      </c>
      <c r="Y228">
        <f>0.61365*exp(17.502*X228/(240.97+X228))</f>
        <v>0</v>
      </c>
      <c r="Z228">
        <f>(AA228/AB228*100)</f>
        <v>0</v>
      </c>
      <c r="AA228">
        <f>DH228*(DM228+DN228)/1000</f>
        <v>0</v>
      </c>
      <c r="AB228">
        <f>0.61365*exp(17.502*DO228/(240.97+DO228))</f>
        <v>0</v>
      </c>
      <c r="AC228">
        <f>(Y228-DH228*(DM228+DN228)/1000)</f>
        <v>0</v>
      </c>
      <c r="AD228">
        <f>(-K228*44100)</f>
        <v>0</v>
      </c>
      <c r="AE228">
        <f>2*29.3*S228*0.92*(DO228-X228)</f>
        <v>0</v>
      </c>
      <c r="AF228">
        <f>2*0.95*5.67E-8*(((DO228+$B$7)+273)^4-(X228+273)^4)</f>
        <v>0</v>
      </c>
      <c r="AG228">
        <f>V228+AF228+AD228+AE228</f>
        <v>0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MAX(0,($B$13+$C$13*DT228)/(1+$D$13*DT228)*DM228/(DO228+273)*$E$13)</f>
        <v>0</v>
      </c>
      <c r="AM228" t="s">
        <v>422</v>
      </c>
      <c r="AN228" t="s">
        <v>422</v>
      </c>
      <c r="AO228">
        <v>0</v>
      </c>
      <c r="AP228">
        <v>0</v>
      </c>
      <c r="AQ228">
        <f>1-AO228/AP228</f>
        <v>0</v>
      </c>
      <c r="AR228">
        <v>0</v>
      </c>
      <c r="AS228" t="s">
        <v>422</v>
      </c>
      <c r="AT228" t="s">
        <v>422</v>
      </c>
      <c r="AU228">
        <v>0</v>
      </c>
      <c r="AV228">
        <v>0</v>
      </c>
      <c r="AW228">
        <f>1-AU228/AV228</f>
        <v>0</v>
      </c>
      <c r="AX228">
        <v>0.5</v>
      </c>
      <c r="AY228">
        <f>CX228</f>
        <v>0</v>
      </c>
      <c r="AZ228">
        <f>M228</f>
        <v>0</v>
      </c>
      <c r="BA228">
        <f>AW228*AX228*AY228</f>
        <v>0</v>
      </c>
      <c r="BB228">
        <f>(AZ228-AR228)/AY228</f>
        <v>0</v>
      </c>
      <c r="BC228">
        <f>(AP228-AV228)/AV228</f>
        <v>0</v>
      </c>
      <c r="BD228">
        <f>AO228/(AQ228+AO228/AV228)</f>
        <v>0</v>
      </c>
      <c r="BE228" t="s">
        <v>422</v>
      </c>
      <c r="BF228">
        <v>0</v>
      </c>
      <c r="BG228">
        <f>IF(BF228&lt;&gt;0, BF228, BD228)</f>
        <v>0</v>
      </c>
      <c r="BH228">
        <f>1-BG228/AV228</f>
        <v>0</v>
      </c>
      <c r="BI228">
        <f>(AV228-AU228)/(AV228-BG228)</f>
        <v>0</v>
      </c>
      <c r="BJ228">
        <f>(AP228-AV228)/(AP228-BG228)</f>
        <v>0</v>
      </c>
      <c r="BK228">
        <f>(AV228-AU228)/(AV228-AO228)</f>
        <v>0</v>
      </c>
      <c r="BL228">
        <f>(AP228-AV228)/(AP228-AO228)</f>
        <v>0</v>
      </c>
      <c r="BM228">
        <f>(BI228*BG228/AU228)</f>
        <v>0</v>
      </c>
      <c r="BN228">
        <f>(1-BM228)</f>
        <v>0</v>
      </c>
      <c r="CW228">
        <f>$B$11*DU228+$C$11*DV228+$F$11*EG228*(1-EJ228)</f>
        <v>0</v>
      </c>
      <c r="CX228">
        <f>CW228*CY228</f>
        <v>0</v>
      </c>
      <c r="CY228">
        <f>($B$11*$D$9+$C$11*$D$9+$F$11*((ET228+EL228)/MAX(ET228+EL228+EU228, 0.1)*$I$9+EU228/MAX(ET228+EL228+EU228, 0.1)*$J$9))/($B$11+$C$11+$F$11)</f>
        <v>0</v>
      </c>
      <c r="CZ228">
        <f>($B$11*$K$9+$C$11*$K$9+$F$11*((ET228+EL228)/MAX(ET228+EL228+EU228, 0.1)*$P$9+EU228/MAX(ET228+EL228+EU228, 0.1)*$Q$9))/($B$11+$C$11+$F$11)</f>
        <v>0</v>
      </c>
      <c r="DA228">
        <v>6</v>
      </c>
      <c r="DB228">
        <v>0.5</v>
      </c>
      <c r="DC228" t="s">
        <v>423</v>
      </c>
      <c r="DD228">
        <v>2</v>
      </c>
      <c r="DE228">
        <v>1758506081.666667</v>
      </c>
      <c r="DF228">
        <v>420.6068888888889</v>
      </c>
      <c r="DG228">
        <v>420.0235555555556</v>
      </c>
      <c r="DH228">
        <v>25.56942222222222</v>
      </c>
      <c r="DI228">
        <v>25.32268888888889</v>
      </c>
      <c r="DJ228">
        <v>419.369</v>
      </c>
      <c r="DK228">
        <v>25.35713333333333</v>
      </c>
      <c r="DL228">
        <v>499.9912222222222</v>
      </c>
      <c r="DM228">
        <v>89.99236666666667</v>
      </c>
      <c r="DN228">
        <v>0.05700163333333333</v>
      </c>
      <c r="DO228">
        <v>31.3974</v>
      </c>
      <c r="DP228">
        <v>30.67604444444445</v>
      </c>
      <c r="DQ228">
        <v>999.9000000000001</v>
      </c>
      <c r="DR228">
        <v>0</v>
      </c>
      <c r="DS228">
        <v>0</v>
      </c>
      <c r="DT228">
        <v>10001.38111111111</v>
      </c>
      <c r="DU228">
        <v>0</v>
      </c>
      <c r="DV228">
        <v>0.899321</v>
      </c>
      <c r="DW228">
        <v>0.5831470000000001</v>
      </c>
      <c r="DX228">
        <v>431.6436666666667</v>
      </c>
      <c r="DY228">
        <v>430.9361111111111</v>
      </c>
      <c r="DZ228">
        <v>0.2467502222222222</v>
      </c>
      <c r="EA228">
        <v>420.0235555555556</v>
      </c>
      <c r="EB228">
        <v>25.32268888888889</v>
      </c>
      <c r="EC228">
        <v>2.301053333333333</v>
      </c>
      <c r="ED228">
        <v>2.27885</v>
      </c>
      <c r="EE228">
        <v>19.68378888888889</v>
      </c>
      <c r="EF228">
        <v>19.52765555555556</v>
      </c>
      <c r="EG228">
        <v>0.00500097</v>
      </c>
      <c r="EH228">
        <v>0</v>
      </c>
      <c r="EI228">
        <v>0</v>
      </c>
      <c r="EJ228">
        <v>0</v>
      </c>
      <c r="EK228">
        <v>794.5777777777778</v>
      </c>
      <c r="EL228">
        <v>0.00500097</v>
      </c>
      <c r="EM228">
        <v>-10.68888888888889</v>
      </c>
      <c r="EN228">
        <v>-2.044444444444444</v>
      </c>
      <c r="EO228">
        <v>35.25</v>
      </c>
      <c r="EP228">
        <v>38.47900000000001</v>
      </c>
      <c r="EQ228">
        <v>36.93011111111111</v>
      </c>
      <c r="ER228">
        <v>38.35400000000001</v>
      </c>
      <c r="ES228">
        <v>37.208</v>
      </c>
      <c r="ET228">
        <v>0</v>
      </c>
      <c r="EU228">
        <v>0</v>
      </c>
      <c r="EV228">
        <v>0</v>
      </c>
      <c r="EW228">
        <v>1758506085.7</v>
      </c>
      <c r="EX228">
        <v>0</v>
      </c>
      <c r="EY228">
        <v>791.7719999999999</v>
      </c>
      <c r="EZ228">
        <v>25.49230769658639</v>
      </c>
      <c r="FA228">
        <v>-15.1384612902617</v>
      </c>
      <c r="FB228">
        <v>-4.848</v>
      </c>
      <c r="FC228">
        <v>15</v>
      </c>
      <c r="FD228">
        <v>0</v>
      </c>
      <c r="FE228" t="s">
        <v>424</v>
      </c>
      <c r="FF228">
        <v>1747247426.5</v>
      </c>
      <c r="FG228">
        <v>1747247420.5</v>
      </c>
      <c r="FH228">
        <v>0</v>
      </c>
      <c r="FI228">
        <v>1.027</v>
      </c>
      <c r="FJ228">
        <v>0.031</v>
      </c>
      <c r="FK228">
        <v>0.02</v>
      </c>
      <c r="FL228">
        <v>0.05</v>
      </c>
      <c r="FM228">
        <v>420</v>
      </c>
      <c r="FN228">
        <v>16</v>
      </c>
      <c r="FO228">
        <v>0.01</v>
      </c>
      <c r="FP228">
        <v>0.1</v>
      </c>
      <c r="FQ228">
        <v>0.5844178</v>
      </c>
      <c r="FR228">
        <v>0.1392257786116311</v>
      </c>
      <c r="FS228">
        <v>0.05891225485041291</v>
      </c>
      <c r="FT228">
        <v>0</v>
      </c>
      <c r="FU228">
        <v>791.5999999999999</v>
      </c>
      <c r="FV228">
        <v>3.810542432614782</v>
      </c>
      <c r="FW228">
        <v>6.872280210681005</v>
      </c>
      <c r="FX228">
        <v>-1</v>
      </c>
      <c r="FY228">
        <v>0.24808965</v>
      </c>
      <c r="FZ228">
        <v>-0.01322960600375265</v>
      </c>
      <c r="GA228">
        <v>0.001464853159023116</v>
      </c>
      <c r="GB228">
        <v>1</v>
      </c>
      <c r="GC228">
        <v>1</v>
      </c>
      <c r="GD228">
        <v>2</v>
      </c>
      <c r="GE228" t="s">
        <v>425</v>
      </c>
      <c r="GF228">
        <v>3.13696</v>
      </c>
      <c r="GG228">
        <v>2.71708</v>
      </c>
      <c r="GH228">
        <v>0.0933003</v>
      </c>
      <c r="GI228">
        <v>0.0925325</v>
      </c>
      <c r="GJ228">
        <v>0.110246</v>
      </c>
      <c r="GK228">
        <v>0.108256</v>
      </c>
      <c r="GL228">
        <v>28799.5</v>
      </c>
      <c r="GM228">
        <v>28877.1</v>
      </c>
      <c r="GN228">
        <v>29530.1</v>
      </c>
      <c r="GO228">
        <v>29409.4</v>
      </c>
      <c r="GP228">
        <v>34714.1</v>
      </c>
      <c r="GQ228">
        <v>34730.4</v>
      </c>
      <c r="GR228">
        <v>41556.7</v>
      </c>
      <c r="GS228">
        <v>41781.7</v>
      </c>
      <c r="GT228">
        <v>1.91712</v>
      </c>
      <c r="GU228">
        <v>1.8684</v>
      </c>
      <c r="GV228">
        <v>0.0810437</v>
      </c>
      <c r="GW228">
        <v>0</v>
      </c>
      <c r="GX228">
        <v>29.3557</v>
      </c>
      <c r="GY228">
        <v>999.9</v>
      </c>
      <c r="GZ228">
        <v>57.4</v>
      </c>
      <c r="HA228">
        <v>31.3</v>
      </c>
      <c r="HB228">
        <v>29.2713</v>
      </c>
      <c r="HC228">
        <v>62.3627</v>
      </c>
      <c r="HD228">
        <v>25.5248</v>
      </c>
      <c r="HE228">
        <v>1</v>
      </c>
      <c r="HF228">
        <v>0.121936</v>
      </c>
      <c r="HG228">
        <v>-2.11031</v>
      </c>
      <c r="HH228">
        <v>20.3451</v>
      </c>
      <c r="HI228">
        <v>5.22388</v>
      </c>
      <c r="HJ228">
        <v>12.0159</v>
      </c>
      <c r="HK228">
        <v>4.99125</v>
      </c>
      <c r="HL228">
        <v>3.28985</v>
      </c>
      <c r="HM228">
        <v>9999</v>
      </c>
      <c r="HN228">
        <v>9999</v>
      </c>
      <c r="HO228">
        <v>9999</v>
      </c>
      <c r="HP228">
        <v>999.9</v>
      </c>
      <c r="HQ228">
        <v>1.86753</v>
      </c>
      <c r="HR228">
        <v>1.8667</v>
      </c>
      <c r="HS228">
        <v>1.86602</v>
      </c>
      <c r="HT228">
        <v>1.866</v>
      </c>
      <c r="HU228">
        <v>1.86784</v>
      </c>
      <c r="HV228">
        <v>1.87027</v>
      </c>
      <c r="HW228">
        <v>1.8689</v>
      </c>
      <c r="HX228">
        <v>1.87041</v>
      </c>
      <c r="HY228">
        <v>0</v>
      </c>
      <c r="HZ228">
        <v>0</v>
      </c>
      <c r="IA228">
        <v>0</v>
      </c>
      <c r="IB228">
        <v>0</v>
      </c>
      <c r="IC228" t="s">
        <v>426</v>
      </c>
      <c r="ID228" t="s">
        <v>427</v>
      </c>
      <c r="IE228" t="s">
        <v>428</v>
      </c>
      <c r="IF228" t="s">
        <v>428</v>
      </c>
      <c r="IG228" t="s">
        <v>428</v>
      </c>
      <c r="IH228" t="s">
        <v>428</v>
      </c>
      <c r="II228">
        <v>0</v>
      </c>
      <c r="IJ228">
        <v>100</v>
      </c>
      <c r="IK228">
        <v>100</v>
      </c>
      <c r="IL228">
        <v>1.237</v>
      </c>
      <c r="IM228">
        <v>0.2123</v>
      </c>
      <c r="IN228">
        <v>0.6902030508192664</v>
      </c>
      <c r="IO228">
        <v>0.001474763808417899</v>
      </c>
      <c r="IP228">
        <v>-3.85604142745729E-07</v>
      </c>
      <c r="IQ228">
        <v>-4.042155114862324E-11</v>
      </c>
      <c r="IR228">
        <v>-0.0599630414126953</v>
      </c>
      <c r="IS228">
        <v>-0.0008759303265835833</v>
      </c>
      <c r="IT228">
        <v>0.0007542316531097033</v>
      </c>
      <c r="IU228">
        <v>-1.168394518909615E-05</v>
      </c>
      <c r="IV228">
        <v>4</v>
      </c>
      <c r="IW228">
        <v>2283</v>
      </c>
      <c r="IX228">
        <v>1</v>
      </c>
      <c r="IY228">
        <v>28</v>
      </c>
      <c r="IZ228">
        <v>187644.3</v>
      </c>
      <c r="JA228">
        <v>187644.4</v>
      </c>
      <c r="JB228">
        <v>1.03394</v>
      </c>
      <c r="JC228">
        <v>2.30347</v>
      </c>
      <c r="JD228">
        <v>1.39771</v>
      </c>
      <c r="JE228">
        <v>2.3584</v>
      </c>
      <c r="JF228">
        <v>1.49536</v>
      </c>
      <c r="JG228">
        <v>2.55981</v>
      </c>
      <c r="JH228">
        <v>36.7654</v>
      </c>
      <c r="JI228">
        <v>24.105</v>
      </c>
      <c r="JJ228">
        <v>18</v>
      </c>
      <c r="JK228">
        <v>489.789</v>
      </c>
      <c r="JL228">
        <v>448.929</v>
      </c>
      <c r="JM228">
        <v>32.6223</v>
      </c>
      <c r="JN228">
        <v>29.1845</v>
      </c>
      <c r="JO228">
        <v>29.9999</v>
      </c>
      <c r="JP228">
        <v>29.0726</v>
      </c>
      <c r="JQ228">
        <v>29.0023</v>
      </c>
      <c r="JR228">
        <v>20.6925</v>
      </c>
      <c r="JS228">
        <v>20.684</v>
      </c>
      <c r="JT228">
        <v>100</v>
      </c>
      <c r="JU228">
        <v>32.6402</v>
      </c>
      <c r="JV228">
        <v>420</v>
      </c>
      <c r="JW228">
        <v>25.3724</v>
      </c>
      <c r="JX228">
        <v>100.928</v>
      </c>
      <c r="JY228">
        <v>100.472</v>
      </c>
    </row>
    <row r="229" spans="1:285">
      <c r="A229">
        <v>213</v>
      </c>
      <c r="B229">
        <v>1758506086.5</v>
      </c>
      <c r="C229">
        <v>3198</v>
      </c>
      <c r="D229" t="s">
        <v>859</v>
      </c>
      <c r="E229" t="s">
        <v>860</v>
      </c>
      <c r="F229">
        <v>5</v>
      </c>
      <c r="G229" t="s">
        <v>796</v>
      </c>
      <c r="H229" t="s">
        <v>420</v>
      </c>
      <c r="I229" t="s">
        <v>421</v>
      </c>
      <c r="J229">
        <v>1758506083.8125</v>
      </c>
      <c r="K229">
        <f>(L229)/1000</f>
        <v>0</v>
      </c>
      <c r="L229">
        <f>1000*DL229*AJ229*(DH229-DI229)/(100*DA229*(1000-AJ229*DH229))</f>
        <v>0</v>
      </c>
      <c r="M229">
        <f>DL229*AJ229*(DG229-DF229*(1000-AJ229*DI229)/(1000-AJ229*DH229))/(100*DA229)</f>
        <v>0</v>
      </c>
      <c r="N229">
        <f>DF229 - IF(AJ229&gt;1, M229*DA229*100.0/(AL229), 0)</f>
        <v>0</v>
      </c>
      <c r="O229">
        <f>((U229-K229/2)*N229-M229)/(U229+K229/2)</f>
        <v>0</v>
      </c>
      <c r="P229">
        <f>O229*(DM229+DN229)/1000.0</f>
        <v>0</v>
      </c>
      <c r="Q229">
        <f>(DF229 - IF(AJ229&gt;1, M229*DA229*100.0/(AL229), 0))*(DM229+DN229)/1000.0</f>
        <v>0</v>
      </c>
      <c r="R229">
        <f>2.0/((1/T229-1/S229)+SIGN(T229)*SQRT((1/T229-1/S229)*(1/T229-1/S229) + 4*DB229/((DB229+1)*(DB229+1))*(2*1/T229*1/S229-1/S229*1/S229)))</f>
        <v>0</v>
      </c>
      <c r="S229">
        <f>IF(LEFT(DC229,1)&lt;&gt;"0",IF(LEFT(DC229,1)="1",3.0,DD229),$D$5+$E$5*(DT229*DM229/($K$5*1000))+$F$5*(DT229*DM229/($K$5*1000))*MAX(MIN(DA229,$J$5),$I$5)*MAX(MIN(DA229,$J$5),$I$5)+$G$5*MAX(MIN(DA229,$J$5),$I$5)*(DT229*DM229/($K$5*1000))+$H$5*(DT229*DM229/($K$5*1000))*(DT229*DM229/($K$5*1000)))</f>
        <v>0</v>
      </c>
      <c r="T229">
        <f>K229*(1000-(1000*0.61365*exp(17.502*X229/(240.97+X229))/(DM229+DN229)+DH229)/2)/(1000*0.61365*exp(17.502*X229/(240.97+X229))/(DM229+DN229)-DH229)</f>
        <v>0</v>
      </c>
      <c r="U229">
        <f>1/((DB229+1)/(R229/1.6)+1/(S229/1.37)) + DB229/((DB229+1)/(R229/1.6) + DB229/(S229/1.37))</f>
        <v>0</v>
      </c>
      <c r="V229">
        <f>(CW229*CZ229)</f>
        <v>0</v>
      </c>
      <c r="W229">
        <f>(DO229+(V229+2*0.95*5.67E-8*(((DO229+$B$7)+273)^4-(DO229+273)^4)-44100*K229)/(1.84*29.3*S229+8*0.95*5.67E-8*(DO229+273)^3))</f>
        <v>0</v>
      </c>
      <c r="X229">
        <f>($C$7*DP229+$D$7*DQ229+$E$7*W229)</f>
        <v>0</v>
      </c>
      <c r="Y229">
        <f>0.61365*exp(17.502*X229/(240.97+X229))</f>
        <v>0</v>
      </c>
      <c r="Z229">
        <f>(AA229/AB229*100)</f>
        <v>0</v>
      </c>
      <c r="AA229">
        <f>DH229*(DM229+DN229)/1000</f>
        <v>0</v>
      </c>
      <c r="AB229">
        <f>0.61365*exp(17.502*DO229/(240.97+DO229))</f>
        <v>0</v>
      </c>
      <c r="AC229">
        <f>(Y229-DH229*(DM229+DN229)/1000)</f>
        <v>0</v>
      </c>
      <c r="AD229">
        <f>(-K229*44100)</f>
        <v>0</v>
      </c>
      <c r="AE229">
        <f>2*29.3*S229*0.92*(DO229-X229)</f>
        <v>0</v>
      </c>
      <c r="AF229">
        <f>2*0.95*5.67E-8*(((DO229+$B$7)+273)^4-(X229+273)^4)</f>
        <v>0</v>
      </c>
      <c r="AG229">
        <f>V229+AF229+AD229+AE229</f>
        <v>0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MAX(0,($B$13+$C$13*DT229)/(1+$D$13*DT229)*DM229/(DO229+273)*$E$13)</f>
        <v>0</v>
      </c>
      <c r="AM229" t="s">
        <v>422</v>
      </c>
      <c r="AN229" t="s">
        <v>422</v>
      </c>
      <c r="AO229">
        <v>0</v>
      </c>
      <c r="AP229">
        <v>0</v>
      </c>
      <c r="AQ229">
        <f>1-AO229/AP229</f>
        <v>0</v>
      </c>
      <c r="AR229">
        <v>0</v>
      </c>
      <c r="AS229" t="s">
        <v>422</v>
      </c>
      <c r="AT229" t="s">
        <v>422</v>
      </c>
      <c r="AU229">
        <v>0</v>
      </c>
      <c r="AV229">
        <v>0</v>
      </c>
      <c r="AW229">
        <f>1-AU229/AV229</f>
        <v>0</v>
      </c>
      <c r="AX229">
        <v>0.5</v>
      </c>
      <c r="AY229">
        <f>CX229</f>
        <v>0</v>
      </c>
      <c r="AZ229">
        <f>M229</f>
        <v>0</v>
      </c>
      <c r="BA229">
        <f>AW229*AX229*AY229</f>
        <v>0</v>
      </c>
      <c r="BB229">
        <f>(AZ229-AR229)/AY229</f>
        <v>0</v>
      </c>
      <c r="BC229">
        <f>(AP229-AV229)/AV229</f>
        <v>0</v>
      </c>
      <c r="BD229">
        <f>AO229/(AQ229+AO229/AV229)</f>
        <v>0</v>
      </c>
      <c r="BE229" t="s">
        <v>422</v>
      </c>
      <c r="BF229">
        <v>0</v>
      </c>
      <c r="BG229">
        <f>IF(BF229&lt;&gt;0, BF229, BD229)</f>
        <v>0</v>
      </c>
      <c r="BH229">
        <f>1-BG229/AV229</f>
        <v>0</v>
      </c>
      <c r="BI229">
        <f>(AV229-AU229)/(AV229-BG229)</f>
        <v>0</v>
      </c>
      <c r="BJ229">
        <f>(AP229-AV229)/(AP229-BG229)</f>
        <v>0</v>
      </c>
      <c r="BK229">
        <f>(AV229-AU229)/(AV229-AO229)</f>
        <v>0</v>
      </c>
      <c r="BL229">
        <f>(AP229-AV229)/(AP229-AO229)</f>
        <v>0</v>
      </c>
      <c r="BM229">
        <f>(BI229*BG229/AU229)</f>
        <v>0</v>
      </c>
      <c r="BN229">
        <f>(1-BM229)</f>
        <v>0</v>
      </c>
      <c r="CW229">
        <f>$B$11*DU229+$C$11*DV229+$F$11*EG229*(1-EJ229)</f>
        <v>0</v>
      </c>
      <c r="CX229">
        <f>CW229*CY229</f>
        <v>0</v>
      </c>
      <c r="CY229">
        <f>($B$11*$D$9+$C$11*$D$9+$F$11*((ET229+EL229)/MAX(ET229+EL229+EU229, 0.1)*$I$9+EU229/MAX(ET229+EL229+EU229, 0.1)*$J$9))/($B$11+$C$11+$F$11)</f>
        <v>0</v>
      </c>
      <c r="CZ229">
        <f>($B$11*$K$9+$C$11*$K$9+$F$11*((ET229+EL229)/MAX(ET229+EL229+EU229, 0.1)*$P$9+EU229/MAX(ET229+EL229+EU229, 0.1)*$Q$9))/($B$11+$C$11+$F$11)</f>
        <v>0</v>
      </c>
      <c r="DA229">
        <v>6</v>
      </c>
      <c r="DB229">
        <v>0.5</v>
      </c>
      <c r="DC229" t="s">
        <v>423</v>
      </c>
      <c r="DD229">
        <v>2</v>
      </c>
      <c r="DE229">
        <v>1758506083.8125</v>
      </c>
      <c r="DF229">
        <v>420.610625</v>
      </c>
      <c r="DG229">
        <v>420.007875</v>
      </c>
      <c r="DH229">
        <v>25.5689125</v>
      </c>
      <c r="DI229">
        <v>25.3226875</v>
      </c>
      <c r="DJ229">
        <v>419.372625</v>
      </c>
      <c r="DK229">
        <v>25.356625</v>
      </c>
      <c r="DL229">
        <v>500.016125</v>
      </c>
      <c r="DM229">
        <v>89.99305000000001</v>
      </c>
      <c r="DN229">
        <v>0.056772475</v>
      </c>
      <c r="DO229">
        <v>31.3974</v>
      </c>
      <c r="DP229">
        <v>30.6748125</v>
      </c>
      <c r="DQ229">
        <v>999.9</v>
      </c>
      <c r="DR229">
        <v>0</v>
      </c>
      <c r="DS229">
        <v>0</v>
      </c>
      <c r="DT229">
        <v>10006.865</v>
      </c>
      <c r="DU229">
        <v>0</v>
      </c>
      <c r="DV229">
        <v>0.899321</v>
      </c>
      <c r="DW229">
        <v>0.6024590000000001</v>
      </c>
      <c r="DX229">
        <v>431.64725</v>
      </c>
      <c r="DY229">
        <v>430.92</v>
      </c>
      <c r="DZ229">
        <v>0.246224125</v>
      </c>
      <c r="EA229">
        <v>420.007875</v>
      </c>
      <c r="EB229">
        <v>25.3226875</v>
      </c>
      <c r="EC229">
        <v>2.30102625</v>
      </c>
      <c r="ED229">
        <v>2.2788675</v>
      </c>
      <c r="EE229">
        <v>19.6836</v>
      </c>
      <c r="EF229">
        <v>19.527775</v>
      </c>
      <c r="EG229">
        <v>0.00500097</v>
      </c>
      <c r="EH229">
        <v>0</v>
      </c>
      <c r="EI229">
        <v>0</v>
      </c>
      <c r="EJ229">
        <v>0</v>
      </c>
      <c r="EK229">
        <v>794.7625</v>
      </c>
      <c r="EL229">
        <v>0.00500097</v>
      </c>
      <c r="EM229">
        <v>-6.9625</v>
      </c>
      <c r="EN229">
        <v>-1.925</v>
      </c>
      <c r="EO229">
        <v>35.25</v>
      </c>
      <c r="EP229">
        <v>38.45274999999999</v>
      </c>
      <c r="EQ229">
        <v>36.92149999999999</v>
      </c>
      <c r="ER229">
        <v>38.32774999999999</v>
      </c>
      <c r="ES229">
        <v>37.187</v>
      </c>
      <c r="ET229">
        <v>0</v>
      </c>
      <c r="EU229">
        <v>0</v>
      </c>
      <c r="EV229">
        <v>0</v>
      </c>
      <c r="EW229">
        <v>1758506087.5</v>
      </c>
      <c r="EX229">
        <v>0</v>
      </c>
      <c r="EY229">
        <v>791.9038461538463</v>
      </c>
      <c r="EZ229">
        <v>26.55384608333418</v>
      </c>
      <c r="FA229">
        <v>16.90256448103812</v>
      </c>
      <c r="FB229">
        <v>-3.930769230769231</v>
      </c>
      <c r="FC229">
        <v>15</v>
      </c>
      <c r="FD229">
        <v>0</v>
      </c>
      <c r="FE229" t="s">
        <v>424</v>
      </c>
      <c r="FF229">
        <v>1747247426.5</v>
      </c>
      <c r="FG229">
        <v>1747247420.5</v>
      </c>
      <c r="FH229">
        <v>0</v>
      </c>
      <c r="FI229">
        <v>1.027</v>
      </c>
      <c r="FJ229">
        <v>0.031</v>
      </c>
      <c r="FK229">
        <v>0.02</v>
      </c>
      <c r="FL229">
        <v>0.05</v>
      </c>
      <c r="FM229">
        <v>420</v>
      </c>
      <c r="FN229">
        <v>16</v>
      </c>
      <c r="FO229">
        <v>0.01</v>
      </c>
      <c r="FP229">
        <v>0.1</v>
      </c>
      <c r="FQ229">
        <v>0.5858199512195122</v>
      </c>
      <c r="FR229">
        <v>0.1114841184668982</v>
      </c>
      <c r="FS229">
        <v>0.05798369409224446</v>
      </c>
      <c r="FT229">
        <v>0</v>
      </c>
      <c r="FU229">
        <v>791.3911764705883</v>
      </c>
      <c r="FV229">
        <v>10.0152788883045</v>
      </c>
      <c r="FW229">
        <v>6.85279537840362</v>
      </c>
      <c r="FX229">
        <v>-1</v>
      </c>
      <c r="FY229">
        <v>0.2478019024390244</v>
      </c>
      <c r="FZ229">
        <v>-0.01281535191637639</v>
      </c>
      <c r="GA229">
        <v>0.001455446973586081</v>
      </c>
      <c r="GB229">
        <v>1</v>
      </c>
      <c r="GC229">
        <v>1</v>
      </c>
      <c r="GD229">
        <v>2</v>
      </c>
      <c r="GE229" t="s">
        <v>425</v>
      </c>
      <c r="GF229">
        <v>3.13692</v>
      </c>
      <c r="GG229">
        <v>2.71718</v>
      </c>
      <c r="GH229">
        <v>0.09330330000000001</v>
      </c>
      <c r="GI229">
        <v>0.09252779999999999</v>
      </c>
      <c r="GJ229">
        <v>0.110256</v>
      </c>
      <c r="GK229">
        <v>0.108257</v>
      </c>
      <c r="GL229">
        <v>28799.3</v>
      </c>
      <c r="GM229">
        <v>28877.3</v>
      </c>
      <c r="GN229">
        <v>29530</v>
      </c>
      <c r="GO229">
        <v>29409.5</v>
      </c>
      <c r="GP229">
        <v>34713.7</v>
      </c>
      <c r="GQ229">
        <v>34730.7</v>
      </c>
      <c r="GR229">
        <v>41556.8</v>
      </c>
      <c r="GS229">
        <v>41782</v>
      </c>
      <c r="GT229">
        <v>1.91715</v>
      </c>
      <c r="GU229">
        <v>1.86857</v>
      </c>
      <c r="GV229">
        <v>0.0814907</v>
      </c>
      <c r="GW229">
        <v>0</v>
      </c>
      <c r="GX229">
        <v>29.3548</v>
      </c>
      <c r="GY229">
        <v>999.9</v>
      </c>
      <c r="GZ229">
        <v>57.4</v>
      </c>
      <c r="HA229">
        <v>31.3</v>
      </c>
      <c r="HB229">
        <v>29.2692</v>
      </c>
      <c r="HC229">
        <v>62.4927</v>
      </c>
      <c r="HD229">
        <v>25.4768</v>
      </c>
      <c r="HE229">
        <v>1</v>
      </c>
      <c r="HF229">
        <v>0.121888</v>
      </c>
      <c r="HG229">
        <v>-2.13263</v>
      </c>
      <c r="HH229">
        <v>20.3448</v>
      </c>
      <c r="HI229">
        <v>5.22388</v>
      </c>
      <c r="HJ229">
        <v>12.0159</v>
      </c>
      <c r="HK229">
        <v>4.9912</v>
      </c>
      <c r="HL229">
        <v>3.28985</v>
      </c>
      <c r="HM229">
        <v>9999</v>
      </c>
      <c r="HN229">
        <v>9999</v>
      </c>
      <c r="HO229">
        <v>9999</v>
      </c>
      <c r="HP229">
        <v>999.9</v>
      </c>
      <c r="HQ229">
        <v>1.86753</v>
      </c>
      <c r="HR229">
        <v>1.86671</v>
      </c>
      <c r="HS229">
        <v>1.866</v>
      </c>
      <c r="HT229">
        <v>1.866</v>
      </c>
      <c r="HU229">
        <v>1.86783</v>
      </c>
      <c r="HV229">
        <v>1.87027</v>
      </c>
      <c r="HW229">
        <v>1.8689</v>
      </c>
      <c r="HX229">
        <v>1.87041</v>
      </c>
      <c r="HY229">
        <v>0</v>
      </c>
      <c r="HZ229">
        <v>0</v>
      </c>
      <c r="IA229">
        <v>0</v>
      </c>
      <c r="IB229">
        <v>0</v>
      </c>
      <c r="IC229" t="s">
        <v>426</v>
      </c>
      <c r="ID229" t="s">
        <v>427</v>
      </c>
      <c r="IE229" t="s">
        <v>428</v>
      </c>
      <c r="IF229" t="s">
        <v>428</v>
      </c>
      <c r="IG229" t="s">
        <v>428</v>
      </c>
      <c r="IH229" t="s">
        <v>428</v>
      </c>
      <c r="II229">
        <v>0</v>
      </c>
      <c r="IJ229">
        <v>100</v>
      </c>
      <c r="IK229">
        <v>100</v>
      </c>
      <c r="IL229">
        <v>1.238</v>
      </c>
      <c r="IM229">
        <v>0.2123</v>
      </c>
      <c r="IN229">
        <v>0.6902030508192664</v>
      </c>
      <c r="IO229">
        <v>0.001474763808417899</v>
      </c>
      <c r="IP229">
        <v>-3.85604142745729E-07</v>
      </c>
      <c r="IQ229">
        <v>-4.042155114862324E-11</v>
      </c>
      <c r="IR229">
        <v>-0.0599630414126953</v>
      </c>
      <c r="IS229">
        <v>-0.0008759303265835833</v>
      </c>
      <c r="IT229">
        <v>0.0007542316531097033</v>
      </c>
      <c r="IU229">
        <v>-1.168394518909615E-05</v>
      </c>
      <c r="IV229">
        <v>4</v>
      </c>
      <c r="IW229">
        <v>2283</v>
      </c>
      <c r="IX229">
        <v>1</v>
      </c>
      <c r="IY229">
        <v>28</v>
      </c>
      <c r="IZ229">
        <v>187644.3</v>
      </c>
      <c r="JA229">
        <v>187644.4</v>
      </c>
      <c r="JB229">
        <v>1.03394</v>
      </c>
      <c r="JC229">
        <v>2.30103</v>
      </c>
      <c r="JD229">
        <v>1.39648</v>
      </c>
      <c r="JE229">
        <v>2.35962</v>
      </c>
      <c r="JF229">
        <v>1.49536</v>
      </c>
      <c r="JG229">
        <v>2.56104</v>
      </c>
      <c r="JH229">
        <v>36.7654</v>
      </c>
      <c r="JI229">
        <v>24.105</v>
      </c>
      <c r="JJ229">
        <v>18</v>
      </c>
      <c r="JK229">
        <v>489.792</v>
      </c>
      <c r="JL229">
        <v>449.025</v>
      </c>
      <c r="JM229">
        <v>32.6276</v>
      </c>
      <c r="JN229">
        <v>29.1826</v>
      </c>
      <c r="JO229">
        <v>29.9998</v>
      </c>
      <c r="JP229">
        <v>29.0711</v>
      </c>
      <c r="JQ229">
        <v>29.0006</v>
      </c>
      <c r="JR229">
        <v>20.6945</v>
      </c>
      <c r="JS229">
        <v>20.684</v>
      </c>
      <c r="JT229">
        <v>100</v>
      </c>
      <c r="JU229">
        <v>32.6402</v>
      </c>
      <c r="JV229">
        <v>420</v>
      </c>
      <c r="JW229">
        <v>25.3699</v>
      </c>
      <c r="JX229">
        <v>100.928</v>
      </c>
      <c r="JY229">
        <v>100.472</v>
      </c>
    </row>
    <row r="230" spans="1:285">
      <c r="A230">
        <v>214</v>
      </c>
      <c r="B230">
        <v>1758506088.5</v>
      </c>
      <c r="C230">
        <v>3200</v>
      </c>
      <c r="D230" t="s">
        <v>861</v>
      </c>
      <c r="E230" t="s">
        <v>862</v>
      </c>
      <c r="F230">
        <v>5</v>
      </c>
      <c r="G230" t="s">
        <v>796</v>
      </c>
      <c r="H230" t="s">
        <v>420</v>
      </c>
      <c r="I230" t="s">
        <v>421</v>
      </c>
      <c r="J230">
        <v>1758506085.5</v>
      </c>
      <c r="K230">
        <f>(L230)/1000</f>
        <v>0</v>
      </c>
      <c r="L230">
        <f>1000*DL230*AJ230*(DH230-DI230)/(100*DA230*(1000-AJ230*DH230))</f>
        <v>0</v>
      </c>
      <c r="M230">
        <f>DL230*AJ230*(DG230-DF230*(1000-AJ230*DI230)/(1000-AJ230*DH230))/(100*DA230)</f>
        <v>0</v>
      </c>
      <c r="N230">
        <f>DF230 - IF(AJ230&gt;1, M230*DA230*100.0/(AL230), 0)</f>
        <v>0</v>
      </c>
      <c r="O230">
        <f>((U230-K230/2)*N230-M230)/(U230+K230/2)</f>
        <v>0</v>
      </c>
      <c r="P230">
        <f>O230*(DM230+DN230)/1000.0</f>
        <v>0</v>
      </c>
      <c r="Q230">
        <f>(DF230 - IF(AJ230&gt;1, M230*DA230*100.0/(AL230), 0))*(DM230+DN230)/1000.0</f>
        <v>0</v>
      </c>
      <c r="R230">
        <f>2.0/((1/T230-1/S230)+SIGN(T230)*SQRT((1/T230-1/S230)*(1/T230-1/S230) + 4*DB230/((DB230+1)*(DB230+1))*(2*1/T230*1/S230-1/S230*1/S230)))</f>
        <v>0</v>
      </c>
      <c r="S230">
        <f>IF(LEFT(DC230,1)&lt;&gt;"0",IF(LEFT(DC230,1)="1",3.0,DD230),$D$5+$E$5*(DT230*DM230/($K$5*1000))+$F$5*(DT230*DM230/($K$5*1000))*MAX(MIN(DA230,$J$5),$I$5)*MAX(MIN(DA230,$J$5),$I$5)+$G$5*MAX(MIN(DA230,$J$5),$I$5)*(DT230*DM230/($K$5*1000))+$H$5*(DT230*DM230/($K$5*1000))*(DT230*DM230/($K$5*1000)))</f>
        <v>0</v>
      </c>
      <c r="T230">
        <f>K230*(1000-(1000*0.61365*exp(17.502*X230/(240.97+X230))/(DM230+DN230)+DH230)/2)/(1000*0.61365*exp(17.502*X230/(240.97+X230))/(DM230+DN230)-DH230)</f>
        <v>0</v>
      </c>
      <c r="U230">
        <f>1/((DB230+1)/(R230/1.6)+1/(S230/1.37)) + DB230/((DB230+1)/(R230/1.6) + DB230/(S230/1.37))</f>
        <v>0</v>
      </c>
      <c r="V230">
        <f>(CW230*CZ230)</f>
        <v>0</v>
      </c>
      <c r="W230">
        <f>(DO230+(V230+2*0.95*5.67E-8*(((DO230+$B$7)+273)^4-(DO230+273)^4)-44100*K230)/(1.84*29.3*S230+8*0.95*5.67E-8*(DO230+273)^3))</f>
        <v>0</v>
      </c>
      <c r="X230">
        <f>($C$7*DP230+$D$7*DQ230+$E$7*W230)</f>
        <v>0</v>
      </c>
      <c r="Y230">
        <f>0.61365*exp(17.502*X230/(240.97+X230))</f>
        <v>0</v>
      </c>
      <c r="Z230">
        <f>(AA230/AB230*100)</f>
        <v>0</v>
      </c>
      <c r="AA230">
        <f>DH230*(DM230+DN230)/1000</f>
        <v>0</v>
      </c>
      <c r="AB230">
        <f>0.61365*exp(17.502*DO230/(240.97+DO230))</f>
        <v>0</v>
      </c>
      <c r="AC230">
        <f>(Y230-DH230*(DM230+DN230)/1000)</f>
        <v>0</v>
      </c>
      <c r="AD230">
        <f>(-K230*44100)</f>
        <v>0</v>
      </c>
      <c r="AE230">
        <f>2*29.3*S230*0.92*(DO230-X230)</f>
        <v>0</v>
      </c>
      <c r="AF230">
        <f>2*0.95*5.67E-8*(((DO230+$B$7)+273)^4-(X230+273)^4)</f>
        <v>0</v>
      </c>
      <c r="AG230">
        <f>V230+AF230+AD230+AE230</f>
        <v>0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MAX(0,($B$13+$C$13*DT230)/(1+$D$13*DT230)*DM230/(DO230+273)*$E$13)</f>
        <v>0</v>
      </c>
      <c r="AM230" t="s">
        <v>422</v>
      </c>
      <c r="AN230" t="s">
        <v>422</v>
      </c>
      <c r="AO230">
        <v>0</v>
      </c>
      <c r="AP230">
        <v>0</v>
      </c>
      <c r="AQ230">
        <f>1-AO230/AP230</f>
        <v>0</v>
      </c>
      <c r="AR230">
        <v>0</v>
      </c>
      <c r="AS230" t="s">
        <v>422</v>
      </c>
      <c r="AT230" t="s">
        <v>422</v>
      </c>
      <c r="AU230">
        <v>0</v>
      </c>
      <c r="AV230">
        <v>0</v>
      </c>
      <c r="AW230">
        <f>1-AU230/AV230</f>
        <v>0</v>
      </c>
      <c r="AX230">
        <v>0.5</v>
      </c>
      <c r="AY230">
        <f>CX230</f>
        <v>0</v>
      </c>
      <c r="AZ230">
        <f>M230</f>
        <v>0</v>
      </c>
      <c r="BA230">
        <f>AW230*AX230*AY230</f>
        <v>0</v>
      </c>
      <c r="BB230">
        <f>(AZ230-AR230)/AY230</f>
        <v>0</v>
      </c>
      <c r="BC230">
        <f>(AP230-AV230)/AV230</f>
        <v>0</v>
      </c>
      <c r="BD230">
        <f>AO230/(AQ230+AO230/AV230)</f>
        <v>0</v>
      </c>
      <c r="BE230" t="s">
        <v>422</v>
      </c>
      <c r="BF230">
        <v>0</v>
      </c>
      <c r="BG230">
        <f>IF(BF230&lt;&gt;0, BF230, BD230)</f>
        <v>0</v>
      </c>
      <c r="BH230">
        <f>1-BG230/AV230</f>
        <v>0</v>
      </c>
      <c r="BI230">
        <f>(AV230-AU230)/(AV230-BG230)</f>
        <v>0</v>
      </c>
      <c r="BJ230">
        <f>(AP230-AV230)/(AP230-BG230)</f>
        <v>0</v>
      </c>
      <c r="BK230">
        <f>(AV230-AU230)/(AV230-AO230)</f>
        <v>0</v>
      </c>
      <c r="BL230">
        <f>(AP230-AV230)/(AP230-AO230)</f>
        <v>0</v>
      </c>
      <c r="BM230">
        <f>(BI230*BG230/AU230)</f>
        <v>0</v>
      </c>
      <c r="BN230">
        <f>(1-BM230)</f>
        <v>0</v>
      </c>
      <c r="CW230">
        <f>$B$11*DU230+$C$11*DV230+$F$11*EG230*(1-EJ230)</f>
        <v>0</v>
      </c>
      <c r="CX230">
        <f>CW230*CY230</f>
        <v>0</v>
      </c>
      <c r="CY230">
        <f>($B$11*$D$9+$C$11*$D$9+$F$11*((ET230+EL230)/MAX(ET230+EL230+EU230, 0.1)*$I$9+EU230/MAX(ET230+EL230+EU230, 0.1)*$J$9))/($B$11+$C$11+$F$11)</f>
        <v>0</v>
      </c>
      <c r="CZ230">
        <f>($B$11*$K$9+$C$11*$K$9+$F$11*((ET230+EL230)/MAX(ET230+EL230+EU230, 0.1)*$P$9+EU230/MAX(ET230+EL230+EU230, 0.1)*$Q$9))/($B$11+$C$11+$F$11)</f>
        <v>0</v>
      </c>
      <c r="DA230">
        <v>6</v>
      </c>
      <c r="DB230">
        <v>0.5</v>
      </c>
      <c r="DC230" t="s">
        <v>423</v>
      </c>
      <c r="DD230">
        <v>2</v>
      </c>
      <c r="DE230">
        <v>1758506085.5</v>
      </c>
      <c r="DF230">
        <v>420.6068888888889</v>
      </c>
      <c r="DG230">
        <v>420.0106666666666</v>
      </c>
      <c r="DH230">
        <v>25.56945555555556</v>
      </c>
      <c r="DI230">
        <v>25.32288888888889</v>
      </c>
      <c r="DJ230">
        <v>419.369</v>
      </c>
      <c r="DK230">
        <v>25.35715555555556</v>
      </c>
      <c r="DL230">
        <v>500.0181111111112</v>
      </c>
      <c r="DM230">
        <v>89.99318888888889</v>
      </c>
      <c r="DN230">
        <v>0.05668488888888888</v>
      </c>
      <c r="DO230">
        <v>31.39727777777778</v>
      </c>
      <c r="DP230">
        <v>30.67706666666666</v>
      </c>
      <c r="DQ230">
        <v>999.9000000000001</v>
      </c>
      <c r="DR230">
        <v>0</v>
      </c>
      <c r="DS230">
        <v>0</v>
      </c>
      <c r="DT230">
        <v>10005.75555555556</v>
      </c>
      <c r="DU230">
        <v>0</v>
      </c>
      <c r="DV230">
        <v>0.899321</v>
      </c>
      <c r="DW230">
        <v>0.5959743333333333</v>
      </c>
      <c r="DX230">
        <v>431.6436666666667</v>
      </c>
      <c r="DY230">
        <v>430.922888888889</v>
      </c>
      <c r="DZ230">
        <v>0.2465783333333333</v>
      </c>
      <c r="EA230">
        <v>420.0106666666666</v>
      </c>
      <c r="EB230">
        <v>25.32288888888889</v>
      </c>
      <c r="EC230">
        <v>2.301077777777778</v>
      </c>
      <c r="ED230">
        <v>2.278888888888889</v>
      </c>
      <c r="EE230">
        <v>19.68395555555556</v>
      </c>
      <c r="EF230">
        <v>19.52793333333333</v>
      </c>
      <c r="EG230">
        <v>0.00500097</v>
      </c>
      <c r="EH230">
        <v>0</v>
      </c>
      <c r="EI230">
        <v>0</v>
      </c>
      <c r="EJ230">
        <v>0</v>
      </c>
      <c r="EK230">
        <v>795.8666666666667</v>
      </c>
      <c r="EL230">
        <v>0.00500097</v>
      </c>
      <c r="EM230">
        <v>-6.666666666666667</v>
      </c>
      <c r="EN230">
        <v>-2.077777777777778</v>
      </c>
      <c r="EO230">
        <v>35.25</v>
      </c>
      <c r="EP230">
        <v>38.437</v>
      </c>
      <c r="EQ230">
        <v>36.90255555555555</v>
      </c>
      <c r="ER230">
        <v>38.312</v>
      </c>
      <c r="ES230">
        <v>37.187</v>
      </c>
      <c r="ET230">
        <v>0</v>
      </c>
      <c r="EU230">
        <v>0</v>
      </c>
      <c r="EV230">
        <v>0</v>
      </c>
      <c r="EW230">
        <v>1758506089.3</v>
      </c>
      <c r="EX230">
        <v>0</v>
      </c>
      <c r="EY230">
        <v>792.3760000000001</v>
      </c>
      <c r="EZ230">
        <v>41.31538496786424</v>
      </c>
      <c r="FA230">
        <v>-17.20769242203447</v>
      </c>
      <c r="FB230">
        <v>-3.14</v>
      </c>
      <c r="FC230">
        <v>15</v>
      </c>
      <c r="FD230">
        <v>0</v>
      </c>
      <c r="FE230" t="s">
        <v>424</v>
      </c>
      <c r="FF230">
        <v>1747247426.5</v>
      </c>
      <c r="FG230">
        <v>1747247420.5</v>
      </c>
      <c r="FH230">
        <v>0</v>
      </c>
      <c r="FI230">
        <v>1.027</v>
      </c>
      <c r="FJ230">
        <v>0.031</v>
      </c>
      <c r="FK230">
        <v>0.02</v>
      </c>
      <c r="FL230">
        <v>0.05</v>
      </c>
      <c r="FM230">
        <v>420</v>
      </c>
      <c r="FN230">
        <v>16</v>
      </c>
      <c r="FO230">
        <v>0.01</v>
      </c>
      <c r="FP230">
        <v>0.1</v>
      </c>
      <c r="FQ230">
        <v>0.595533025</v>
      </c>
      <c r="FR230">
        <v>0.007851973733582845</v>
      </c>
      <c r="FS230">
        <v>0.05529789093875438</v>
      </c>
      <c r="FT230">
        <v>1</v>
      </c>
      <c r="FU230">
        <v>791.5411764705883</v>
      </c>
      <c r="FV230">
        <v>27.1413294075002</v>
      </c>
      <c r="FW230">
        <v>7.602713046981363</v>
      </c>
      <c r="FX230">
        <v>-1</v>
      </c>
      <c r="FY230">
        <v>0.247543625</v>
      </c>
      <c r="FZ230">
        <v>-0.008827170731708063</v>
      </c>
      <c r="GA230">
        <v>0.001265738059147705</v>
      </c>
      <c r="GB230">
        <v>1</v>
      </c>
      <c r="GC230">
        <v>2</v>
      </c>
      <c r="GD230">
        <v>2</v>
      </c>
      <c r="GE230" t="s">
        <v>448</v>
      </c>
      <c r="GF230">
        <v>3.13686</v>
      </c>
      <c r="GG230">
        <v>2.7166</v>
      </c>
      <c r="GH230">
        <v>0.0933017</v>
      </c>
      <c r="GI230">
        <v>0.0925291</v>
      </c>
      <c r="GJ230">
        <v>0.110257</v>
      </c>
      <c r="GK230">
        <v>0.108259</v>
      </c>
      <c r="GL230">
        <v>28799.2</v>
      </c>
      <c r="GM230">
        <v>28877.4</v>
      </c>
      <c r="GN230">
        <v>29529.8</v>
      </c>
      <c r="GO230">
        <v>29409.7</v>
      </c>
      <c r="GP230">
        <v>34713.3</v>
      </c>
      <c r="GQ230">
        <v>34731</v>
      </c>
      <c r="GR230">
        <v>41556.4</v>
      </c>
      <c r="GS230">
        <v>41782.4</v>
      </c>
      <c r="GT230">
        <v>1.917</v>
      </c>
      <c r="GU230">
        <v>1.86865</v>
      </c>
      <c r="GV230">
        <v>0.081677</v>
      </c>
      <c r="GW230">
        <v>0</v>
      </c>
      <c r="GX230">
        <v>29.3535</v>
      </c>
      <c r="GY230">
        <v>999.9</v>
      </c>
      <c r="GZ230">
        <v>57.4</v>
      </c>
      <c r="HA230">
        <v>31.3</v>
      </c>
      <c r="HB230">
        <v>29.2708</v>
      </c>
      <c r="HC230">
        <v>62.4427</v>
      </c>
      <c r="HD230">
        <v>25.5208</v>
      </c>
      <c r="HE230">
        <v>1</v>
      </c>
      <c r="HF230">
        <v>0.121852</v>
      </c>
      <c r="HG230">
        <v>-2.1377</v>
      </c>
      <c r="HH230">
        <v>20.344</v>
      </c>
      <c r="HI230">
        <v>5.21999</v>
      </c>
      <c r="HJ230">
        <v>12.0158</v>
      </c>
      <c r="HK230">
        <v>4.9901</v>
      </c>
      <c r="HL230">
        <v>3.28915</v>
      </c>
      <c r="HM230">
        <v>9999</v>
      </c>
      <c r="HN230">
        <v>9999</v>
      </c>
      <c r="HO230">
        <v>9999</v>
      </c>
      <c r="HP230">
        <v>999.9</v>
      </c>
      <c r="HQ230">
        <v>1.86753</v>
      </c>
      <c r="HR230">
        <v>1.86672</v>
      </c>
      <c r="HS230">
        <v>1.866</v>
      </c>
      <c r="HT230">
        <v>1.86598</v>
      </c>
      <c r="HU230">
        <v>1.86783</v>
      </c>
      <c r="HV230">
        <v>1.87028</v>
      </c>
      <c r="HW230">
        <v>1.8689</v>
      </c>
      <c r="HX230">
        <v>1.87042</v>
      </c>
      <c r="HY230">
        <v>0</v>
      </c>
      <c r="HZ230">
        <v>0</v>
      </c>
      <c r="IA230">
        <v>0</v>
      </c>
      <c r="IB230">
        <v>0</v>
      </c>
      <c r="IC230" t="s">
        <v>426</v>
      </c>
      <c r="ID230" t="s">
        <v>427</v>
      </c>
      <c r="IE230" t="s">
        <v>428</v>
      </c>
      <c r="IF230" t="s">
        <v>428</v>
      </c>
      <c r="IG230" t="s">
        <v>428</v>
      </c>
      <c r="IH230" t="s">
        <v>428</v>
      </c>
      <c r="II230">
        <v>0</v>
      </c>
      <c r="IJ230">
        <v>100</v>
      </c>
      <c r="IK230">
        <v>100</v>
      </c>
      <c r="IL230">
        <v>1.238</v>
      </c>
      <c r="IM230">
        <v>0.2123</v>
      </c>
      <c r="IN230">
        <v>0.6902030508192664</v>
      </c>
      <c r="IO230">
        <v>0.001474763808417899</v>
      </c>
      <c r="IP230">
        <v>-3.85604142745729E-07</v>
      </c>
      <c r="IQ230">
        <v>-4.042155114862324E-11</v>
      </c>
      <c r="IR230">
        <v>-0.0599630414126953</v>
      </c>
      <c r="IS230">
        <v>-0.0008759303265835833</v>
      </c>
      <c r="IT230">
        <v>0.0007542316531097033</v>
      </c>
      <c r="IU230">
        <v>-1.168394518909615E-05</v>
      </c>
      <c r="IV230">
        <v>4</v>
      </c>
      <c r="IW230">
        <v>2283</v>
      </c>
      <c r="IX230">
        <v>1</v>
      </c>
      <c r="IY230">
        <v>28</v>
      </c>
      <c r="IZ230">
        <v>187644.4</v>
      </c>
      <c r="JA230">
        <v>187644.5</v>
      </c>
      <c r="JB230">
        <v>1.03394</v>
      </c>
      <c r="JC230">
        <v>2.30347</v>
      </c>
      <c r="JD230">
        <v>1.39771</v>
      </c>
      <c r="JE230">
        <v>2.35718</v>
      </c>
      <c r="JF230">
        <v>1.49536</v>
      </c>
      <c r="JG230">
        <v>2.59888</v>
      </c>
      <c r="JH230">
        <v>36.7654</v>
      </c>
      <c r="JI230">
        <v>24.105</v>
      </c>
      <c r="JJ230">
        <v>18</v>
      </c>
      <c r="JK230">
        <v>489.682</v>
      </c>
      <c r="JL230">
        <v>449.062</v>
      </c>
      <c r="JM230">
        <v>32.6354</v>
      </c>
      <c r="JN230">
        <v>29.1811</v>
      </c>
      <c r="JO230">
        <v>29.9998</v>
      </c>
      <c r="JP230">
        <v>29.0692</v>
      </c>
      <c r="JQ230">
        <v>28.9994</v>
      </c>
      <c r="JR230">
        <v>20.6929</v>
      </c>
      <c r="JS230">
        <v>20.684</v>
      </c>
      <c r="JT230">
        <v>100</v>
      </c>
      <c r="JU230">
        <v>32.6402</v>
      </c>
      <c r="JV230">
        <v>420</v>
      </c>
      <c r="JW230">
        <v>25.3719</v>
      </c>
      <c r="JX230">
        <v>100.927</v>
      </c>
      <c r="JY230">
        <v>100.473</v>
      </c>
    </row>
    <row r="231" spans="1:285">
      <c r="A231">
        <v>215</v>
      </c>
      <c r="B231">
        <v>1758506090.5</v>
      </c>
      <c r="C231">
        <v>3202</v>
      </c>
      <c r="D231" t="s">
        <v>863</v>
      </c>
      <c r="E231" t="s">
        <v>864</v>
      </c>
      <c r="F231">
        <v>5</v>
      </c>
      <c r="G231" t="s">
        <v>796</v>
      </c>
      <c r="H231" t="s">
        <v>420</v>
      </c>
      <c r="I231" t="s">
        <v>421</v>
      </c>
      <c r="J231">
        <v>1758506087.5</v>
      </c>
      <c r="K231">
        <f>(L231)/1000</f>
        <v>0</v>
      </c>
      <c r="L231">
        <f>1000*DL231*AJ231*(DH231-DI231)/(100*DA231*(1000-AJ231*DH231))</f>
        <v>0</v>
      </c>
      <c r="M231">
        <f>DL231*AJ231*(DG231-DF231*(1000-AJ231*DI231)/(1000-AJ231*DH231))/(100*DA231)</f>
        <v>0</v>
      </c>
      <c r="N231">
        <f>DF231 - IF(AJ231&gt;1, M231*DA231*100.0/(AL231), 0)</f>
        <v>0</v>
      </c>
      <c r="O231">
        <f>((U231-K231/2)*N231-M231)/(U231+K231/2)</f>
        <v>0</v>
      </c>
      <c r="P231">
        <f>O231*(DM231+DN231)/1000.0</f>
        <v>0</v>
      </c>
      <c r="Q231">
        <f>(DF231 - IF(AJ231&gt;1, M231*DA231*100.0/(AL231), 0))*(DM231+DN231)/1000.0</f>
        <v>0</v>
      </c>
      <c r="R231">
        <f>2.0/((1/T231-1/S231)+SIGN(T231)*SQRT((1/T231-1/S231)*(1/T231-1/S231) + 4*DB231/((DB231+1)*(DB231+1))*(2*1/T231*1/S231-1/S231*1/S231)))</f>
        <v>0</v>
      </c>
      <c r="S231">
        <f>IF(LEFT(DC231,1)&lt;&gt;"0",IF(LEFT(DC231,1)="1",3.0,DD231),$D$5+$E$5*(DT231*DM231/($K$5*1000))+$F$5*(DT231*DM231/($K$5*1000))*MAX(MIN(DA231,$J$5),$I$5)*MAX(MIN(DA231,$J$5),$I$5)+$G$5*MAX(MIN(DA231,$J$5),$I$5)*(DT231*DM231/($K$5*1000))+$H$5*(DT231*DM231/($K$5*1000))*(DT231*DM231/($K$5*1000)))</f>
        <v>0</v>
      </c>
      <c r="T231">
        <f>K231*(1000-(1000*0.61365*exp(17.502*X231/(240.97+X231))/(DM231+DN231)+DH231)/2)/(1000*0.61365*exp(17.502*X231/(240.97+X231))/(DM231+DN231)-DH231)</f>
        <v>0</v>
      </c>
      <c r="U231">
        <f>1/((DB231+1)/(R231/1.6)+1/(S231/1.37)) + DB231/((DB231+1)/(R231/1.6) + DB231/(S231/1.37))</f>
        <v>0</v>
      </c>
      <c r="V231">
        <f>(CW231*CZ231)</f>
        <v>0</v>
      </c>
      <c r="W231">
        <f>(DO231+(V231+2*0.95*5.67E-8*(((DO231+$B$7)+273)^4-(DO231+273)^4)-44100*K231)/(1.84*29.3*S231+8*0.95*5.67E-8*(DO231+273)^3))</f>
        <v>0</v>
      </c>
      <c r="X231">
        <f>($C$7*DP231+$D$7*DQ231+$E$7*W231)</f>
        <v>0</v>
      </c>
      <c r="Y231">
        <f>0.61365*exp(17.502*X231/(240.97+X231))</f>
        <v>0</v>
      </c>
      <c r="Z231">
        <f>(AA231/AB231*100)</f>
        <v>0</v>
      </c>
      <c r="AA231">
        <f>DH231*(DM231+DN231)/1000</f>
        <v>0</v>
      </c>
      <c r="AB231">
        <f>0.61365*exp(17.502*DO231/(240.97+DO231))</f>
        <v>0</v>
      </c>
      <c r="AC231">
        <f>(Y231-DH231*(DM231+DN231)/1000)</f>
        <v>0</v>
      </c>
      <c r="AD231">
        <f>(-K231*44100)</f>
        <v>0</v>
      </c>
      <c r="AE231">
        <f>2*29.3*S231*0.92*(DO231-X231)</f>
        <v>0</v>
      </c>
      <c r="AF231">
        <f>2*0.95*5.67E-8*(((DO231+$B$7)+273)^4-(X231+273)^4)</f>
        <v>0</v>
      </c>
      <c r="AG231">
        <f>V231+AF231+AD231+AE231</f>
        <v>0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MAX(0,($B$13+$C$13*DT231)/(1+$D$13*DT231)*DM231/(DO231+273)*$E$13)</f>
        <v>0</v>
      </c>
      <c r="AM231" t="s">
        <v>422</v>
      </c>
      <c r="AN231" t="s">
        <v>422</v>
      </c>
      <c r="AO231">
        <v>0</v>
      </c>
      <c r="AP231">
        <v>0</v>
      </c>
      <c r="AQ231">
        <f>1-AO231/AP231</f>
        <v>0</v>
      </c>
      <c r="AR231">
        <v>0</v>
      </c>
      <c r="AS231" t="s">
        <v>422</v>
      </c>
      <c r="AT231" t="s">
        <v>422</v>
      </c>
      <c r="AU231">
        <v>0</v>
      </c>
      <c r="AV231">
        <v>0</v>
      </c>
      <c r="AW231">
        <f>1-AU231/AV231</f>
        <v>0</v>
      </c>
      <c r="AX231">
        <v>0.5</v>
      </c>
      <c r="AY231">
        <f>CX231</f>
        <v>0</v>
      </c>
      <c r="AZ231">
        <f>M231</f>
        <v>0</v>
      </c>
      <c r="BA231">
        <f>AW231*AX231*AY231</f>
        <v>0</v>
      </c>
      <c r="BB231">
        <f>(AZ231-AR231)/AY231</f>
        <v>0</v>
      </c>
      <c r="BC231">
        <f>(AP231-AV231)/AV231</f>
        <v>0</v>
      </c>
      <c r="BD231">
        <f>AO231/(AQ231+AO231/AV231)</f>
        <v>0</v>
      </c>
      <c r="BE231" t="s">
        <v>422</v>
      </c>
      <c r="BF231">
        <v>0</v>
      </c>
      <c r="BG231">
        <f>IF(BF231&lt;&gt;0, BF231, BD231)</f>
        <v>0</v>
      </c>
      <c r="BH231">
        <f>1-BG231/AV231</f>
        <v>0</v>
      </c>
      <c r="BI231">
        <f>(AV231-AU231)/(AV231-BG231)</f>
        <v>0</v>
      </c>
      <c r="BJ231">
        <f>(AP231-AV231)/(AP231-BG231)</f>
        <v>0</v>
      </c>
      <c r="BK231">
        <f>(AV231-AU231)/(AV231-AO231)</f>
        <v>0</v>
      </c>
      <c r="BL231">
        <f>(AP231-AV231)/(AP231-AO231)</f>
        <v>0</v>
      </c>
      <c r="BM231">
        <f>(BI231*BG231/AU231)</f>
        <v>0</v>
      </c>
      <c r="BN231">
        <f>(1-BM231)</f>
        <v>0</v>
      </c>
      <c r="CW231">
        <f>$B$11*DU231+$C$11*DV231+$F$11*EG231*(1-EJ231)</f>
        <v>0</v>
      </c>
      <c r="CX231">
        <f>CW231*CY231</f>
        <v>0</v>
      </c>
      <c r="CY231">
        <f>($B$11*$D$9+$C$11*$D$9+$F$11*((ET231+EL231)/MAX(ET231+EL231+EU231, 0.1)*$I$9+EU231/MAX(ET231+EL231+EU231, 0.1)*$J$9))/($B$11+$C$11+$F$11)</f>
        <v>0</v>
      </c>
      <c r="CZ231">
        <f>($B$11*$K$9+$C$11*$K$9+$F$11*((ET231+EL231)/MAX(ET231+EL231+EU231, 0.1)*$P$9+EU231/MAX(ET231+EL231+EU231, 0.1)*$Q$9))/($B$11+$C$11+$F$11)</f>
        <v>0</v>
      </c>
      <c r="DA231">
        <v>6</v>
      </c>
      <c r="DB231">
        <v>0.5</v>
      </c>
      <c r="DC231" t="s">
        <v>423</v>
      </c>
      <c r="DD231">
        <v>2</v>
      </c>
      <c r="DE231">
        <v>1758506087.5</v>
      </c>
      <c r="DF231">
        <v>420.6071111111111</v>
      </c>
      <c r="DG231">
        <v>420.0094444444445</v>
      </c>
      <c r="DH231">
        <v>25.57013333333333</v>
      </c>
      <c r="DI231">
        <v>25.32304444444445</v>
      </c>
      <c r="DJ231">
        <v>419.3693333333333</v>
      </c>
      <c r="DK231">
        <v>25.35782222222223</v>
      </c>
      <c r="DL231">
        <v>500.0166666666667</v>
      </c>
      <c r="DM231">
        <v>89.99348888888889</v>
      </c>
      <c r="DN231">
        <v>0.05657490000000001</v>
      </c>
      <c r="DO231">
        <v>31.39668888888889</v>
      </c>
      <c r="DP231">
        <v>30.68094444444444</v>
      </c>
      <c r="DQ231">
        <v>999.9000000000001</v>
      </c>
      <c r="DR231">
        <v>0</v>
      </c>
      <c r="DS231">
        <v>0</v>
      </c>
      <c r="DT231">
        <v>10002.07555555556</v>
      </c>
      <c r="DU231">
        <v>0</v>
      </c>
      <c r="DV231">
        <v>0.899321</v>
      </c>
      <c r="DW231">
        <v>0.5975612222222222</v>
      </c>
      <c r="DX231">
        <v>431.6442222222223</v>
      </c>
      <c r="DY231">
        <v>430.9217777777778</v>
      </c>
      <c r="DZ231">
        <v>0.247092</v>
      </c>
      <c r="EA231">
        <v>420.0094444444445</v>
      </c>
      <c r="EB231">
        <v>25.32304444444445</v>
      </c>
      <c r="EC231">
        <v>2.301147777777778</v>
      </c>
      <c r="ED231">
        <v>2.278911111111111</v>
      </c>
      <c r="EE231">
        <v>19.68443333333333</v>
      </c>
      <c r="EF231">
        <v>19.5281</v>
      </c>
      <c r="EG231">
        <v>0.00500097</v>
      </c>
      <c r="EH231">
        <v>0</v>
      </c>
      <c r="EI231">
        <v>0</v>
      </c>
      <c r="EJ231">
        <v>0</v>
      </c>
      <c r="EK231">
        <v>794.5444444444445</v>
      </c>
      <c r="EL231">
        <v>0.00500097</v>
      </c>
      <c r="EM231">
        <v>-7.844444444444444</v>
      </c>
      <c r="EN231">
        <v>-2.244444444444444</v>
      </c>
      <c r="EO231">
        <v>35.25</v>
      </c>
      <c r="EP231">
        <v>38.437</v>
      </c>
      <c r="EQ231">
        <v>36.88877777777778</v>
      </c>
      <c r="ER231">
        <v>38.312</v>
      </c>
      <c r="ES231">
        <v>37.187</v>
      </c>
      <c r="ET231">
        <v>0</v>
      </c>
      <c r="EU231">
        <v>0</v>
      </c>
      <c r="EV231">
        <v>0</v>
      </c>
      <c r="EW231">
        <v>1758506091.7</v>
      </c>
      <c r="EX231">
        <v>0</v>
      </c>
      <c r="EY231">
        <v>794.072</v>
      </c>
      <c r="EZ231">
        <v>7.076923465118826</v>
      </c>
      <c r="FA231">
        <v>-20.1846152880253</v>
      </c>
      <c r="FB231">
        <v>-5.004</v>
      </c>
      <c r="FC231">
        <v>15</v>
      </c>
      <c r="FD231">
        <v>0</v>
      </c>
      <c r="FE231" t="s">
        <v>424</v>
      </c>
      <c r="FF231">
        <v>1747247426.5</v>
      </c>
      <c r="FG231">
        <v>1747247420.5</v>
      </c>
      <c r="FH231">
        <v>0</v>
      </c>
      <c r="FI231">
        <v>1.027</v>
      </c>
      <c r="FJ231">
        <v>0.031</v>
      </c>
      <c r="FK231">
        <v>0.02</v>
      </c>
      <c r="FL231">
        <v>0.05</v>
      </c>
      <c r="FM231">
        <v>420</v>
      </c>
      <c r="FN231">
        <v>16</v>
      </c>
      <c r="FO231">
        <v>0.01</v>
      </c>
      <c r="FP231">
        <v>0.1</v>
      </c>
      <c r="FQ231">
        <v>0.5966022926829269</v>
      </c>
      <c r="FR231">
        <v>-0.009317874564458949</v>
      </c>
      <c r="FS231">
        <v>0.05449053542040251</v>
      </c>
      <c r="FT231">
        <v>1</v>
      </c>
      <c r="FU231">
        <v>792.0176470588236</v>
      </c>
      <c r="FV231">
        <v>22.34071815779338</v>
      </c>
      <c r="FW231">
        <v>7.457387596054375</v>
      </c>
      <c r="FX231">
        <v>-1</v>
      </c>
      <c r="FY231">
        <v>0.2475093170731707</v>
      </c>
      <c r="FZ231">
        <v>-0.007051296167247166</v>
      </c>
      <c r="GA231">
        <v>0.001232377900527475</v>
      </c>
      <c r="GB231">
        <v>1</v>
      </c>
      <c r="GC231">
        <v>2</v>
      </c>
      <c r="GD231">
        <v>2</v>
      </c>
      <c r="GE231" t="s">
        <v>448</v>
      </c>
      <c r="GF231">
        <v>3.13685</v>
      </c>
      <c r="GG231">
        <v>2.71652</v>
      </c>
      <c r="GH231">
        <v>0.093301</v>
      </c>
      <c r="GI231">
        <v>0.09253359999999999</v>
      </c>
      <c r="GJ231">
        <v>0.110249</v>
      </c>
      <c r="GK231">
        <v>0.108258</v>
      </c>
      <c r="GL231">
        <v>28799.1</v>
      </c>
      <c r="GM231">
        <v>28877.3</v>
      </c>
      <c r="GN231">
        <v>29529.7</v>
      </c>
      <c r="GO231">
        <v>29409.7</v>
      </c>
      <c r="GP231">
        <v>34713.3</v>
      </c>
      <c r="GQ231">
        <v>34730.9</v>
      </c>
      <c r="GR231">
        <v>41556</v>
      </c>
      <c r="GS231">
        <v>41782.3</v>
      </c>
      <c r="GT231">
        <v>1.91715</v>
      </c>
      <c r="GU231">
        <v>1.8688</v>
      </c>
      <c r="GV231">
        <v>0.081677</v>
      </c>
      <c r="GW231">
        <v>0</v>
      </c>
      <c r="GX231">
        <v>29.3531</v>
      </c>
      <c r="GY231">
        <v>999.9</v>
      </c>
      <c r="GZ231">
        <v>57.4</v>
      </c>
      <c r="HA231">
        <v>31.3</v>
      </c>
      <c r="HB231">
        <v>29.2718</v>
      </c>
      <c r="HC231">
        <v>62.4527</v>
      </c>
      <c r="HD231">
        <v>25.5849</v>
      </c>
      <c r="HE231">
        <v>1</v>
      </c>
      <c r="HF231">
        <v>0.121646</v>
      </c>
      <c r="HG231">
        <v>-2.13586</v>
      </c>
      <c r="HH231">
        <v>20.344</v>
      </c>
      <c r="HI231">
        <v>5.21984</v>
      </c>
      <c r="HJ231">
        <v>12.0158</v>
      </c>
      <c r="HK231">
        <v>4.98995</v>
      </c>
      <c r="HL231">
        <v>3.28908</v>
      </c>
      <c r="HM231">
        <v>9999</v>
      </c>
      <c r="HN231">
        <v>9999</v>
      </c>
      <c r="HO231">
        <v>9999</v>
      </c>
      <c r="HP231">
        <v>999.9</v>
      </c>
      <c r="HQ231">
        <v>1.86754</v>
      </c>
      <c r="HR231">
        <v>1.86673</v>
      </c>
      <c r="HS231">
        <v>1.86601</v>
      </c>
      <c r="HT231">
        <v>1.86598</v>
      </c>
      <c r="HU231">
        <v>1.86783</v>
      </c>
      <c r="HV231">
        <v>1.87028</v>
      </c>
      <c r="HW231">
        <v>1.8689</v>
      </c>
      <c r="HX231">
        <v>1.87042</v>
      </c>
      <c r="HY231">
        <v>0</v>
      </c>
      <c r="HZ231">
        <v>0</v>
      </c>
      <c r="IA231">
        <v>0</v>
      </c>
      <c r="IB231">
        <v>0</v>
      </c>
      <c r="IC231" t="s">
        <v>426</v>
      </c>
      <c r="ID231" t="s">
        <v>427</v>
      </c>
      <c r="IE231" t="s">
        <v>428</v>
      </c>
      <c r="IF231" t="s">
        <v>428</v>
      </c>
      <c r="IG231" t="s">
        <v>428</v>
      </c>
      <c r="IH231" t="s">
        <v>428</v>
      </c>
      <c r="II231">
        <v>0</v>
      </c>
      <c r="IJ231">
        <v>100</v>
      </c>
      <c r="IK231">
        <v>100</v>
      </c>
      <c r="IL231">
        <v>1.238</v>
      </c>
      <c r="IM231">
        <v>0.2123</v>
      </c>
      <c r="IN231">
        <v>0.6902030508192664</v>
      </c>
      <c r="IO231">
        <v>0.001474763808417899</v>
      </c>
      <c r="IP231">
        <v>-3.85604142745729E-07</v>
      </c>
      <c r="IQ231">
        <v>-4.042155114862324E-11</v>
      </c>
      <c r="IR231">
        <v>-0.0599630414126953</v>
      </c>
      <c r="IS231">
        <v>-0.0008759303265835833</v>
      </c>
      <c r="IT231">
        <v>0.0007542316531097033</v>
      </c>
      <c r="IU231">
        <v>-1.168394518909615E-05</v>
      </c>
      <c r="IV231">
        <v>4</v>
      </c>
      <c r="IW231">
        <v>2283</v>
      </c>
      <c r="IX231">
        <v>1</v>
      </c>
      <c r="IY231">
        <v>28</v>
      </c>
      <c r="IZ231">
        <v>187644.4</v>
      </c>
      <c r="JA231">
        <v>187644.5</v>
      </c>
      <c r="JB231">
        <v>1.03394</v>
      </c>
      <c r="JC231">
        <v>2.2998</v>
      </c>
      <c r="JD231">
        <v>1.39648</v>
      </c>
      <c r="JE231">
        <v>2.35718</v>
      </c>
      <c r="JF231">
        <v>1.49536</v>
      </c>
      <c r="JG231">
        <v>2.63794</v>
      </c>
      <c r="JH231">
        <v>36.7654</v>
      </c>
      <c r="JI231">
        <v>24.105</v>
      </c>
      <c r="JJ231">
        <v>18</v>
      </c>
      <c r="JK231">
        <v>489.767</v>
      </c>
      <c r="JL231">
        <v>449.147</v>
      </c>
      <c r="JM231">
        <v>32.6422</v>
      </c>
      <c r="JN231">
        <v>29.1795</v>
      </c>
      <c r="JO231">
        <v>29.9997</v>
      </c>
      <c r="JP231">
        <v>29.068</v>
      </c>
      <c r="JQ231">
        <v>28.9982</v>
      </c>
      <c r="JR231">
        <v>20.6942</v>
      </c>
      <c r="JS231">
        <v>20.684</v>
      </c>
      <c r="JT231">
        <v>100</v>
      </c>
      <c r="JU231">
        <v>32.654</v>
      </c>
      <c r="JV231">
        <v>420</v>
      </c>
      <c r="JW231">
        <v>25.3784</v>
      </c>
      <c r="JX231">
        <v>100.927</v>
      </c>
      <c r="JY231">
        <v>100.473</v>
      </c>
    </row>
    <row r="232" spans="1:285">
      <c r="A232">
        <v>216</v>
      </c>
      <c r="B232">
        <v>1758506092.5</v>
      </c>
      <c r="C232">
        <v>3204</v>
      </c>
      <c r="D232" t="s">
        <v>865</v>
      </c>
      <c r="E232" t="s">
        <v>866</v>
      </c>
      <c r="F232">
        <v>5</v>
      </c>
      <c r="G232" t="s">
        <v>796</v>
      </c>
      <c r="H232" t="s">
        <v>420</v>
      </c>
      <c r="I232" t="s">
        <v>421</v>
      </c>
      <c r="J232">
        <v>1758506089.5</v>
      </c>
      <c r="K232">
        <f>(L232)/1000</f>
        <v>0</v>
      </c>
      <c r="L232">
        <f>1000*DL232*AJ232*(DH232-DI232)/(100*DA232*(1000-AJ232*DH232))</f>
        <v>0</v>
      </c>
      <c r="M232">
        <f>DL232*AJ232*(DG232-DF232*(1000-AJ232*DI232)/(1000-AJ232*DH232))/(100*DA232)</f>
        <v>0</v>
      </c>
      <c r="N232">
        <f>DF232 - IF(AJ232&gt;1, M232*DA232*100.0/(AL232), 0)</f>
        <v>0</v>
      </c>
      <c r="O232">
        <f>((U232-K232/2)*N232-M232)/(U232+K232/2)</f>
        <v>0</v>
      </c>
      <c r="P232">
        <f>O232*(DM232+DN232)/1000.0</f>
        <v>0</v>
      </c>
      <c r="Q232">
        <f>(DF232 - IF(AJ232&gt;1, M232*DA232*100.0/(AL232), 0))*(DM232+DN232)/1000.0</f>
        <v>0</v>
      </c>
      <c r="R232">
        <f>2.0/((1/T232-1/S232)+SIGN(T232)*SQRT((1/T232-1/S232)*(1/T232-1/S232) + 4*DB232/((DB232+1)*(DB232+1))*(2*1/T232*1/S232-1/S232*1/S232)))</f>
        <v>0</v>
      </c>
      <c r="S232">
        <f>IF(LEFT(DC232,1)&lt;&gt;"0",IF(LEFT(DC232,1)="1",3.0,DD232),$D$5+$E$5*(DT232*DM232/($K$5*1000))+$F$5*(DT232*DM232/($K$5*1000))*MAX(MIN(DA232,$J$5),$I$5)*MAX(MIN(DA232,$J$5),$I$5)+$G$5*MAX(MIN(DA232,$J$5),$I$5)*(DT232*DM232/($K$5*1000))+$H$5*(DT232*DM232/($K$5*1000))*(DT232*DM232/($K$5*1000)))</f>
        <v>0</v>
      </c>
      <c r="T232">
        <f>K232*(1000-(1000*0.61365*exp(17.502*X232/(240.97+X232))/(DM232+DN232)+DH232)/2)/(1000*0.61365*exp(17.502*X232/(240.97+X232))/(DM232+DN232)-DH232)</f>
        <v>0</v>
      </c>
      <c r="U232">
        <f>1/((DB232+1)/(R232/1.6)+1/(S232/1.37)) + DB232/((DB232+1)/(R232/1.6) + DB232/(S232/1.37))</f>
        <v>0</v>
      </c>
      <c r="V232">
        <f>(CW232*CZ232)</f>
        <v>0</v>
      </c>
      <c r="W232">
        <f>(DO232+(V232+2*0.95*5.67E-8*(((DO232+$B$7)+273)^4-(DO232+273)^4)-44100*K232)/(1.84*29.3*S232+8*0.95*5.67E-8*(DO232+273)^3))</f>
        <v>0</v>
      </c>
      <c r="X232">
        <f>($C$7*DP232+$D$7*DQ232+$E$7*W232)</f>
        <v>0</v>
      </c>
      <c r="Y232">
        <f>0.61365*exp(17.502*X232/(240.97+X232))</f>
        <v>0</v>
      </c>
      <c r="Z232">
        <f>(AA232/AB232*100)</f>
        <v>0</v>
      </c>
      <c r="AA232">
        <f>DH232*(DM232+DN232)/1000</f>
        <v>0</v>
      </c>
      <c r="AB232">
        <f>0.61365*exp(17.502*DO232/(240.97+DO232))</f>
        <v>0</v>
      </c>
      <c r="AC232">
        <f>(Y232-DH232*(DM232+DN232)/1000)</f>
        <v>0</v>
      </c>
      <c r="AD232">
        <f>(-K232*44100)</f>
        <v>0</v>
      </c>
      <c r="AE232">
        <f>2*29.3*S232*0.92*(DO232-X232)</f>
        <v>0</v>
      </c>
      <c r="AF232">
        <f>2*0.95*5.67E-8*(((DO232+$B$7)+273)^4-(X232+273)^4)</f>
        <v>0</v>
      </c>
      <c r="AG232">
        <f>V232+AF232+AD232+AE232</f>
        <v>0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MAX(0,($B$13+$C$13*DT232)/(1+$D$13*DT232)*DM232/(DO232+273)*$E$13)</f>
        <v>0</v>
      </c>
      <c r="AM232" t="s">
        <v>422</v>
      </c>
      <c r="AN232" t="s">
        <v>422</v>
      </c>
      <c r="AO232">
        <v>0</v>
      </c>
      <c r="AP232">
        <v>0</v>
      </c>
      <c r="AQ232">
        <f>1-AO232/AP232</f>
        <v>0</v>
      </c>
      <c r="AR232">
        <v>0</v>
      </c>
      <c r="AS232" t="s">
        <v>422</v>
      </c>
      <c r="AT232" t="s">
        <v>422</v>
      </c>
      <c r="AU232">
        <v>0</v>
      </c>
      <c r="AV232">
        <v>0</v>
      </c>
      <c r="AW232">
        <f>1-AU232/AV232</f>
        <v>0</v>
      </c>
      <c r="AX232">
        <v>0.5</v>
      </c>
      <c r="AY232">
        <f>CX232</f>
        <v>0</v>
      </c>
      <c r="AZ232">
        <f>M232</f>
        <v>0</v>
      </c>
      <c r="BA232">
        <f>AW232*AX232*AY232</f>
        <v>0</v>
      </c>
      <c r="BB232">
        <f>(AZ232-AR232)/AY232</f>
        <v>0</v>
      </c>
      <c r="BC232">
        <f>(AP232-AV232)/AV232</f>
        <v>0</v>
      </c>
      <c r="BD232">
        <f>AO232/(AQ232+AO232/AV232)</f>
        <v>0</v>
      </c>
      <c r="BE232" t="s">
        <v>422</v>
      </c>
      <c r="BF232">
        <v>0</v>
      </c>
      <c r="BG232">
        <f>IF(BF232&lt;&gt;0, BF232, BD232)</f>
        <v>0</v>
      </c>
      <c r="BH232">
        <f>1-BG232/AV232</f>
        <v>0</v>
      </c>
      <c r="BI232">
        <f>(AV232-AU232)/(AV232-BG232)</f>
        <v>0</v>
      </c>
      <c r="BJ232">
        <f>(AP232-AV232)/(AP232-BG232)</f>
        <v>0</v>
      </c>
      <c r="BK232">
        <f>(AV232-AU232)/(AV232-AO232)</f>
        <v>0</v>
      </c>
      <c r="BL232">
        <f>(AP232-AV232)/(AP232-AO232)</f>
        <v>0</v>
      </c>
      <c r="BM232">
        <f>(BI232*BG232/AU232)</f>
        <v>0</v>
      </c>
      <c r="BN232">
        <f>(1-BM232)</f>
        <v>0</v>
      </c>
      <c r="CW232">
        <f>$B$11*DU232+$C$11*DV232+$F$11*EG232*(1-EJ232)</f>
        <v>0</v>
      </c>
      <c r="CX232">
        <f>CW232*CY232</f>
        <v>0</v>
      </c>
      <c r="CY232">
        <f>($B$11*$D$9+$C$11*$D$9+$F$11*((ET232+EL232)/MAX(ET232+EL232+EU232, 0.1)*$I$9+EU232/MAX(ET232+EL232+EU232, 0.1)*$J$9))/($B$11+$C$11+$F$11)</f>
        <v>0</v>
      </c>
      <c r="CZ232">
        <f>($B$11*$K$9+$C$11*$K$9+$F$11*((ET232+EL232)/MAX(ET232+EL232+EU232, 0.1)*$P$9+EU232/MAX(ET232+EL232+EU232, 0.1)*$Q$9))/($B$11+$C$11+$F$11)</f>
        <v>0</v>
      </c>
      <c r="DA232">
        <v>6</v>
      </c>
      <c r="DB232">
        <v>0.5</v>
      </c>
      <c r="DC232" t="s">
        <v>423</v>
      </c>
      <c r="DD232">
        <v>2</v>
      </c>
      <c r="DE232">
        <v>1758506089.5</v>
      </c>
      <c r="DF232">
        <v>420.605</v>
      </c>
      <c r="DG232">
        <v>420.0073333333333</v>
      </c>
      <c r="DH232">
        <v>25.57001111111111</v>
      </c>
      <c r="DI232">
        <v>25.32282222222222</v>
      </c>
      <c r="DJ232">
        <v>419.3673333333334</v>
      </c>
      <c r="DK232">
        <v>25.35771111111112</v>
      </c>
      <c r="DL232">
        <v>499.996</v>
      </c>
      <c r="DM232">
        <v>89.99344444444445</v>
      </c>
      <c r="DN232">
        <v>0.05642471111111111</v>
      </c>
      <c r="DO232">
        <v>31.39575555555556</v>
      </c>
      <c r="DP232">
        <v>30.68238888888889</v>
      </c>
      <c r="DQ232">
        <v>999.9000000000001</v>
      </c>
      <c r="DR232">
        <v>0</v>
      </c>
      <c r="DS232">
        <v>0</v>
      </c>
      <c r="DT232">
        <v>10001.10333333333</v>
      </c>
      <c r="DU232">
        <v>0</v>
      </c>
      <c r="DV232">
        <v>0.899321</v>
      </c>
      <c r="DW232">
        <v>0.5977443333333334</v>
      </c>
      <c r="DX232">
        <v>431.6422222222222</v>
      </c>
      <c r="DY232">
        <v>430.9194444444445</v>
      </c>
      <c r="DZ232">
        <v>0.247199</v>
      </c>
      <c r="EA232">
        <v>420.0073333333333</v>
      </c>
      <c r="EB232">
        <v>25.32282222222222</v>
      </c>
      <c r="EC232">
        <v>2.301135555555556</v>
      </c>
      <c r="ED232">
        <v>2.278888888888889</v>
      </c>
      <c r="EE232">
        <v>19.68434444444444</v>
      </c>
      <c r="EF232">
        <v>19.52794444444444</v>
      </c>
      <c r="EG232">
        <v>0.00500097</v>
      </c>
      <c r="EH232">
        <v>0</v>
      </c>
      <c r="EI232">
        <v>0</v>
      </c>
      <c r="EJ232">
        <v>0</v>
      </c>
      <c r="EK232">
        <v>794.8111111111111</v>
      </c>
      <c r="EL232">
        <v>0.00500097</v>
      </c>
      <c r="EM232">
        <v>-10.14444444444444</v>
      </c>
      <c r="EN232">
        <v>-2.644444444444444</v>
      </c>
      <c r="EO232">
        <v>35.25</v>
      </c>
      <c r="EP232">
        <v>38.437</v>
      </c>
      <c r="EQ232">
        <v>36.875</v>
      </c>
      <c r="ER232">
        <v>38.30511111111111</v>
      </c>
      <c r="ES232">
        <v>37.187</v>
      </c>
      <c r="ET232">
        <v>0</v>
      </c>
      <c r="EU232">
        <v>0</v>
      </c>
      <c r="EV232">
        <v>0</v>
      </c>
      <c r="EW232">
        <v>1758506093.5</v>
      </c>
      <c r="EX232">
        <v>0</v>
      </c>
      <c r="EY232">
        <v>793.8346153846154</v>
      </c>
      <c r="EZ232">
        <v>-1.760683427137872</v>
      </c>
      <c r="FA232">
        <v>4.755555476882688</v>
      </c>
      <c r="FB232">
        <v>-5.765384615384615</v>
      </c>
      <c r="FC232">
        <v>15</v>
      </c>
      <c r="FD232">
        <v>0</v>
      </c>
      <c r="FE232" t="s">
        <v>424</v>
      </c>
      <c r="FF232">
        <v>1747247426.5</v>
      </c>
      <c r="FG232">
        <v>1747247420.5</v>
      </c>
      <c r="FH232">
        <v>0</v>
      </c>
      <c r="FI232">
        <v>1.027</v>
      </c>
      <c r="FJ232">
        <v>0.031</v>
      </c>
      <c r="FK232">
        <v>0.02</v>
      </c>
      <c r="FL232">
        <v>0.05</v>
      </c>
      <c r="FM232">
        <v>420</v>
      </c>
      <c r="FN232">
        <v>16</v>
      </c>
      <c r="FO232">
        <v>0.01</v>
      </c>
      <c r="FP232">
        <v>0.1</v>
      </c>
      <c r="FQ232">
        <v>0.6031944250000001</v>
      </c>
      <c r="FR232">
        <v>-0.1491904953095697</v>
      </c>
      <c r="FS232">
        <v>0.05155614483448481</v>
      </c>
      <c r="FT232">
        <v>0</v>
      </c>
      <c r="FU232">
        <v>792.1823529411765</v>
      </c>
      <c r="FV232">
        <v>13.60427815519342</v>
      </c>
      <c r="FW232">
        <v>7.927111727862858</v>
      </c>
      <c r="FX232">
        <v>-1</v>
      </c>
      <c r="FY232">
        <v>0.247073925</v>
      </c>
      <c r="FZ232">
        <v>-0.003244153846154652</v>
      </c>
      <c r="GA232">
        <v>0.0009266797016094641</v>
      </c>
      <c r="GB232">
        <v>1</v>
      </c>
      <c r="GC232">
        <v>1</v>
      </c>
      <c r="GD232">
        <v>2</v>
      </c>
      <c r="GE232" t="s">
        <v>425</v>
      </c>
      <c r="GF232">
        <v>3.13688</v>
      </c>
      <c r="GG232">
        <v>2.71683</v>
      </c>
      <c r="GH232">
        <v>0.0932967</v>
      </c>
      <c r="GI232">
        <v>0.0925248</v>
      </c>
      <c r="GJ232">
        <v>0.110248</v>
      </c>
      <c r="GK232">
        <v>0.108257</v>
      </c>
      <c r="GL232">
        <v>28799.2</v>
      </c>
      <c r="GM232">
        <v>28877.4</v>
      </c>
      <c r="GN232">
        <v>29529.6</v>
      </c>
      <c r="GO232">
        <v>29409.5</v>
      </c>
      <c r="GP232">
        <v>34713.2</v>
      </c>
      <c r="GQ232">
        <v>34730.8</v>
      </c>
      <c r="GR232">
        <v>41555.9</v>
      </c>
      <c r="GS232">
        <v>41782.1</v>
      </c>
      <c r="GT232">
        <v>1.9172</v>
      </c>
      <c r="GU232">
        <v>1.86875</v>
      </c>
      <c r="GV232">
        <v>0.0816211</v>
      </c>
      <c r="GW232">
        <v>0</v>
      </c>
      <c r="GX232">
        <v>29.3531</v>
      </c>
      <c r="GY232">
        <v>999.9</v>
      </c>
      <c r="GZ232">
        <v>57.3</v>
      </c>
      <c r="HA232">
        <v>31.3</v>
      </c>
      <c r="HB232">
        <v>29.2208</v>
      </c>
      <c r="HC232">
        <v>62.1327</v>
      </c>
      <c r="HD232">
        <v>25.5809</v>
      </c>
      <c r="HE232">
        <v>1</v>
      </c>
      <c r="HF232">
        <v>0.121372</v>
      </c>
      <c r="HG232">
        <v>-2.14691</v>
      </c>
      <c r="HH232">
        <v>20.3446</v>
      </c>
      <c r="HI232">
        <v>5.22343</v>
      </c>
      <c r="HJ232">
        <v>12.0159</v>
      </c>
      <c r="HK232">
        <v>4.9908</v>
      </c>
      <c r="HL232">
        <v>3.28975</v>
      </c>
      <c r="HM232">
        <v>9999</v>
      </c>
      <c r="HN232">
        <v>9999</v>
      </c>
      <c r="HO232">
        <v>9999</v>
      </c>
      <c r="HP232">
        <v>999.9</v>
      </c>
      <c r="HQ232">
        <v>1.86755</v>
      </c>
      <c r="HR232">
        <v>1.8667</v>
      </c>
      <c r="HS232">
        <v>1.86602</v>
      </c>
      <c r="HT232">
        <v>1.866</v>
      </c>
      <c r="HU232">
        <v>1.86783</v>
      </c>
      <c r="HV232">
        <v>1.87028</v>
      </c>
      <c r="HW232">
        <v>1.86891</v>
      </c>
      <c r="HX232">
        <v>1.87042</v>
      </c>
      <c r="HY232">
        <v>0</v>
      </c>
      <c r="HZ232">
        <v>0</v>
      </c>
      <c r="IA232">
        <v>0</v>
      </c>
      <c r="IB232">
        <v>0</v>
      </c>
      <c r="IC232" t="s">
        <v>426</v>
      </c>
      <c r="ID232" t="s">
        <v>427</v>
      </c>
      <c r="IE232" t="s">
        <v>428</v>
      </c>
      <c r="IF232" t="s">
        <v>428</v>
      </c>
      <c r="IG232" t="s">
        <v>428</v>
      </c>
      <c r="IH232" t="s">
        <v>428</v>
      </c>
      <c r="II232">
        <v>0</v>
      </c>
      <c r="IJ232">
        <v>100</v>
      </c>
      <c r="IK232">
        <v>100</v>
      </c>
      <c r="IL232">
        <v>1.238</v>
      </c>
      <c r="IM232">
        <v>0.2123</v>
      </c>
      <c r="IN232">
        <v>0.6902030508192664</v>
      </c>
      <c r="IO232">
        <v>0.001474763808417899</v>
      </c>
      <c r="IP232">
        <v>-3.85604142745729E-07</v>
      </c>
      <c r="IQ232">
        <v>-4.042155114862324E-11</v>
      </c>
      <c r="IR232">
        <v>-0.0599630414126953</v>
      </c>
      <c r="IS232">
        <v>-0.0008759303265835833</v>
      </c>
      <c r="IT232">
        <v>0.0007542316531097033</v>
      </c>
      <c r="IU232">
        <v>-1.168394518909615E-05</v>
      </c>
      <c r="IV232">
        <v>4</v>
      </c>
      <c r="IW232">
        <v>2283</v>
      </c>
      <c r="IX232">
        <v>1</v>
      </c>
      <c r="IY232">
        <v>28</v>
      </c>
      <c r="IZ232">
        <v>187644.4</v>
      </c>
      <c r="JA232">
        <v>187644.5</v>
      </c>
      <c r="JB232">
        <v>1.03394</v>
      </c>
      <c r="JC232">
        <v>2.29248</v>
      </c>
      <c r="JD232">
        <v>1.39771</v>
      </c>
      <c r="JE232">
        <v>2.35718</v>
      </c>
      <c r="JF232">
        <v>1.49536</v>
      </c>
      <c r="JG232">
        <v>2.68555</v>
      </c>
      <c r="JH232">
        <v>36.7654</v>
      </c>
      <c r="JI232">
        <v>24.105</v>
      </c>
      <c r="JJ232">
        <v>18</v>
      </c>
      <c r="JK232">
        <v>489.789</v>
      </c>
      <c r="JL232">
        <v>449.101</v>
      </c>
      <c r="JM232">
        <v>32.6481</v>
      </c>
      <c r="JN232">
        <v>29.1776</v>
      </c>
      <c r="JO232">
        <v>29.9997</v>
      </c>
      <c r="JP232">
        <v>29.0667</v>
      </c>
      <c r="JQ232">
        <v>28.9963</v>
      </c>
      <c r="JR232">
        <v>20.694</v>
      </c>
      <c r="JS232">
        <v>20.684</v>
      </c>
      <c r="JT232">
        <v>100</v>
      </c>
      <c r="JU232">
        <v>32.654</v>
      </c>
      <c r="JV232">
        <v>420</v>
      </c>
      <c r="JW232">
        <v>25.3775</v>
      </c>
      <c r="JX232">
        <v>100.926</v>
      </c>
      <c r="JY232">
        <v>100.472</v>
      </c>
    </row>
    <row r="233" spans="1:285">
      <c r="A233">
        <v>217</v>
      </c>
      <c r="B233">
        <v>1758506094.5</v>
      </c>
      <c r="C233">
        <v>3206</v>
      </c>
      <c r="D233" t="s">
        <v>867</v>
      </c>
      <c r="E233" t="s">
        <v>868</v>
      </c>
      <c r="F233">
        <v>5</v>
      </c>
      <c r="G233" t="s">
        <v>796</v>
      </c>
      <c r="H233" t="s">
        <v>420</v>
      </c>
      <c r="I233" t="s">
        <v>421</v>
      </c>
      <c r="J233">
        <v>1758506091.5</v>
      </c>
      <c r="K233">
        <f>(L233)/1000</f>
        <v>0</v>
      </c>
      <c r="L233">
        <f>1000*DL233*AJ233*(DH233-DI233)/(100*DA233*(1000-AJ233*DH233))</f>
        <v>0</v>
      </c>
      <c r="M233">
        <f>DL233*AJ233*(DG233-DF233*(1000-AJ233*DI233)/(1000-AJ233*DH233))/(100*DA233)</f>
        <v>0</v>
      </c>
      <c r="N233">
        <f>DF233 - IF(AJ233&gt;1, M233*DA233*100.0/(AL233), 0)</f>
        <v>0</v>
      </c>
      <c r="O233">
        <f>((U233-K233/2)*N233-M233)/(U233+K233/2)</f>
        <v>0</v>
      </c>
      <c r="P233">
        <f>O233*(DM233+DN233)/1000.0</f>
        <v>0</v>
      </c>
      <c r="Q233">
        <f>(DF233 - IF(AJ233&gt;1, M233*DA233*100.0/(AL233), 0))*(DM233+DN233)/1000.0</f>
        <v>0</v>
      </c>
      <c r="R233">
        <f>2.0/((1/T233-1/S233)+SIGN(T233)*SQRT((1/T233-1/S233)*(1/T233-1/S233) + 4*DB233/((DB233+1)*(DB233+1))*(2*1/T233*1/S233-1/S233*1/S233)))</f>
        <v>0</v>
      </c>
      <c r="S233">
        <f>IF(LEFT(DC233,1)&lt;&gt;"0",IF(LEFT(DC233,1)="1",3.0,DD233),$D$5+$E$5*(DT233*DM233/($K$5*1000))+$F$5*(DT233*DM233/($K$5*1000))*MAX(MIN(DA233,$J$5),$I$5)*MAX(MIN(DA233,$J$5),$I$5)+$G$5*MAX(MIN(DA233,$J$5),$I$5)*(DT233*DM233/($K$5*1000))+$H$5*(DT233*DM233/($K$5*1000))*(DT233*DM233/($K$5*1000)))</f>
        <v>0</v>
      </c>
      <c r="T233">
        <f>K233*(1000-(1000*0.61365*exp(17.502*X233/(240.97+X233))/(DM233+DN233)+DH233)/2)/(1000*0.61365*exp(17.502*X233/(240.97+X233))/(DM233+DN233)-DH233)</f>
        <v>0</v>
      </c>
      <c r="U233">
        <f>1/((DB233+1)/(R233/1.6)+1/(S233/1.37)) + DB233/((DB233+1)/(R233/1.6) + DB233/(S233/1.37))</f>
        <v>0</v>
      </c>
      <c r="V233">
        <f>(CW233*CZ233)</f>
        <v>0</v>
      </c>
      <c r="W233">
        <f>(DO233+(V233+2*0.95*5.67E-8*(((DO233+$B$7)+273)^4-(DO233+273)^4)-44100*K233)/(1.84*29.3*S233+8*0.95*5.67E-8*(DO233+273)^3))</f>
        <v>0</v>
      </c>
      <c r="X233">
        <f>($C$7*DP233+$D$7*DQ233+$E$7*W233)</f>
        <v>0</v>
      </c>
      <c r="Y233">
        <f>0.61365*exp(17.502*X233/(240.97+X233))</f>
        <v>0</v>
      </c>
      <c r="Z233">
        <f>(AA233/AB233*100)</f>
        <v>0</v>
      </c>
      <c r="AA233">
        <f>DH233*(DM233+DN233)/1000</f>
        <v>0</v>
      </c>
      <c r="AB233">
        <f>0.61365*exp(17.502*DO233/(240.97+DO233))</f>
        <v>0</v>
      </c>
      <c r="AC233">
        <f>(Y233-DH233*(DM233+DN233)/1000)</f>
        <v>0</v>
      </c>
      <c r="AD233">
        <f>(-K233*44100)</f>
        <v>0</v>
      </c>
      <c r="AE233">
        <f>2*29.3*S233*0.92*(DO233-X233)</f>
        <v>0</v>
      </c>
      <c r="AF233">
        <f>2*0.95*5.67E-8*(((DO233+$B$7)+273)^4-(X233+273)^4)</f>
        <v>0</v>
      </c>
      <c r="AG233">
        <f>V233+AF233+AD233+AE233</f>
        <v>0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MAX(0,($B$13+$C$13*DT233)/(1+$D$13*DT233)*DM233/(DO233+273)*$E$13)</f>
        <v>0</v>
      </c>
      <c r="AM233" t="s">
        <v>422</v>
      </c>
      <c r="AN233" t="s">
        <v>422</v>
      </c>
      <c r="AO233">
        <v>0</v>
      </c>
      <c r="AP233">
        <v>0</v>
      </c>
      <c r="AQ233">
        <f>1-AO233/AP233</f>
        <v>0</v>
      </c>
      <c r="AR233">
        <v>0</v>
      </c>
      <c r="AS233" t="s">
        <v>422</v>
      </c>
      <c r="AT233" t="s">
        <v>422</v>
      </c>
      <c r="AU233">
        <v>0</v>
      </c>
      <c r="AV233">
        <v>0</v>
      </c>
      <c r="AW233">
        <f>1-AU233/AV233</f>
        <v>0</v>
      </c>
      <c r="AX233">
        <v>0.5</v>
      </c>
      <c r="AY233">
        <f>CX233</f>
        <v>0</v>
      </c>
      <c r="AZ233">
        <f>M233</f>
        <v>0</v>
      </c>
      <c r="BA233">
        <f>AW233*AX233*AY233</f>
        <v>0</v>
      </c>
      <c r="BB233">
        <f>(AZ233-AR233)/AY233</f>
        <v>0</v>
      </c>
      <c r="BC233">
        <f>(AP233-AV233)/AV233</f>
        <v>0</v>
      </c>
      <c r="BD233">
        <f>AO233/(AQ233+AO233/AV233)</f>
        <v>0</v>
      </c>
      <c r="BE233" t="s">
        <v>422</v>
      </c>
      <c r="BF233">
        <v>0</v>
      </c>
      <c r="BG233">
        <f>IF(BF233&lt;&gt;0, BF233, BD233)</f>
        <v>0</v>
      </c>
      <c r="BH233">
        <f>1-BG233/AV233</f>
        <v>0</v>
      </c>
      <c r="BI233">
        <f>(AV233-AU233)/(AV233-BG233)</f>
        <v>0</v>
      </c>
      <c r="BJ233">
        <f>(AP233-AV233)/(AP233-BG233)</f>
        <v>0</v>
      </c>
      <c r="BK233">
        <f>(AV233-AU233)/(AV233-AO233)</f>
        <v>0</v>
      </c>
      <c r="BL233">
        <f>(AP233-AV233)/(AP233-AO233)</f>
        <v>0</v>
      </c>
      <c r="BM233">
        <f>(BI233*BG233/AU233)</f>
        <v>0</v>
      </c>
      <c r="BN233">
        <f>(1-BM233)</f>
        <v>0</v>
      </c>
      <c r="CW233">
        <f>$B$11*DU233+$C$11*DV233+$F$11*EG233*(1-EJ233)</f>
        <v>0</v>
      </c>
      <c r="CX233">
        <f>CW233*CY233</f>
        <v>0</v>
      </c>
      <c r="CY233">
        <f>($B$11*$D$9+$C$11*$D$9+$F$11*((ET233+EL233)/MAX(ET233+EL233+EU233, 0.1)*$I$9+EU233/MAX(ET233+EL233+EU233, 0.1)*$J$9))/($B$11+$C$11+$F$11)</f>
        <v>0</v>
      </c>
      <c r="CZ233">
        <f>($B$11*$K$9+$C$11*$K$9+$F$11*((ET233+EL233)/MAX(ET233+EL233+EU233, 0.1)*$P$9+EU233/MAX(ET233+EL233+EU233, 0.1)*$Q$9))/($B$11+$C$11+$F$11)</f>
        <v>0</v>
      </c>
      <c r="DA233">
        <v>6</v>
      </c>
      <c r="DB233">
        <v>0.5</v>
      </c>
      <c r="DC233" t="s">
        <v>423</v>
      </c>
      <c r="DD233">
        <v>2</v>
      </c>
      <c r="DE233">
        <v>1758506091.5</v>
      </c>
      <c r="DF233">
        <v>420.5932222222222</v>
      </c>
      <c r="DG233">
        <v>419.9993333333333</v>
      </c>
      <c r="DH233">
        <v>25.56936666666667</v>
      </c>
      <c r="DI233">
        <v>25.32245555555556</v>
      </c>
      <c r="DJ233">
        <v>419.3554444444445</v>
      </c>
      <c r="DK233">
        <v>25.35708888888889</v>
      </c>
      <c r="DL233">
        <v>500.0024444444444</v>
      </c>
      <c r="DM233">
        <v>89.99295555555555</v>
      </c>
      <c r="DN233">
        <v>0.05637861111111112</v>
      </c>
      <c r="DO233">
        <v>31.39494444444445</v>
      </c>
      <c r="DP233">
        <v>30.68152222222222</v>
      </c>
      <c r="DQ233">
        <v>999.9000000000001</v>
      </c>
      <c r="DR233">
        <v>0</v>
      </c>
      <c r="DS233">
        <v>0</v>
      </c>
      <c r="DT233">
        <v>10000.69444444445</v>
      </c>
      <c r="DU233">
        <v>0</v>
      </c>
      <c r="DV233">
        <v>0.899321</v>
      </c>
      <c r="DW233">
        <v>0.5938823333333333</v>
      </c>
      <c r="DX233">
        <v>431.6297777777778</v>
      </c>
      <c r="DY233">
        <v>430.9111111111111</v>
      </c>
      <c r="DZ233">
        <v>0.2469133333333333</v>
      </c>
      <c r="EA233">
        <v>419.9993333333333</v>
      </c>
      <c r="EB233">
        <v>25.32245555555556</v>
      </c>
      <c r="EC233">
        <v>2.301066666666666</v>
      </c>
      <c r="ED233">
        <v>2.278844444444444</v>
      </c>
      <c r="EE233">
        <v>19.68385555555555</v>
      </c>
      <c r="EF233">
        <v>19.52762222222222</v>
      </c>
      <c r="EG233">
        <v>0.00500097</v>
      </c>
      <c r="EH233">
        <v>0</v>
      </c>
      <c r="EI233">
        <v>0</v>
      </c>
      <c r="EJ233">
        <v>0</v>
      </c>
      <c r="EK233">
        <v>791.6666666666666</v>
      </c>
      <c r="EL233">
        <v>0.00500097</v>
      </c>
      <c r="EM233">
        <v>-8.244444444444445</v>
      </c>
      <c r="EN233">
        <v>-2.966666666666667</v>
      </c>
      <c r="EO233">
        <v>35.22900000000001</v>
      </c>
      <c r="EP233">
        <v>38.43011111111111</v>
      </c>
      <c r="EQ233">
        <v>36.875</v>
      </c>
      <c r="ER233">
        <v>38.29822222222222</v>
      </c>
      <c r="ES233">
        <v>37.18011111111111</v>
      </c>
      <c r="ET233">
        <v>0</v>
      </c>
      <c r="EU233">
        <v>0</v>
      </c>
      <c r="EV233">
        <v>0</v>
      </c>
      <c r="EW233">
        <v>1758506095.3</v>
      </c>
      <c r="EX233">
        <v>0</v>
      </c>
      <c r="EY233">
        <v>793.9720000000001</v>
      </c>
      <c r="EZ233">
        <v>-1.238461538579887</v>
      </c>
      <c r="FA233">
        <v>-0.7076921613023441</v>
      </c>
      <c r="FB233">
        <v>-6.368</v>
      </c>
      <c r="FC233">
        <v>15</v>
      </c>
      <c r="FD233">
        <v>0</v>
      </c>
      <c r="FE233" t="s">
        <v>424</v>
      </c>
      <c r="FF233">
        <v>1747247426.5</v>
      </c>
      <c r="FG233">
        <v>1747247420.5</v>
      </c>
      <c r="FH233">
        <v>0</v>
      </c>
      <c r="FI233">
        <v>1.027</v>
      </c>
      <c r="FJ233">
        <v>0.031</v>
      </c>
      <c r="FK233">
        <v>0.02</v>
      </c>
      <c r="FL233">
        <v>0.05</v>
      </c>
      <c r="FM233">
        <v>420</v>
      </c>
      <c r="FN233">
        <v>16</v>
      </c>
      <c r="FO233">
        <v>0.01</v>
      </c>
      <c r="FP233">
        <v>0.1</v>
      </c>
      <c r="FQ233">
        <v>0.6029856585365854</v>
      </c>
      <c r="FR233">
        <v>-0.1417863972125425</v>
      </c>
      <c r="FS233">
        <v>0.05054830064384918</v>
      </c>
      <c r="FT233">
        <v>0</v>
      </c>
      <c r="FU233">
        <v>792.5617647058824</v>
      </c>
      <c r="FV233">
        <v>19.53093970413758</v>
      </c>
      <c r="FW233">
        <v>7.951840878463394</v>
      </c>
      <c r="FX233">
        <v>-1</v>
      </c>
      <c r="FY233">
        <v>0.2469070975609756</v>
      </c>
      <c r="FZ233">
        <v>-0.001685749128919681</v>
      </c>
      <c r="GA233">
        <v>0.0007564101289411631</v>
      </c>
      <c r="GB233">
        <v>1</v>
      </c>
      <c r="GC233">
        <v>1</v>
      </c>
      <c r="GD233">
        <v>2</v>
      </c>
      <c r="GE233" t="s">
        <v>425</v>
      </c>
      <c r="GF233">
        <v>3.13695</v>
      </c>
      <c r="GG233">
        <v>2.71673</v>
      </c>
      <c r="GH233">
        <v>0.0932926</v>
      </c>
      <c r="GI233">
        <v>0.0925232</v>
      </c>
      <c r="GJ233">
        <v>0.110248</v>
      </c>
      <c r="GK233">
        <v>0.108253</v>
      </c>
      <c r="GL233">
        <v>28799.3</v>
      </c>
      <c r="GM233">
        <v>28877.6</v>
      </c>
      <c r="GN233">
        <v>29529.6</v>
      </c>
      <c r="GO233">
        <v>29409.6</v>
      </c>
      <c r="GP233">
        <v>34713.3</v>
      </c>
      <c r="GQ233">
        <v>34731.1</v>
      </c>
      <c r="GR233">
        <v>41556</v>
      </c>
      <c r="GS233">
        <v>41782.4</v>
      </c>
      <c r="GT233">
        <v>1.91725</v>
      </c>
      <c r="GU233">
        <v>1.86878</v>
      </c>
      <c r="GV233">
        <v>0.0817329</v>
      </c>
      <c r="GW233">
        <v>0</v>
      </c>
      <c r="GX233">
        <v>29.3529</v>
      </c>
      <c r="GY233">
        <v>999.9</v>
      </c>
      <c r="GZ233">
        <v>57.4</v>
      </c>
      <c r="HA233">
        <v>31.3</v>
      </c>
      <c r="HB233">
        <v>29.269</v>
      </c>
      <c r="HC233">
        <v>62.3827</v>
      </c>
      <c r="HD233">
        <v>25.5489</v>
      </c>
      <c r="HE233">
        <v>1</v>
      </c>
      <c r="HF233">
        <v>0.121311</v>
      </c>
      <c r="HG233">
        <v>-2.13657</v>
      </c>
      <c r="HH233">
        <v>20.3447</v>
      </c>
      <c r="HI233">
        <v>5.22343</v>
      </c>
      <c r="HJ233">
        <v>12.0159</v>
      </c>
      <c r="HK233">
        <v>4.991</v>
      </c>
      <c r="HL233">
        <v>3.2897</v>
      </c>
      <c r="HM233">
        <v>9999</v>
      </c>
      <c r="HN233">
        <v>9999</v>
      </c>
      <c r="HO233">
        <v>9999</v>
      </c>
      <c r="HP233">
        <v>999.9</v>
      </c>
      <c r="HQ233">
        <v>1.86755</v>
      </c>
      <c r="HR233">
        <v>1.8667</v>
      </c>
      <c r="HS233">
        <v>1.86602</v>
      </c>
      <c r="HT233">
        <v>1.866</v>
      </c>
      <c r="HU233">
        <v>1.86783</v>
      </c>
      <c r="HV233">
        <v>1.87029</v>
      </c>
      <c r="HW233">
        <v>1.8689</v>
      </c>
      <c r="HX233">
        <v>1.87042</v>
      </c>
      <c r="HY233">
        <v>0</v>
      </c>
      <c r="HZ233">
        <v>0</v>
      </c>
      <c r="IA233">
        <v>0</v>
      </c>
      <c r="IB233">
        <v>0</v>
      </c>
      <c r="IC233" t="s">
        <v>426</v>
      </c>
      <c r="ID233" t="s">
        <v>427</v>
      </c>
      <c r="IE233" t="s">
        <v>428</v>
      </c>
      <c r="IF233" t="s">
        <v>428</v>
      </c>
      <c r="IG233" t="s">
        <v>428</v>
      </c>
      <c r="IH233" t="s">
        <v>428</v>
      </c>
      <c r="II233">
        <v>0</v>
      </c>
      <c r="IJ233">
        <v>100</v>
      </c>
      <c r="IK233">
        <v>100</v>
      </c>
      <c r="IL233">
        <v>1.238</v>
      </c>
      <c r="IM233">
        <v>0.2122</v>
      </c>
      <c r="IN233">
        <v>0.6902030508192664</v>
      </c>
      <c r="IO233">
        <v>0.001474763808417899</v>
      </c>
      <c r="IP233">
        <v>-3.85604142745729E-07</v>
      </c>
      <c r="IQ233">
        <v>-4.042155114862324E-11</v>
      </c>
      <c r="IR233">
        <v>-0.0599630414126953</v>
      </c>
      <c r="IS233">
        <v>-0.0008759303265835833</v>
      </c>
      <c r="IT233">
        <v>0.0007542316531097033</v>
      </c>
      <c r="IU233">
        <v>-1.168394518909615E-05</v>
      </c>
      <c r="IV233">
        <v>4</v>
      </c>
      <c r="IW233">
        <v>2283</v>
      </c>
      <c r="IX233">
        <v>1</v>
      </c>
      <c r="IY233">
        <v>28</v>
      </c>
      <c r="IZ233">
        <v>187644.5</v>
      </c>
      <c r="JA233">
        <v>187644.6</v>
      </c>
      <c r="JB233">
        <v>1.03394</v>
      </c>
      <c r="JC233">
        <v>2.29614</v>
      </c>
      <c r="JD233">
        <v>1.39771</v>
      </c>
      <c r="JE233">
        <v>2.3584</v>
      </c>
      <c r="JF233">
        <v>1.49536</v>
      </c>
      <c r="JG233">
        <v>2.66113</v>
      </c>
      <c r="JH233">
        <v>36.7654</v>
      </c>
      <c r="JI233">
        <v>24.105</v>
      </c>
      <c r="JJ233">
        <v>18</v>
      </c>
      <c r="JK233">
        <v>489.809</v>
      </c>
      <c r="JL233">
        <v>449.107</v>
      </c>
      <c r="JM233">
        <v>32.6548</v>
      </c>
      <c r="JN233">
        <v>29.1761</v>
      </c>
      <c r="JO233">
        <v>29.9999</v>
      </c>
      <c r="JP233">
        <v>29.0652</v>
      </c>
      <c r="JQ233">
        <v>28.9949</v>
      </c>
      <c r="JR233">
        <v>20.6933</v>
      </c>
      <c r="JS233">
        <v>20.684</v>
      </c>
      <c r="JT233">
        <v>100</v>
      </c>
      <c r="JU233">
        <v>32.6669</v>
      </c>
      <c r="JV233">
        <v>420</v>
      </c>
      <c r="JW233">
        <v>25.3803</v>
      </c>
      <c r="JX233">
        <v>100.927</v>
      </c>
      <c r="JY233">
        <v>100.473</v>
      </c>
    </row>
    <row r="234" spans="1:285">
      <c r="A234">
        <v>218</v>
      </c>
      <c r="B234">
        <v>1758506096.5</v>
      </c>
      <c r="C234">
        <v>3208</v>
      </c>
      <c r="D234" t="s">
        <v>869</v>
      </c>
      <c r="E234" t="s">
        <v>870</v>
      </c>
      <c r="F234">
        <v>5</v>
      </c>
      <c r="G234" t="s">
        <v>796</v>
      </c>
      <c r="H234" t="s">
        <v>420</v>
      </c>
      <c r="I234" t="s">
        <v>421</v>
      </c>
      <c r="J234">
        <v>1758506093.5</v>
      </c>
      <c r="K234">
        <f>(L234)/1000</f>
        <v>0</v>
      </c>
      <c r="L234">
        <f>1000*DL234*AJ234*(DH234-DI234)/(100*DA234*(1000-AJ234*DH234))</f>
        <v>0</v>
      </c>
      <c r="M234">
        <f>DL234*AJ234*(DG234-DF234*(1000-AJ234*DI234)/(1000-AJ234*DH234))/(100*DA234)</f>
        <v>0</v>
      </c>
      <c r="N234">
        <f>DF234 - IF(AJ234&gt;1, M234*DA234*100.0/(AL234), 0)</f>
        <v>0</v>
      </c>
      <c r="O234">
        <f>((U234-K234/2)*N234-M234)/(U234+K234/2)</f>
        <v>0</v>
      </c>
      <c r="P234">
        <f>O234*(DM234+DN234)/1000.0</f>
        <v>0</v>
      </c>
      <c r="Q234">
        <f>(DF234 - IF(AJ234&gt;1, M234*DA234*100.0/(AL234), 0))*(DM234+DN234)/1000.0</f>
        <v>0</v>
      </c>
      <c r="R234">
        <f>2.0/((1/T234-1/S234)+SIGN(T234)*SQRT((1/T234-1/S234)*(1/T234-1/S234) + 4*DB234/((DB234+1)*(DB234+1))*(2*1/T234*1/S234-1/S234*1/S234)))</f>
        <v>0</v>
      </c>
      <c r="S234">
        <f>IF(LEFT(DC234,1)&lt;&gt;"0",IF(LEFT(DC234,1)="1",3.0,DD234),$D$5+$E$5*(DT234*DM234/($K$5*1000))+$F$5*(DT234*DM234/($K$5*1000))*MAX(MIN(DA234,$J$5),$I$5)*MAX(MIN(DA234,$J$5),$I$5)+$G$5*MAX(MIN(DA234,$J$5),$I$5)*(DT234*DM234/($K$5*1000))+$H$5*(DT234*DM234/($K$5*1000))*(DT234*DM234/($K$5*1000)))</f>
        <v>0</v>
      </c>
      <c r="T234">
        <f>K234*(1000-(1000*0.61365*exp(17.502*X234/(240.97+X234))/(DM234+DN234)+DH234)/2)/(1000*0.61365*exp(17.502*X234/(240.97+X234))/(DM234+DN234)-DH234)</f>
        <v>0</v>
      </c>
      <c r="U234">
        <f>1/((DB234+1)/(R234/1.6)+1/(S234/1.37)) + DB234/((DB234+1)/(R234/1.6) + DB234/(S234/1.37))</f>
        <v>0</v>
      </c>
      <c r="V234">
        <f>(CW234*CZ234)</f>
        <v>0</v>
      </c>
      <c r="W234">
        <f>(DO234+(V234+2*0.95*5.67E-8*(((DO234+$B$7)+273)^4-(DO234+273)^4)-44100*K234)/(1.84*29.3*S234+8*0.95*5.67E-8*(DO234+273)^3))</f>
        <v>0</v>
      </c>
      <c r="X234">
        <f>($C$7*DP234+$D$7*DQ234+$E$7*W234)</f>
        <v>0</v>
      </c>
      <c r="Y234">
        <f>0.61365*exp(17.502*X234/(240.97+X234))</f>
        <v>0</v>
      </c>
      <c r="Z234">
        <f>(AA234/AB234*100)</f>
        <v>0</v>
      </c>
      <c r="AA234">
        <f>DH234*(DM234+DN234)/1000</f>
        <v>0</v>
      </c>
      <c r="AB234">
        <f>0.61365*exp(17.502*DO234/(240.97+DO234))</f>
        <v>0</v>
      </c>
      <c r="AC234">
        <f>(Y234-DH234*(DM234+DN234)/1000)</f>
        <v>0</v>
      </c>
      <c r="AD234">
        <f>(-K234*44100)</f>
        <v>0</v>
      </c>
      <c r="AE234">
        <f>2*29.3*S234*0.92*(DO234-X234)</f>
        <v>0</v>
      </c>
      <c r="AF234">
        <f>2*0.95*5.67E-8*(((DO234+$B$7)+273)^4-(X234+273)^4)</f>
        <v>0</v>
      </c>
      <c r="AG234">
        <f>V234+AF234+AD234+AE234</f>
        <v>0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MAX(0,($B$13+$C$13*DT234)/(1+$D$13*DT234)*DM234/(DO234+273)*$E$13)</f>
        <v>0</v>
      </c>
      <c r="AM234" t="s">
        <v>422</v>
      </c>
      <c r="AN234" t="s">
        <v>422</v>
      </c>
      <c r="AO234">
        <v>0</v>
      </c>
      <c r="AP234">
        <v>0</v>
      </c>
      <c r="AQ234">
        <f>1-AO234/AP234</f>
        <v>0</v>
      </c>
      <c r="AR234">
        <v>0</v>
      </c>
      <c r="AS234" t="s">
        <v>422</v>
      </c>
      <c r="AT234" t="s">
        <v>422</v>
      </c>
      <c r="AU234">
        <v>0</v>
      </c>
      <c r="AV234">
        <v>0</v>
      </c>
      <c r="AW234">
        <f>1-AU234/AV234</f>
        <v>0</v>
      </c>
      <c r="AX234">
        <v>0.5</v>
      </c>
      <c r="AY234">
        <f>CX234</f>
        <v>0</v>
      </c>
      <c r="AZ234">
        <f>M234</f>
        <v>0</v>
      </c>
      <c r="BA234">
        <f>AW234*AX234*AY234</f>
        <v>0</v>
      </c>
      <c r="BB234">
        <f>(AZ234-AR234)/AY234</f>
        <v>0</v>
      </c>
      <c r="BC234">
        <f>(AP234-AV234)/AV234</f>
        <v>0</v>
      </c>
      <c r="BD234">
        <f>AO234/(AQ234+AO234/AV234)</f>
        <v>0</v>
      </c>
      <c r="BE234" t="s">
        <v>422</v>
      </c>
      <c r="BF234">
        <v>0</v>
      </c>
      <c r="BG234">
        <f>IF(BF234&lt;&gt;0, BF234, BD234)</f>
        <v>0</v>
      </c>
      <c r="BH234">
        <f>1-BG234/AV234</f>
        <v>0</v>
      </c>
      <c r="BI234">
        <f>(AV234-AU234)/(AV234-BG234)</f>
        <v>0</v>
      </c>
      <c r="BJ234">
        <f>(AP234-AV234)/(AP234-BG234)</f>
        <v>0</v>
      </c>
      <c r="BK234">
        <f>(AV234-AU234)/(AV234-AO234)</f>
        <v>0</v>
      </c>
      <c r="BL234">
        <f>(AP234-AV234)/(AP234-AO234)</f>
        <v>0</v>
      </c>
      <c r="BM234">
        <f>(BI234*BG234/AU234)</f>
        <v>0</v>
      </c>
      <c r="BN234">
        <f>(1-BM234)</f>
        <v>0</v>
      </c>
      <c r="CW234">
        <f>$B$11*DU234+$C$11*DV234+$F$11*EG234*(1-EJ234)</f>
        <v>0</v>
      </c>
      <c r="CX234">
        <f>CW234*CY234</f>
        <v>0</v>
      </c>
      <c r="CY234">
        <f>($B$11*$D$9+$C$11*$D$9+$F$11*((ET234+EL234)/MAX(ET234+EL234+EU234, 0.1)*$I$9+EU234/MAX(ET234+EL234+EU234, 0.1)*$J$9))/($B$11+$C$11+$F$11)</f>
        <v>0</v>
      </c>
      <c r="CZ234">
        <f>($B$11*$K$9+$C$11*$K$9+$F$11*((ET234+EL234)/MAX(ET234+EL234+EU234, 0.1)*$P$9+EU234/MAX(ET234+EL234+EU234, 0.1)*$Q$9))/($B$11+$C$11+$F$11)</f>
        <v>0</v>
      </c>
      <c r="DA234">
        <v>6</v>
      </c>
      <c r="DB234">
        <v>0.5</v>
      </c>
      <c r="DC234" t="s">
        <v>423</v>
      </c>
      <c r="DD234">
        <v>2</v>
      </c>
      <c r="DE234">
        <v>1758506093.5</v>
      </c>
      <c r="DF234">
        <v>420.5726666666667</v>
      </c>
      <c r="DG234">
        <v>419.9907777777778</v>
      </c>
      <c r="DH234">
        <v>25.56852222222222</v>
      </c>
      <c r="DI234">
        <v>25.32202222222222</v>
      </c>
      <c r="DJ234">
        <v>419.3348888888889</v>
      </c>
      <c r="DK234">
        <v>25.35625555555556</v>
      </c>
      <c r="DL234">
        <v>500.0136666666667</v>
      </c>
      <c r="DM234">
        <v>89.99224444444445</v>
      </c>
      <c r="DN234">
        <v>0.05646488888888888</v>
      </c>
      <c r="DO234">
        <v>31.39425555555555</v>
      </c>
      <c r="DP234">
        <v>30.68245555555555</v>
      </c>
      <c r="DQ234">
        <v>999.9000000000001</v>
      </c>
      <c r="DR234">
        <v>0</v>
      </c>
      <c r="DS234">
        <v>0</v>
      </c>
      <c r="DT234">
        <v>10001.11</v>
      </c>
      <c r="DU234">
        <v>0</v>
      </c>
      <c r="DV234">
        <v>0.899321</v>
      </c>
      <c r="DW234">
        <v>0.5819093333333334</v>
      </c>
      <c r="DX234">
        <v>431.6083333333333</v>
      </c>
      <c r="DY234">
        <v>430.9021111111111</v>
      </c>
      <c r="DZ234">
        <v>0.2464975555555556</v>
      </c>
      <c r="EA234">
        <v>419.9907777777778</v>
      </c>
      <c r="EB234">
        <v>25.32202222222222</v>
      </c>
      <c r="EC234">
        <v>2.30097</v>
      </c>
      <c r="ED234">
        <v>2.278786666666667</v>
      </c>
      <c r="EE234">
        <v>19.68318888888889</v>
      </c>
      <c r="EF234">
        <v>19.52722222222222</v>
      </c>
      <c r="EG234">
        <v>0.00500097</v>
      </c>
      <c r="EH234">
        <v>0</v>
      </c>
      <c r="EI234">
        <v>0</v>
      </c>
      <c r="EJ234">
        <v>0</v>
      </c>
      <c r="EK234">
        <v>794.1666666666666</v>
      </c>
      <c r="EL234">
        <v>0.00500097</v>
      </c>
      <c r="EM234">
        <v>-8.622222222222222</v>
      </c>
      <c r="EN234">
        <v>-2.911111111111111</v>
      </c>
      <c r="EO234">
        <v>35.208</v>
      </c>
      <c r="EP234">
        <v>38.40944444444445</v>
      </c>
      <c r="EQ234">
        <v>36.875</v>
      </c>
      <c r="ER234">
        <v>38.27755555555555</v>
      </c>
      <c r="ES234">
        <v>37.15944444444445</v>
      </c>
      <c r="ET234">
        <v>0</v>
      </c>
      <c r="EU234">
        <v>0</v>
      </c>
      <c r="EV234">
        <v>0</v>
      </c>
      <c r="EW234">
        <v>1758506097.7</v>
      </c>
      <c r="EX234">
        <v>0</v>
      </c>
      <c r="EY234">
        <v>794.22</v>
      </c>
      <c r="EZ234">
        <v>10.70769258645716</v>
      </c>
      <c r="FA234">
        <v>-53.33076928212093</v>
      </c>
      <c r="FB234">
        <v>-5.672000000000001</v>
      </c>
      <c r="FC234">
        <v>15</v>
      </c>
      <c r="FD234">
        <v>0</v>
      </c>
      <c r="FE234" t="s">
        <v>424</v>
      </c>
      <c r="FF234">
        <v>1747247426.5</v>
      </c>
      <c r="FG234">
        <v>1747247420.5</v>
      </c>
      <c r="FH234">
        <v>0</v>
      </c>
      <c r="FI234">
        <v>1.027</v>
      </c>
      <c r="FJ234">
        <v>0.031</v>
      </c>
      <c r="FK234">
        <v>0.02</v>
      </c>
      <c r="FL234">
        <v>0.05</v>
      </c>
      <c r="FM234">
        <v>420</v>
      </c>
      <c r="FN234">
        <v>16</v>
      </c>
      <c r="FO234">
        <v>0.01</v>
      </c>
      <c r="FP234">
        <v>0.1</v>
      </c>
      <c r="FQ234">
        <v>0.5835907499999999</v>
      </c>
      <c r="FR234">
        <v>0.0671552195121948</v>
      </c>
      <c r="FS234">
        <v>0.03169095640537692</v>
      </c>
      <c r="FT234">
        <v>1</v>
      </c>
      <c r="FU234">
        <v>794.1382352941175</v>
      </c>
      <c r="FV234">
        <v>4.991596733089288</v>
      </c>
      <c r="FW234">
        <v>6.819091482779736</v>
      </c>
      <c r="FX234">
        <v>-1</v>
      </c>
      <c r="FY234">
        <v>0.2467747</v>
      </c>
      <c r="FZ234">
        <v>-0.0008115422138840643</v>
      </c>
      <c r="GA234">
        <v>0.0007617914478385821</v>
      </c>
      <c r="GB234">
        <v>1</v>
      </c>
      <c r="GC234">
        <v>2</v>
      </c>
      <c r="GD234">
        <v>2</v>
      </c>
      <c r="GE234" t="s">
        <v>448</v>
      </c>
      <c r="GF234">
        <v>3.13706</v>
      </c>
      <c r="GG234">
        <v>2.71696</v>
      </c>
      <c r="GH234">
        <v>0.0932928</v>
      </c>
      <c r="GI234">
        <v>0.09252680000000001</v>
      </c>
      <c r="GJ234">
        <v>0.110242</v>
      </c>
      <c r="GK234">
        <v>0.108252</v>
      </c>
      <c r="GL234">
        <v>28799.4</v>
      </c>
      <c r="GM234">
        <v>28877.5</v>
      </c>
      <c r="GN234">
        <v>29529.8</v>
      </c>
      <c r="GO234">
        <v>29409.7</v>
      </c>
      <c r="GP234">
        <v>34713.8</v>
      </c>
      <c r="GQ234">
        <v>34731.3</v>
      </c>
      <c r="GR234">
        <v>41556.3</v>
      </c>
      <c r="GS234">
        <v>41782.5</v>
      </c>
      <c r="GT234">
        <v>1.9173</v>
      </c>
      <c r="GU234">
        <v>1.8691</v>
      </c>
      <c r="GV234">
        <v>0.08191909999999999</v>
      </c>
      <c r="GW234">
        <v>0</v>
      </c>
      <c r="GX234">
        <v>29.3516</v>
      </c>
      <c r="GY234">
        <v>999.9</v>
      </c>
      <c r="GZ234">
        <v>57.3</v>
      </c>
      <c r="HA234">
        <v>31.3</v>
      </c>
      <c r="HB234">
        <v>29.2199</v>
      </c>
      <c r="HC234">
        <v>62.3927</v>
      </c>
      <c r="HD234">
        <v>25.3846</v>
      </c>
      <c r="HE234">
        <v>1</v>
      </c>
      <c r="HF234">
        <v>0.121301</v>
      </c>
      <c r="HG234">
        <v>-2.14686</v>
      </c>
      <c r="HH234">
        <v>20.3445</v>
      </c>
      <c r="HI234">
        <v>5.22343</v>
      </c>
      <c r="HJ234">
        <v>12.0159</v>
      </c>
      <c r="HK234">
        <v>4.9914</v>
      </c>
      <c r="HL234">
        <v>3.28958</v>
      </c>
      <c r="HM234">
        <v>9999</v>
      </c>
      <c r="HN234">
        <v>9999</v>
      </c>
      <c r="HO234">
        <v>9999</v>
      </c>
      <c r="HP234">
        <v>999.9</v>
      </c>
      <c r="HQ234">
        <v>1.86754</v>
      </c>
      <c r="HR234">
        <v>1.86672</v>
      </c>
      <c r="HS234">
        <v>1.86603</v>
      </c>
      <c r="HT234">
        <v>1.866</v>
      </c>
      <c r="HU234">
        <v>1.86783</v>
      </c>
      <c r="HV234">
        <v>1.87028</v>
      </c>
      <c r="HW234">
        <v>1.8689</v>
      </c>
      <c r="HX234">
        <v>1.87042</v>
      </c>
      <c r="HY234">
        <v>0</v>
      </c>
      <c r="HZ234">
        <v>0</v>
      </c>
      <c r="IA234">
        <v>0</v>
      </c>
      <c r="IB234">
        <v>0</v>
      </c>
      <c r="IC234" t="s">
        <v>426</v>
      </c>
      <c r="ID234" t="s">
        <v>427</v>
      </c>
      <c r="IE234" t="s">
        <v>428</v>
      </c>
      <c r="IF234" t="s">
        <v>428</v>
      </c>
      <c r="IG234" t="s">
        <v>428</v>
      </c>
      <c r="IH234" t="s">
        <v>428</v>
      </c>
      <c r="II234">
        <v>0</v>
      </c>
      <c r="IJ234">
        <v>100</v>
      </c>
      <c r="IK234">
        <v>100</v>
      </c>
      <c r="IL234">
        <v>1.237</v>
      </c>
      <c r="IM234">
        <v>0.2123</v>
      </c>
      <c r="IN234">
        <v>0.6902030508192664</v>
      </c>
      <c r="IO234">
        <v>0.001474763808417899</v>
      </c>
      <c r="IP234">
        <v>-3.85604142745729E-07</v>
      </c>
      <c r="IQ234">
        <v>-4.042155114862324E-11</v>
      </c>
      <c r="IR234">
        <v>-0.0599630414126953</v>
      </c>
      <c r="IS234">
        <v>-0.0008759303265835833</v>
      </c>
      <c r="IT234">
        <v>0.0007542316531097033</v>
      </c>
      <c r="IU234">
        <v>-1.168394518909615E-05</v>
      </c>
      <c r="IV234">
        <v>4</v>
      </c>
      <c r="IW234">
        <v>2283</v>
      </c>
      <c r="IX234">
        <v>1</v>
      </c>
      <c r="IY234">
        <v>28</v>
      </c>
      <c r="IZ234">
        <v>187644.5</v>
      </c>
      <c r="JA234">
        <v>187644.6</v>
      </c>
      <c r="JB234">
        <v>1.03394</v>
      </c>
      <c r="JC234">
        <v>2.28882</v>
      </c>
      <c r="JD234">
        <v>1.39648</v>
      </c>
      <c r="JE234">
        <v>2.35474</v>
      </c>
      <c r="JF234">
        <v>1.49536</v>
      </c>
      <c r="JG234">
        <v>2.73804</v>
      </c>
      <c r="JH234">
        <v>36.7654</v>
      </c>
      <c r="JI234">
        <v>24.1138</v>
      </c>
      <c r="JJ234">
        <v>18</v>
      </c>
      <c r="JK234">
        <v>489.827</v>
      </c>
      <c r="JL234">
        <v>449.296</v>
      </c>
      <c r="JM234">
        <v>32.6595</v>
      </c>
      <c r="JN234">
        <v>29.1745</v>
      </c>
      <c r="JO234">
        <v>29.9999</v>
      </c>
      <c r="JP234">
        <v>29.0636</v>
      </c>
      <c r="JQ234">
        <v>28.9933</v>
      </c>
      <c r="JR234">
        <v>20.6933</v>
      </c>
      <c r="JS234">
        <v>20.684</v>
      </c>
      <c r="JT234">
        <v>100</v>
      </c>
      <c r="JU234">
        <v>32.6669</v>
      </c>
      <c r="JV234">
        <v>420</v>
      </c>
      <c r="JW234">
        <v>25.3858</v>
      </c>
      <c r="JX234">
        <v>100.927</v>
      </c>
      <c r="JY234">
        <v>100.473</v>
      </c>
    </row>
    <row r="235" spans="1:285">
      <c r="A235">
        <v>219</v>
      </c>
      <c r="B235">
        <v>1758506098.5</v>
      </c>
      <c r="C235">
        <v>3210</v>
      </c>
      <c r="D235" t="s">
        <v>871</v>
      </c>
      <c r="E235" t="s">
        <v>872</v>
      </c>
      <c r="F235">
        <v>5</v>
      </c>
      <c r="G235" t="s">
        <v>796</v>
      </c>
      <c r="H235" t="s">
        <v>420</v>
      </c>
      <c r="I235" t="s">
        <v>421</v>
      </c>
      <c r="J235">
        <v>1758506095.5</v>
      </c>
      <c r="K235">
        <f>(L235)/1000</f>
        <v>0</v>
      </c>
      <c r="L235">
        <f>1000*DL235*AJ235*(DH235-DI235)/(100*DA235*(1000-AJ235*DH235))</f>
        <v>0</v>
      </c>
      <c r="M235">
        <f>DL235*AJ235*(DG235-DF235*(1000-AJ235*DI235)/(1000-AJ235*DH235))/(100*DA235)</f>
        <v>0</v>
      </c>
      <c r="N235">
        <f>DF235 - IF(AJ235&gt;1, M235*DA235*100.0/(AL235), 0)</f>
        <v>0</v>
      </c>
      <c r="O235">
        <f>((U235-K235/2)*N235-M235)/(U235+K235/2)</f>
        <v>0</v>
      </c>
      <c r="P235">
        <f>O235*(DM235+DN235)/1000.0</f>
        <v>0</v>
      </c>
      <c r="Q235">
        <f>(DF235 - IF(AJ235&gt;1, M235*DA235*100.0/(AL235), 0))*(DM235+DN235)/1000.0</f>
        <v>0</v>
      </c>
      <c r="R235">
        <f>2.0/((1/T235-1/S235)+SIGN(T235)*SQRT((1/T235-1/S235)*(1/T235-1/S235) + 4*DB235/((DB235+1)*(DB235+1))*(2*1/T235*1/S235-1/S235*1/S235)))</f>
        <v>0</v>
      </c>
      <c r="S235">
        <f>IF(LEFT(DC235,1)&lt;&gt;"0",IF(LEFT(DC235,1)="1",3.0,DD235),$D$5+$E$5*(DT235*DM235/($K$5*1000))+$F$5*(DT235*DM235/($K$5*1000))*MAX(MIN(DA235,$J$5),$I$5)*MAX(MIN(DA235,$J$5),$I$5)+$G$5*MAX(MIN(DA235,$J$5),$I$5)*(DT235*DM235/($K$5*1000))+$H$5*(DT235*DM235/($K$5*1000))*(DT235*DM235/($K$5*1000)))</f>
        <v>0</v>
      </c>
      <c r="T235">
        <f>K235*(1000-(1000*0.61365*exp(17.502*X235/(240.97+X235))/(DM235+DN235)+DH235)/2)/(1000*0.61365*exp(17.502*X235/(240.97+X235))/(DM235+DN235)-DH235)</f>
        <v>0</v>
      </c>
      <c r="U235">
        <f>1/((DB235+1)/(R235/1.6)+1/(S235/1.37)) + DB235/((DB235+1)/(R235/1.6) + DB235/(S235/1.37))</f>
        <v>0</v>
      </c>
      <c r="V235">
        <f>(CW235*CZ235)</f>
        <v>0</v>
      </c>
      <c r="W235">
        <f>(DO235+(V235+2*0.95*5.67E-8*(((DO235+$B$7)+273)^4-(DO235+273)^4)-44100*K235)/(1.84*29.3*S235+8*0.95*5.67E-8*(DO235+273)^3))</f>
        <v>0</v>
      </c>
      <c r="X235">
        <f>($C$7*DP235+$D$7*DQ235+$E$7*W235)</f>
        <v>0</v>
      </c>
      <c r="Y235">
        <f>0.61365*exp(17.502*X235/(240.97+X235))</f>
        <v>0</v>
      </c>
      <c r="Z235">
        <f>(AA235/AB235*100)</f>
        <v>0</v>
      </c>
      <c r="AA235">
        <f>DH235*(DM235+DN235)/1000</f>
        <v>0</v>
      </c>
      <c r="AB235">
        <f>0.61365*exp(17.502*DO235/(240.97+DO235))</f>
        <v>0</v>
      </c>
      <c r="AC235">
        <f>(Y235-DH235*(DM235+DN235)/1000)</f>
        <v>0</v>
      </c>
      <c r="AD235">
        <f>(-K235*44100)</f>
        <v>0</v>
      </c>
      <c r="AE235">
        <f>2*29.3*S235*0.92*(DO235-X235)</f>
        <v>0</v>
      </c>
      <c r="AF235">
        <f>2*0.95*5.67E-8*(((DO235+$B$7)+273)^4-(X235+273)^4)</f>
        <v>0</v>
      </c>
      <c r="AG235">
        <f>V235+AF235+AD235+AE235</f>
        <v>0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MAX(0,($B$13+$C$13*DT235)/(1+$D$13*DT235)*DM235/(DO235+273)*$E$13)</f>
        <v>0</v>
      </c>
      <c r="AM235" t="s">
        <v>422</v>
      </c>
      <c r="AN235" t="s">
        <v>422</v>
      </c>
      <c r="AO235">
        <v>0</v>
      </c>
      <c r="AP235">
        <v>0</v>
      </c>
      <c r="AQ235">
        <f>1-AO235/AP235</f>
        <v>0</v>
      </c>
      <c r="AR235">
        <v>0</v>
      </c>
      <c r="AS235" t="s">
        <v>422</v>
      </c>
      <c r="AT235" t="s">
        <v>422</v>
      </c>
      <c r="AU235">
        <v>0</v>
      </c>
      <c r="AV235">
        <v>0</v>
      </c>
      <c r="AW235">
        <f>1-AU235/AV235</f>
        <v>0</v>
      </c>
      <c r="AX235">
        <v>0.5</v>
      </c>
      <c r="AY235">
        <f>CX235</f>
        <v>0</v>
      </c>
      <c r="AZ235">
        <f>M235</f>
        <v>0</v>
      </c>
      <c r="BA235">
        <f>AW235*AX235*AY235</f>
        <v>0</v>
      </c>
      <c r="BB235">
        <f>(AZ235-AR235)/AY235</f>
        <v>0</v>
      </c>
      <c r="BC235">
        <f>(AP235-AV235)/AV235</f>
        <v>0</v>
      </c>
      <c r="BD235">
        <f>AO235/(AQ235+AO235/AV235)</f>
        <v>0</v>
      </c>
      <c r="BE235" t="s">
        <v>422</v>
      </c>
      <c r="BF235">
        <v>0</v>
      </c>
      <c r="BG235">
        <f>IF(BF235&lt;&gt;0, BF235, BD235)</f>
        <v>0</v>
      </c>
      <c r="BH235">
        <f>1-BG235/AV235</f>
        <v>0</v>
      </c>
      <c r="BI235">
        <f>(AV235-AU235)/(AV235-BG235)</f>
        <v>0</v>
      </c>
      <c r="BJ235">
        <f>(AP235-AV235)/(AP235-BG235)</f>
        <v>0</v>
      </c>
      <c r="BK235">
        <f>(AV235-AU235)/(AV235-AO235)</f>
        <v>0</v>
      </c>
      <c r="BL235">
        <f>(AP235-AV235)/(AP235-AO235)</f>
        <v>0</v>
      </c>
      <c r="BM235">
        <f>(BI235*BG235/AU235)</f>
        <v>0</v>
      </c>
      <c r="BN235">
        <f>(1-BM235)</f>
        <v>0</v>
      </c>
      <c r="CW235">
        <f>$B$11*DU235+$C$11*DV235+$F$11*EG235*(1-EJ235)</f>
        <v>0</v>
      </c>
      <c r="CX235">
        <f>CW235*CY235</f>
        <v>0</v>
      </c>
      <c r="CY235">
        <f>($B$11*$D$9+$C$11*$D$9+$F$11*((ET235+EL235)/MAX(ET235+EL235+EU235, 0.1)*$I$9+EU235/MAX(ET235+EL235+EU235, 0.1)*$J$9))/($B$11+$C$11+$F$11)</f>
        <v>0</v>
      </c>
      <c r="CZ235">
        <f>($B$11*$K$9+$C$11*$K$9+$F$11*((ET235+EL235)/MAX(ET235+EL235+EU235, 0.1)*$P$9+EU235/MAX(ET235+EL235+EU235, 0.1)*$Q$9))/($B$11+$C$11+$F$11)</f>
        <v>0</v>
      </c>
      <c r="DA235">
        <v>6</v>
      </c>
      <c r="DB235">
        <v>0.5</v>
      </c>
      <c r="DC235" t="s">
        <v>423</v>
      </c>
      <c r="DD235">
        <v>2</v>
      </c>
      <c r="DE235">
        <v>1758506095.5</v>
      </c>
      <c r="DF235">
        <v>420.5607777777778</v>
      </c>
      <c r="DG235">
        <v>419.9828888888889</v>
      </c>
      <c r="DH235">
        <v>25.56787777777778</v>
      </c>
      <c r="DI235">
        <v>25.32164444444444</v>
      </c>
      <c r="DJ235">
        <v>419.3228888888889</v>
      </c>
      <c r="DK235">
        <v>25.35563333333333</v>
      </c>
      <c r="DL235">
        <v>500.0051111111111</v>
      </c>
      <c r="DM235">
        <v>89.99154444444444</v>
      </c>
      <c r="DN235">
        <v>0.05659393333333333</v>
      </c>
      <c r="DO235">
        <v>31.39346666666667</v>
      </c>
      <c r="DP235">
        <v>30.68338888888889</v>
      </c>
      <c r="DQ235">
        <v>999.9000000000001</v>
      </c>
      <c r="DR235">
        <v>0</v>
      </c>
      <c r="DS235">
        <v>0</v>
      </c>
      <c r="DT235">
        <v>10002.22222222222</v>
      </c>
      <c r="DU235">
        <v>0</v>
      </c>
      <c r="DV235">
        <v>0.899321</v>
      </c>
      <c r="DW235">
        <v>0.5779116666666666</v>
      </c>
      <c r="DX235">
        <v>431.5957777777778</v>
      </c>
      <c r="DY235">
        <v>430.8937777777778</v>
      </c>
      <c r="DZ235">
        <v>0.2462328888888889</v>
      </c>
      <c r="EA235">
        <v>419.9828888888889</v>
      </c>
      <c r="EB235">
        <v>25.32164444444444</v>
      </c>
      <c r="EC235">
        <v>2.300893333333333</v>
      </c>
      <c r="ED235">
        <v>2.278734444444444</v>
      </c>
      <c r="EE235">
        <v>19.68266666666666</v>
      </c>
      <c r="EF235">
        <v>19.52686666666667</v>
      </c>
      <c r="EG235">
        <v>0.00500097</v>
      </c>
      <c r="EH235">
        <v>0</v>
      </c>
      <c r="EI235">
        <v>0</v>
      </c>
      <c r="EJ235">
        <v>0</v>
      </c>
      <c r="EK235">
        <v>797.2555555555556</v>
      </c>
      <c r="EL235">
        <v>0.00500097</v>
      </c>
      <c r="EM235">
        <v>-10.12222222222222</v>
      </c>
      <c r="EN235">
        <v>-3.1</v>
      </c>
      <c r="EO235">
        <v>35.187</v>
      </c>
      <c r="EP235">
        <v>38.38877777777778</v>
      </c>
      <c r="EQ235">
        <v>36.85400000000001</v>
      </c>
      <c r="ER235">
        <v>38.26377777777778</v>
      </c>
      <c r="ES235">
        <v>37.13877777777778</v>
      </c>
      <c r="ET235">
        <v>0</v>
      </c>
      <c r="EU235">
        <v>0</v>
      </c>
      <c r="EV235">
        <v>0</v>
      </c>
      <c r="EW235">
        <v>1758506099.5</v>
      </c>
      <c r="EX235">
        <v>0</v>
      </c>
      <c r="EY235">
        <v>795</v>
      </c>
      <c r="EZ235">
        <v>18.48205152744891</v>
      </c>
      <c r="FA235">
        <v>-49.45299143002449</v>
      </c>
      <c r="FB235">
        <v>-7.673076923076923</v>
      </c>
      <c r="FC235">
        <v>15</v>
      </c>
      <c r="FD235">
        <v>0</v>
      </c>
      <c r="FE235" t="s">
        <v>424</v>
      </c>
      <c r="FF235">
        <v>1747247426.5</v>
      </c>
      <c r="FG235">
        <v>1747247420.5</v>
      </c>
      <c r="FH235">
        <v>0</v>
      </c>
      <c r="FI235">
        <v>1.027</v>
      </c>
      <c r="FJ235">
        <v>0.031</v>
      </c>
      <c r="FK235">
        <v>0.02</v>
      </c>
      <c r="FL235">
        <v>0.05</v>
      </c>
      <c r="FM235">
        <v>420</v>
      </c>
      <c r="FN235">
        <v>16</v>
      </c>
      <c r="FO235">
        <v>0.01</v>
      </c>
      <c r="FP235">
        <v>0.1</v>
      </c>
      <c r="FQ235">
        <v>0.5813621707317073</v>
      </c>
      <c r="FR235">
        <v>0.07974025087107987</v>
      </c>
      <c r="FS235">
        <v>0.02909907161783054</v>
      </c>
      <c r="FT235">
        <v>1</v>
      </c>
      <c r="FU235">
        <v>794.6588235294117</v>
      </c>
      <c r="FV235">
        <v>11.37356770895846</v>
      </c>
      <c r="FW235">
        <v>7.090221835368803</v>
      </c>
      <c r="FX235">
        <v>-1</v>
      </c>
      <c r="FY235">
        <v>0.2467080243902439</v>
      </c>
      <c r="FZ235">
        <v>-0.002089442508710159</v>
      </c>
      <c r="GA235">
        <v>0.0007980295088316562</v>
      </c>
      <c r="GB235">
        <v>1</v>
      </c>
      <c r="GC235">
        <v>2</v>
      </c>
      <c r="GD235">
        <v>2</v>
      </c>
      <c r="GE235" t="s">
        <v>448</v>
      </c>
      <c r="GF235">
        <v>3.13688</v>
      </c>
      <c r="GG235">
        <v>2.717</v>
      </c>
      <c r="GH235">
        <v>0.0932949</v>
      </c>
      <c r="GI235">
        <v>0.0925171</v>
      </c>
      <c r="GJ235">
        <v>0.110247</v>
      </c>
      <c r="GK235">
        <v>0.108255</v>
      </c>
      <c r="GL235">
        <v>28799.5</v>
      </c>
      <c r="GM235">
        <v>28877.8</v>
      </c>
      <c r="GN235">
        <v>29529.9</v>
      </c>
      <c r="GO235">
        <v>29409.6</v>
      </c>
      <c r="GP235">
        <v>34713.8</v>
      </c>
      <c r="GQ235">
        <v>34731.1</v>
      </c>
      <c r="GR235">
        <v>41556.5</v>
      </c>
      <c r="GS235">
        <v>41782.5</v>
      </c>
      <c r="GT235">
        <v>1.91705</v>
      </c>
      <c r="GU235">
        <v>1.8692</v>
      </c>
      <c r="GV235">
        <v>0.0820123</v>
      </c>
      <c r="GW235">
        <v>0</v>
      </c>
      <c r="GX235">
        <v>29.3506</v>
      </c>
      <c r="GY235">
        <v>999.9</v>
      </c>
      <c r="GZ235">
        <v>57.3</v>
      </c>
      <c r="HA235">
        <v>31.3</v>
      </c>
      <c r="HB235">
        <v>29.2207</v>
      </c>
      <c r="HC235">
        <v>62.4927</v>
      </c>
      <c r="HD235">
        <v>25.4407</v>
      </c>
      <c r="HE235">
        <v>1</v>
      </c>
      <c r="HF235">
        <v>0.121293</v>
      </c>
      <c r="HG235">
        <v>-2.15093</v>
      </c>
      <c r="HH235">
        <v>20.3445</v>
      </c>
      <c r="HI235">
        <v>5.22358</v>
      </c>
      <c r="HJ235">
        <v>12.0159</v>
      </c>
      <c r="HK235">
        <v>4.99135</v>
      </c>
      <c r="HL235">
        <v>3.2896</v>
      </c>
      <c r="HM235">
        <v>9999</v>
      </c>
      <c r="HN235">
        <v>9999</v>
      </c>
      <c r="HO235">
        <v>9999</v>
      </c>
      <c r="HP235">
        <v>999.9</v>
      </c>
      <c r="HQ235">
        <v>1.86754</v>
      </c>
      <c r="HR235">
        <v>1.8667</v>
      </c>
      <c r="HS235">
        <v>1.86602</v>
      </c>
      <c r="HT235">
        <v>1.866</v>
      </c>
      <c r="HU235">
        <v>1.86783</v>
      </c>
      <c r="HV235">
        <v>1.87028</v>
      </c>
      <c r="HW235">
        <v>1.8689</v>
      </c>
      <c r="HX235">
        <v>1.87042</v>
      </c>
      <c r="HY235">
        <v>0</v>
      </c>
      <c r="HZ235">
        <v>0</v>
      </c>
      <c r="IA235">
        <v>0</v>
      </c>
      <c r="IB235">
        <v>0</v>
      </c>
      <c r="IC235" t="s">
        <v>426</v>
      </c>
      <c r="ID235" t="s">
        <v>427</v>
      </c>
      <c r="IE235" t="s">
        <v>428</v>
      </c>
      <c r="IF235" t="s">
        <v>428</v>
      </c>
      <c r="IG235" t="s">
        <v>428</v>
      </c>
      <c r="IH235" t="s">
        <v>428</v>
      </c>
      <c r="II235">
        <v>0</v>
      </c>
      <c r="IJ235">
        <v>100</v>
      </c>
      <c r="IK235">
        <v>100</v>
      </c>
      <c r="IL235">
        <v>1.238</v>
      </c>
      <c r="IM235">
        <v>0.2123</v>
      </c>
      <c r="IN235">
        <v>0.6902030508192664</v>
      </c>
      <c r="IO235">
        <v>0.001474763808417899</v>
      </c>
      <c r="IP235">
        <v>-3.85604142745729E-07</v>
      </c>
      <c r="IQ235">
        <v>-4.042155114862324E-11</v>
      </c>
      <c r="IR235">
        <v>-0.0599630414126953</v>
      </c>
      <c r="IS235">
        <v>-0.0008759303265835833</v>
      </c>
      <c r="IT235">
        <v>0.0007542316531097033</v>
      </c>
      <c r="IU235">
        <v>-1.168394518909615E-05</v>
      </c>
      <c r="IV235">
        <v>4</v>
      </c>
      <c r="IW235">
        <v>2283</v>
      </c>
      <c r="IX235">
        <v>1</v>
      </c>
      <c r="IY235">
        <v>28</v>
      </c>
      <c r="IZ235">
        <v>187644.5</v>
      </c>
      <c r="JA235">
        <v>187644.6</v>
      </c>
      <c r="JB235">
        <v>1.03394</v>
      </c>
      <c r="JC235">
        <v>2.29858</v>
      </c>
      <c r="JD235">
        <v>1.39648</v>
      </c>
      <c r="JE235">
        <v>2.35718</v>
      </c>
      <c r="JF235">
        <v>1.49536</v>
      </c>
      <c r="JG235">
        <v>2.56348</v>
      </c>
      <c r="JH235">
        <v>36.7654</v>
      </c>
      <c r="JI235">
        <v>24.105</v>
      </c>
      <c r="JJ235">
        <v>18</v>
      </c>
      <c r="JK235">
        <v>489.654</v>
      </c>
      <c r="JL235">
        <v>449.345</v>
      </c>
      <c r="JM235">
        <v>32.6647</v>
      </c>
      <c r="JN235">
        <v>29.1726</v>
      </c>
      <c r="JO235">
        <v>29.9999</v>
      </c>
      <c r="JP235">
        <v>29.0618</v>
      </c>
      <c r="JQ235">
        <v>28.9914</v>
      </c>
      <c r="JR235">
        <v>20.6967</v>
      </c>
      <c r="JS235">
        <v>20.684</v>
      </c>
      <c r="JT235">
        <v>100</v>
      </c>
      <c r="JU235">
        <v>32.6669</v>
      </c>
      <c r="JV235">
        <v>420</v>
      </c>
      <c r="JW235">
        <v>25.3789</v>
      </c>
      <c r="JX235">
        <v>100.928</v>
      </c>
      <c r="JY235">
        <v>100.473</v>
      </c>
    </row>
    <row r="236" spans="1:285">
      <c r="A236">
        <v>220</v>
      </c>
      <c r="B236">
        <v>1758506100.5</v>
      </c>
      <c r="C236">
        <v>3212</v>
      </c>
      <c r="D236" t="s">
        <v>873</v>
      </c>
      <c r="E236" t="s">
        <v>874</v>
      </c>
      <c r="F236">
        <v>5</v>
      </c>
      <c r="G236" t="s">
        <v>796</v>
      </c>
      <c r="H236" t="s">
        <v>420</v>
      </c>
      <c r="I236" t="s">
        <v>421</v>
      </c>
      <c r="J236">
        <v>1758506097.5</v>
      </c>
      <c r="K236">
        <f>(L236)/1000</f>
        <v>0</v>
      </c>
      <c r="L236">
        <f>1000*DL236*AJ236*(DH236-DI236)/(100*DA236*(1000-AJ236*DH236))</f>
        <v>0</v>
      </c>
      <c r="M236">
        <f>DL236*AJ236*(DG236-DF236*(1000-AJ236*DI236)/(1000-AJ236*DH236))/(100*DA236)</f>
        <v>0</v>
      </c>
      <c r="N236">
        <f>DF236 - IF(AJ236&gt;1, M236*DA236*100.0/(AL236), 0)</f>
        <v>0</v>
      </c>
      <c r="O236">
        <f>((U236-K236/2)*N236-M236)/(U236+K236/2)</f>
        <v>0</v>
      </c>
      <c r="P236">
        <f>O236*(DM236+DN236)/1000.0</f>
        <v>0</v>
      </c>
      <c r="Q236">
        <f>(DF236 - IF(AJ236&gt;1, M236*DA236*100.0/(AL236), 0))*(DM236+DN236)/1000.0</f>
        <v>0</v>
      </c>
      <c r="R236">
        <f>2.0/((1/T236-1/S236)+SIGN(T236)*SQRT((1/T236-1/S236)*(1/T236-1/S236) + 4*DB236/((DB236+1)*(DB236+1))*(2*1/T236*1/S236-1/S236*1/S236)))</f>
        <v>0</v>
      </c>
      <c r="S236">
        <f>IF(LEFT(DC236,1)&lt;&gt;"0",IF(LEFT(DC236,1)="1",3.0,DD236),$D$5+$E$5*(DT236*DM236/($K$5*1000))+$F$5*(DT236*DM236/($K$5*1000))*MAX(MIN(DA236,$J$5),$I$5)*MAX(MIN(DA236,$J$5),$I$5)+$G$5*MAX(MIN(DA236,$J$5),$I$5)*(DT236*DM236/($K$5*1000))+$H$5*(DT236*DM236/($K$5*1000))*(DT236*DM236/($K$5*1000)))</f>
        <v>0</v>
      </c>
      <c r="T236">
        <f>K236*(1000-(1000*0.61365*exp(17.502*X236/(240.97+X236))/(DM236+DN236)+DH236)/2)/(1000*0.61365*exp(17.502*X236/(240.97+X236))/(DM236+DN236)-DH236)</f>
        <v>0</v>
      </c>
      <c r="U236">
        <f>1/((DB236+1)/(R236/1.6)+1/(S236/1.37)) + DB236/((DB236+1)/(R236/1.6) + DB236/(S236/1.37))</f>
        <v>0</v>
      </c>
      <c r="V236">
        <f>(CW236*CZ236)</f>
        <v>0</v>
      </c>
      <c r="W236">
        <f>(DO236+(V236+2*0.95*5.67E-8*(((DO236+$B$7)+273)^4-(DO236+273)^4)-44100*K236)/(1.84*29.3*S236+8*0.95*5.67E-8*(DO236+273)^3))</f>
        <v>0</v>
      </c>
      <c r="X236">
        <f>($C$7*DP236+$D$7*DQ236+$E$7*W236)</f>
        <v>0</v>
      </c>
      <c r="Y236">
        <f>0.61365*exp(17.502*X236/(240.97+X236))</f>
        <v>0</v>
      </c>
      <c r="Z236">
        <f>(AA236/AB236*100)</f>
        <v>0</v>
      </c>
      <c r="AA236">
        <f>DH236*(DM236+DN236)/1000</f>
        <v>0</v>
      </c>
      <c r="AB236">
        <f>0.61365*exp(17.502*DO236/(240.97+DO236))</f>
        <v>0</v>
      </c>
      <c r="AC236">
        <f>(Y236-DH236*(DM236+DN236)/1000)</f>
        <v>0</v>
      </c>
      <c r="AD236">
        <f>(-K236*44100)</f>
        <v>0</v>
      </c>
      <c r="AE236">
        <f>2*29.3*S236*0.92*(DO236-X236)</f>
        <v>0</v>
      </c>
      <c r="AF236">
        <f>2*0.95*5.67E-8*(((DO236+$B$7)+273)^4-(X236+273)^4)</f>
        <v>0</v>
      </c>
      <c r="AG236">
        <f>V236+AF236+AD236+AE236</f>
        <v>0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MAX(0,($B$13+$C$13*DT236)/(1+$D$13*DT236)*DM236/(DO236+273)*$E$13)</f>
        <v>0</v>
      </c>
      <c r="AM236" t="s">
        <v>422</v>
      </c>
      <c r="AN236" t="s">
        <v>422</v>
      </c>
      <c r="AO236">
        <v>0</v>
      </c>
      <c r="AP236">
        <v>0</v>
      </c>
      <c r="AQ236">
        <f>1-AO236/AP236</f>
        <v>0</v>
      </c>
      <c r="AR236">
        <v>0</v>
      </c>
      <c r="AS236" t="s">
        <v>422</v>
      </c>
      <c r="AT236" t="s">
        <v>422</v>
      </c>
      <c r="AU236">
        <v>0</v>
      </c>
      <c r="AV236">
        <v>0</v>
      </c>
      <c r="AW236">
        <f>1-AU236/AV236</f>
        <v>0</v>
      </c>
      <c r="AX236">
        <v>0.5</v>
      </c>
      <c r="AY236">
        <f>CX236</f>
        <v>0</v>
      </c>
      <c r="AZ236">
        <f>M236</f>
        <v>0</v>
      </c>
      <c r="BA236">
        <f>AW236*AX236*AY236</f>
        <v>0</v>
      </c>
      <c r="BB236">
        <f>(AZ236-AR236)/AY236</f>
        <v>0</v>
      </c>
      <c r="BC236">
        <f>(AP236-AV236)/AV236</f>
        <v>0</v>
      </c>
      <c r="BD236">
        <f>AO236/(AQ236+AO236/AV236)</f>
        <v>0</v>
      </c>
      <c r="BE236" t="s">
        <v>422</v>
      </c>
      <c r="BF236">
        <v>0</v>
      </c>
      <c r="BG236">
        <f>IF(BF236&lt;&gt;0, BF236, BD236)</f>
        <v>0</v>
      </c>
      <c r="BH236">
        <f>1-BG236/AV236</f>
        <v>0</v>
      </c>
      <c r="BI236">
        <f>(AV236-AU236)/(AV236-BG236)</f>
        <v>0</v>
      </c>
      <c r="BJ236">
        <f>(AP236-AV236)/(AP236-BG236)</f>
        <v>0</v>
      </c>
      <c r="BK236">
        <f>(AV236-AU236)/(AV236-AO236)</f>
        <v>0</v>
      </c>
      <c r="BL236">
        <f>(AP236-AV236)/(AP236-AO236)</f>
        <v>0</v>
      </c>
      <c r="BM236">
        <f>(BI236*BG236/AU236)</f>
        <v>0</v>
      </c>
      <c r="BN236">
        <f>(1-BM236)</f>
        <v>0</v>
      </c>
      <c r="CW236">
        <f>$B$11*DU236+$C$11*DV236+$F$11*EG236*(1-EJ236)</f>
        <v>0</v>
      </c>
      <c r="CX236">
        <f>CW236*CY236</f>
        <v>0</v>
      </c>
      <c r="CY236">
        <f>($B$11*$D$9+$C$11*$D$9+$F$11*((ET236+EL236)/MAX(ET236+EL236+EU236, 0.1)*$I$9+EU236/MAX(ET236+EL236+EU236, 0.1)*$J$9))/($B$11+$C$11+$F$11)</f>
        <v>0</v>
      </c>
      <c r="CZ236">
        <f>($B$11*$K$9+$C$11*$K$9+$F$11*((ET236+EL236)/MAX(ET236+EL236+EU236, 0.1)*$P$9+EU236/MAX(ET236+EL236+EU236, 0.1)*$Q$9))/($B$11+$C$11+$F$11)</f>
        <v>0</v>
      </c>
      <c r="DA236">
        <v>6</v>
      </c>
      <c r="DB236">
        <v>0.5</v>
      </c>
      <c r="DC236" t="s">
        <v>423</v>
      </c>
      <c r="DD236">
        <v>2</v>
      </c>
      <c r="DE236">
        <v>1758506097.5</v>
      </c>
      <c r="DF236">
        <v>420.5646666666667</v>
      </c>
      <c r="DG236">
        <v>419.9684444444445</v>
      </c>
      <c r="DH236">
        <v>25.5679</v>
      </c>
      <c r="DI236">
        <v>25.32151111111111</v>
      </c>
      <c r="DJ236">
        <v>419.3267777777778</v>
      </c>
      <c r="DK236">
        <v>25.35564444444444</v>
      </c>
      <c r="DL236">
        <v>499.9826666666667</v>
      </c>
      <c r="DM236">
        <v>89.99139999999998</v>
      </c>
      <c r="DN236">
        <v>0.05668483333333333</v>
      </c>
      <c r="DO236">
        <v>31.3929</v>
      </c>
      <c r="DP236">
        <v>30.68518888888889</v>
      </c>
      <c r="DQ236">
        <v>999.9000000000001</v>
      </c>
      <c r="DR236">
        <v>0</v>
      </c>
      <c r="DS236">
        <v>0</v>
      </c>
      <c r="DT236">
        <v>9999.51</v>
      </c>
      <c r="DU236">
        <v>0</v>
      </c>
      <c r="DV236">
        <v>0.899321</v>
      </c>
      <c r="DW236">
        <v>0.5964084444444444</v>
      </c>
      <c r="DX236">
        <v>431.5998888888889</v>
      </c>
      <c r="DY236">
        <v>430.879</v>
      </c>
      <c r="DZ236">
        <v>0.2463757777777778</v>
      </c>
      <c r="EA236">
        <v>419.9684444444445</v>
      </c>
      <c r="EB236">
        <v>25.32151111111111</v>
      </c>
      <c r="EC236">
        <v>2.30089</v>
      </c>
      <c r="ED236">
        <v>2.278717777777778</v>
      </c>
      <c r="EE236">
        <v>19.68264444444445</v>
      </c>
      <c r="EF236">
        <v>19.52675555555556</v>
      </c>
      <c r="EG236">
        <v>0.00500097</v>
      </c>
      <c r="EH236">
        <v>0</v>
      </c>
      <c r="EI236">
        <v>0</v>
      </c>
      <c r="EJ236">
        <v>0</v>
      </c>
      <c r="EK236">
        <v>797.2111111111111</v>
      </c>
      <c r="EL236">
        <v>0.00500097</v>
      </c>
      <c r="EM236">
        <v>-14.37777777777778</v>
      </c>
      <c r="EN236">
        <v>-3.233333333333333</v>
      </c>
      <c r="EO236">
        <v>35.187</v>
      </c>
      <c r="EP236">
        <v>38.375</v>
      </c>
      <c r="EQ236">
        <v>36.833</v>
      </c>
      <c r="ER236">
        <v>38.25</v>
      </c>
      <c r="ES236">
        <v>37.125</v>
      </c>
      <c r="ET236">
        <v>0</v>
      </c>
      <c r="EU236">
        <v>0</v>
      </c>
      <c r="EV236">
        <v>0</v>
      </c>
      <c r="EW236">
        <v>1758506101.3</v>
      </c>
      <c r="EX236">
        <v>0</v>
      </c>
      <c r="EY236">
        <v>794.0319999999999</v>
      </c>
      <c r="EZ236">
        <v>-12.48461484201247</v>
      </c>
      <c r="FA236">
        <v>-72.19230814161148</v>
      </c>
      <c r="FB236">
        <v>-8.312000000000001</v>
      </c>
      <c r="FC236">
        <v>15</v>
      </c>
      <c r="FD236">
        <v>0</v>
      </c>
      <c r="FE236" t="s">
        <v>424</v>
      </c>
      <c r="FF236">
        <v>1747247426.5</v>
      </c>
      <c r="FG236">
        <v>1747247420.5</v>
      </c>
      <c r="FH236">
        <v>0</v>
      </c>
      <c r="FI236">
        <v>1.027</v>
      </c>
      <c r="FJ236">
        <v>0.031</v>
      </c>
      <c r="FK236">
        <v>0.02</v>
      </c>
      <c r="FL236">
        <v>0.05</v>
      </c>
      <c r="FM236">
        <v>420</v>
      </c>
      <c r="FN236">
        <v>16</v>
      </c>
      <c r="FO236">
        <v>0.01</v>
      </c>
      <c r="FP236">
        <v>0.1</v>
      </c>
      <c r="FQ236">
        <v>0.5958733000000001</v>
      </c>
      <c r="FR236">
        <v>0.02470120075046709</v>
      </c>
      <c r="FS236">
        <v>0.02401214015159833</v>
      </c>
      <c r="FT236">
        <v>1</v>
      </c>
      <c r="FU236">
        <v>794.4911764705882</v>
      </c>
      <c r="FV236">
        <v>4.17876257742581</v>
      </c>
      <c r="FW236">
        <v>7.569418644514052</v>
      </c>
      <c r="FX236">
        <v>-1</v>
      </c>
      <c r="FY236">
        <v>0.246653175</v>
      </c>
      <c r="FZ236">
        <v>-0.0009134746716700354</v>
      </c>
      <c r="GA236">
        <v>0.0008359828014827846</v>
      </c>
      <c r="GB236">
        <v>1</v>
      </c>
      <c r="GC236">
        <v>2</v>
      </c>
      <c r="GD236">
        <v>2</v>
      </c>
      <c r="GE236" t="s">
        <v>448</v>
      </c>
      <c r="GF236">
        <v>3.13676</v>
      </c>
      <c r="GG236">
        <v>2.71691</v>
      </c>
      <c r="GH236">
        <v>0.0932983</v>
      </c>
      <c r="GI236">
        <v>0.0925216</v>
      </c>
      <c r="GJ236">
        <v>0.110252</v>
      </c>
      <c r="GK236">
        <v>0.108254</v>
      </c>
      <c r="GL236">
        <v>28799.5</v>
      </c>
      <c r="GM236">
        <v>28877.6</v>
      </c>
      <c r="GN236">
        <v>29529.9</v>
      </c>
      <c r="GO236">
        <v>29409.6</v>
      </c>
      <c r="GP236">
        <v>34713.5</v>
      </c>
      <c r="GQ236">
        <v>34731</v>
      </c>
      <c r="GR236">
        <v>41556.5</v>
      </c>
      <c r="GS236">
        <v>41782.3</v>
      </c>
      <c r="GT236">
        <v>1.9168</v>
      </c>
      <c r="GU236">
        <v>1.8689</v>
      </c>
      <c r="GV236">
        <v>0.0820123</v>
      </c>
      <c r="GW236">
        <v>0</v>
      </c>
      <c r="GX236">
        <v>29.3506</v>
      </c>
      <c r="GY236">
        <v>999.9</v>
      </c>
      <c r="GZ236">
        <v>57.3</v>
      </c>
      <c r="HA236">
        <v>31.3</v>
      </c>
      <c r="HB236">
        <v>29.2188</v>
      </c>
      <c r="HC236">
        <v>62.4727</v>
      </c>
      <c r="HD236">
        <v>25.4207</v>
      </c>
      <c r="HE236">
        <v>1</v>
      </c>
      <c r="HF236">
        <v>0.121138</v>
      </c>
      <c r="HG236">
        <v>-2.14893</v>
      </c>
      <c r="HH236">
        <v>20.3445</v>
      </c>
      <c r="HI236">
        <v>5.22373</v>
      </c>
      <c r="HJ236">
        <v>12.0159</v>
      </c>
      <c r="HK236">
        <v>4.99135</v>
      </c>
      <c r="HL236">
        <v>3.2896</v>
      </c>
      <c r="HM236">
        <v>9999</v>
      </c>
      <c r="HN236">
        <v>9999</v>
      </c>
      <c r="HO236">
        <v>9999</v>
      </c>
      <c r="HP236">
        <v>999.9</v>
      </c>
      <c r="HQ236">
        <v>1.86754</v>
      </c>
      <c r="HR236">
        <v>1.8667</v>
      </c>
      <c r="HS236">
        <v>1.86602</v>
      </c>
      <c r="HT236">
        <v>1.866</v>
      </c>
      <c r="HU236">
        <v>1.86783</v>
      </c>
      <c r="HV236">
        <v>1.87028</v>
      </c>
      <c r="HW236">
        <v>1.8689</v>
      </c>
      <c r="HX236">
        <v>1.87042</v>
      </c>
      <c r="HY236">
        <v>0</v>
      </c>
      <c r="HZ236">
        <v>0</v>
      </c>
      <c r="IA236">
        <v>0</v>
      </c>
      <c r="IB236">
        <v>0</v>
      </c>
      <c r="IC236" t="s">
        <v>426</v>
      </c>
      <c r="ID236" t="s">
        <v>427</v>
      </c>
      <c r="IE236" t="s">
        <v>428</v>
      </c>
      <c r="IF236" t="s">
        <v>428</v>
      </c>
      <c r="IG236" t="s">
        <v>428</v>
      </c>
      <c r="IH236" t="s">
        <v>428</v>
      </c>
      <c r="II236">
        <v>0</v>
      </c>
      <c r="IJ236">
        <v>100</v>
      </c>
      <c r="IK236">
        <v>100</v>
      </c>
      <c r="IL236">
        <v>1.238</v>
      </c>
      <c r="IM236">
        <v>0.2123</v>
      </c>
      <c r="IN236">
        <v>0.6902030508192664</v>
      </c>
      <c r="IO236">
        <v>0.001474763808417899</v>
      </c>
      <c r="IP236">
        <v>-3.85604142745729E-07</v>
      </c>
      <c r="IQ236">
        <v>-4.042155114862324E-11</v>
      </c>
      <c r="IR236">
        <v>-0.0599630414126953</v>
      </c>
      <c r="IS236">
        <v>-0.0008759303265835833</v>
      </c>
      <c r="IT236">
        <v>0.0007542316531097033</v>
      </c>
      <c r="IU236">
        <v>-1.168394518909615E-05</v>
      </c>
      <c r="IV236">
        <v>4</v>
      </c>
      <c r="IW236">
        <v>2283</v>
      </c>
      <c r="IX236">
        <v>1</v>
      </c>
      <c r="IY236">
        <v>28</v>
      </c>
      <c r="IZ236">
        <v>187644.6</v>
      </c>
      <c r="JA236">
        <v>187644.7</v>
      </c>
      <c r="JB236">
        <v>1.03271</v>
      </c>
      <c r="JC236">
        <v>2.2998</v>
      </c>
      <c r="JD236">
        <v>1.39648</v>
      </c>
      <c r="JE236">
        <v>2.35962</v>
      </c>
      <c r="JF236">
        <v>1.49536</v>
      </c>
      <c r="JG236">
        <v>2.62085</v>
      </c>
      <c r="JH236">
        <v>36.7654</v>
      </c>
      <c r="JI236">
        <v>24.1138</v>
      </c>
      <c r="JJ236">
        <v>18</v>
      </c>
      <c r="JK236">
        <v>489.484</v>
      </c>
      <c r="JL236">
        <v>449.148</v>
      </c>
      <c r="JM236">
        <v>32.6695</v>
      </c>
      <c r="JN236">
        <v>29.1711</v>
      </c>
      <c r="JO236">
        <v>29.9998</v>
      </c>
      <c r="JP236">
        <v>29.0602</v>
      </c>
      <c r="JQ236">
        <v>28.9902</v>
      </c>
      <c r="JR236">
        <v>20.6945</v>
      </c>
      <c r="JS236">
        <v>20.684</v>
      </c>
      <c r="JT236">
        <v>100</v>
      </c>
      <c r="JU236">
        <v>32.6776</v>
      </c>
      <c r="JV236">
        <v>420</v>
      </c>
      <c r="JW236">
        <v>25.3839</v>
      </c>
      <c r="JX236">
        <v>100.928</v>
      </c>
      <c r="JY236">
        <v>100.473</v>
      </c>
    </row>
    <row r="237" spans="1:285">
      <c r="A237">
        <v>221</v>
      </c>
      <c r="B237">
        <v>1758506102.5</v>
      </c>
      <c r="C237">
        <v>3214</v>
      </c>
      <c r="D237" t="s">
        <v>875</v>
      </c>
      <c r="E237" t="s">
        <v>876</v>
      </c>
      <c r="F237">
        <v>5</v>
      </c>
      <c r="G237" t="s">
        <v>796</v>
      </c>
      <c r="H237" t="s">
        <v>420</v>
      </c>
      <c r="I237" t="s">
        <v>421</v>
      </c>
      <c r="J237">
        <v>1758506099.5</v>
      </c>
      <c r="K237">
        <f>(L237)/1000</f>
        <v>0</v>
      </c>
      <c r="L237">
        <f>1000*DL237*AJ237*(DH237-DI237)/(100*DA237*(1000-AJ237*DH237))</f>
        <v>0</v>
      </c>
      <c r="M237">
        <f>DL237*AJ237*(DG237-DF237*(1000-AJ237*DI237)/(1000-AJ237*DH237))/(100*DA237)</f>
        <v>0</v>
      </c>
      <c r="N237">
        <f>DF237 - IF(AJ237&gt;1, M237*DA237*100.0/(AL237), 0)</f>
        <v>0</v>
      </c>
      <c r="O237">
        <f>((U237-K237/2)*N237-M237)/(U237+K237/2)</f>
        <v>0</v>
      </c>
      <c r="P237">
        <f>O237*(DM237+DN237)/1000.0</f>
        <v>0</v>
      </c>
      <c r="Q237">
        <f>(DF237 - IF(AJ237&gt;1, M237*DA237*100.0/(AL237), 0))*(DM237+DN237)/1000.0</f>
        <v>0</v>
      </c>
      <c r="R237">
        <f>2.0/((1/T237-1/S237)+SIGN(T237)*SQRT((1/T237-1/S237)*(1/T237-1/S237) + 4*DB237/((DB237+1)*(DB237+1))*(2*1/T237*1/S237-1/S237*1/S237)))</f>
        <v>0</v>
      </c>
      <c r="S237">
        <f>IF(LEFT(DC237,1)&lt;&gt;"0",IF(LEFT(DC237,1)="1",3.0,DD237),$D$5+$E$5*(DT237*DM237/($K$5*1000))+$F$5*(DT237*DM237/($K$5*1000))*MAX(MIN(DA237,$J$5),$I$5)*MAX(MIN(DA237,$J$5),$I$5)+$G$5*MAX(MIN(DA237,$J$5),$I$5)*(DT237*DM237/($K$5*1000))+$H$5*(DT237*DM237/($K$5*1000))*(DT237*DM237/($K$5*1000)))</f>
        <v>0</v>
      </c>
      <c r="T237">
        <f>K237*(1000-(1000*0.61365*exp(17.502*X237/(240.97+X237))/(DM237+DN237)+DH237)/2)/(1000*0.61365*exp(17.502*X237/(240.97+X237))/(DM237+DN237)-DH237)</f>
        <v>0</v>
      </c>
      <c r="U237">
        <f>1/((DB237+1)/(R237/1.6)+1/(S237/1.37)) + DB237/((DB237+1)/(R237/1.6) + DB237/(S237/1.37))</f>
        <v>0</v>
      </c>
      <c r="V237">
        <f>(CW237*CZ237)</f>
        <v>0</v>
      </c>
      <c r="W237">
        <f>(DO237+(V237+2*0.95*5.67E-8*(((DO237+$B$7)+273)^4-(DO237+273)^4)-44100*K237)/(1.84*29.3*S237+8*0.95*5.67E-8*(DO237+273)^3))</f>
        <v>0</v>
      </c>
      <c r="X237">
        <f>($C$7*DP237+$D$7*DQ237+$E$7*W237)</f>
        <v>0</v>
      </c>
      <c r="Y237">
        <f>0.61365*exp(17.502*X237/(240.97+X237))</f>
        <v>0</v>
      </c>
      <c r="Z237">
        <f>(AA237/AB237*100)</f>
        <v>0</v>
      </c>
      <c r="AA237">
        <f>DH237*(DM237+DN237)/1000</f>
        <v>0</v>
      </c>
      <c r="AB237">
        <f>0.61365*exp(17.502*DO237/(240.97+DO237))</f>
        <v>0</v>
      </c>
      <c r="AC237">
        <f>(Y237-DH237*(DM237+DN237)/1000)</f>
        <v>0</v>
      </c>
      <c r="AD237">
        <f>(-K237*44100)</f>
        <v>0</v>
      </c>
      <c r="AE237">
        <f>2*29.3*S237*0.92*(DO237-X237)</f>
        <v>0</v>
      </c>
      <c r="AF237">
        <f>2*0.95*5.67E-8*(((DO237+$B$7)+273)^4-(X237+273)^4)</f>
        <v>0</v>
      </c>
      <c r="AG237">
        <f>V237+AF237+AD237+AE237</f>
        <v>0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MAX(0,($B$13+$C$13*DT237)/(1+$D$13*DT237)*DM237/(DO237+273)*$E$13)</f>
        <v>0</v>
      </c>
      <c r="AM237" t="s">
        <v>422</v>
      </c>
      <c r="AN237" t="s">
        <v>422</v>
      </c>
      <c r="AO237">
        <v>0</v>
      </c>
      <c r="AP237">
        <v>0</v>
      </c>
      <c r="AQ237">
        <f>1-AO237/AP237</f>
        <v>0</v>
      </c>
      <c r="AR237">
        <v>0</v>
      </c>
      <c r="AS237" t="s">
        <v>422</v>
      </c>
      <c r="AT237" t="s">
        <v>422</v>
      </c>
      <c r="AU237">
        <v>0</v>
      </c>
      <c r="AV237">
        <v>0</v>
      </c>
      <c r="AW237">
        <f>1-AU237/AV237</f>
        <v>0</v>
      </c>
      <c r="AX237">
        <v>0.5</v>
      </c>
      <c r="AY237">
        <f>CX237</f>
        <v>0</v>
      </c>
      <c r="AZ237">
        <f>M237</f>
        <v>0</v>
      </c>
      <c r="BA237">
        <f>AW237*AX237*AY237</f>
        <v>0</v>
      </c>
      <c r="BB237">
        <f>(AZ237-AR237)/AY237</f>
        <v>0</v>
      </c>
      <c r="BC237">
        <f>(AP237-AV237)/AV237</f>
        <v>0</v>
      </c>
      <c r="BD237">
        <f>AO237/(AQ237+AO237/AV237)</f>
        <v>0</v>
      </c>
      <c r="BE237" t="s">
        <v>422</v>
      </c>
      <c r="BF237">
        <v>0</v>
      </c>
      <c r="BG237">
        <f>IF(BF237&lt;&gt;0, BF237, BD237)</f>
        <v>0</v>
      </c>
      <c r="BH237">
        <f>1-BG237/AV237</f>
        <v>0</v>
      </c>
      <c r="BI237">
        <f>(AV237-AU237)/(AV237-BG237)</f>
        <v>0</v>
      </c>
      <c r="BJ237">
        <f>(AP237-AV237)/(AP237-BG237)</f>
        <v>0</v>
      </c>
      <c r="BK237">
        <f>(AV237-AU237)/(AV237-AO237)</f>
        <v>0</v>
      </c>
      <c r="BL237">
        <f>(AP237-AV237)/(AP237-AO237)</f>
        <v>0</v>
      </c>
      <c r="BM237">
        <f>(BI237*BG237/AU237)</f>
        <v>0</v>
      </c>
      <c r="BN237">
        <f>(1-BM237)</f>
        <v>0</v>
      </c>
      <c r="CW237">
        <f>$B$11*DU237+$C$11*DV237+$F$11*EG237*(1-EJ237)</f>
        <v>0</v>
      </c>
      <c r="CX237">
        <f>CW237*CY237</f>
        <v>0</v>
      </c>
      <c r="CY237">
        <f>($B$11*$D$9+$C$11*$D$9+$F$11*((ET237+EL237)/MAX(ET237+EL237+EU237, 0.1)*$I$9+EU237/MAX(ET237+EL237+EU237, 0.1)*$J$9))/($B$11+$C$11+$F$11)</f>
        <v>0</v>
      </c>
      <c r="CZ237">
        <f>($B$11*$K$9+$C$11*$K$9+$F$11*((ET237+EL237)/MAX(ET237+EL237+EU237, 0.1)*$P$9+EU237/MAX(ET237+EL237+EU237, 0.1)*$Q$9))/($B$11+$C$11+$F$11)</f>
        <v>0</v>
      </c>
      <c r="DA237">
        <v>6</v>
      </c>
      <c r="DB237">
        <v>0.5</v>
      </c>
      <c r="DC237" t="s">
        <v>423</v>
      </c>
      <c r="DD237">
        <v>2</v>
      </c>
      <c r="DE237">
        <v>1758506099.5</v>
      </c>
      <c r="DF237">
        <v>420.5731111111111</v>
      </c>
      <c r="DG237">
        <v>419.9657777777778</v>
      </c>
      <c r="DH237">
        <v>25.56818888888889</v>
      </c>
      <c r="DI237">
        <v>25.32143333333334</v>
      </c>
      <c r="DJ237">
        <v>419.3352222222222</v>
      </c>
      <c r="DK237">
        <v>25.35592222222222</v>
      </c>
      <c r="DL237">
        <v>499.9733333333334</v>
      </c>
      <c r="DM237">
        <v>89.99205555555555</v>
      </c>
      <c r="DN237">
        <v>0.05673844444444445</v>
      </c>
      <c r="DO237">
        <v>31.39313333333333</v>
      </c>
      <c r="DP237">
        <v>30.68505555555556</v>
      </c>
      <c r="DQ237">
        <v>999.9000000000001</v>
      </c>
      <c r="DR237">
        <v>0</v>
      </c>
      <c r="DS237">
        <v>0</v>
      </c>
      <c r="DT237">
        <v>9997.498888888887</v>
      </c>
      <c r="DU237">
        <v>0</v>
      </c>
      <c r="DV237">
        <v>0.899321</v>
      </c>
      <c r="DW237">
        <v>0.6076658888888889</v>
      </c>
      <c r="DX237">
        <v>431.6086666666667</v>
      </c>
      <c r="DY237">
        <v>430.8761111111111</v>
      </c>
      <c r="DZ237">
        <v>0.2467365555555555</v>
      </c>
      <c r="EA237">
        <v>419.9657777777778</v>
      </c>
      <c r="EB237">
        <v>25.32143333333334</v>
      </c>
      <c r="EC237">
        <v>2.300934444444445</v>
      </c>
      <c r="ED237">
        <v>2.278728888888889</v>
      </c>
      <c r="EE237">
        <v>19.68294444444444</v>
      </c>
      <c r="EF237">
        <v>19.52681111111111</v>
      </c>
      <c r="EG237">
        <v>0.00500097</v>
      </c>
      <c r="EH237">
        <v>0</v>
      </c>
      <c r="EI237">
        <v>0</v>
      </c>
      <c r="EJ237">
        <v>0</v>
      </c>
      <c r="EK237">
        <v>796.6444444444444</v>
      </c>
      <c r="EL237">
        <v>0.00500097</v>
      </c>
      <c r="EM237">
        <v>-14.75555555555556</v>
      </c>
      <c r="EN237">
        <v>-2.766666666666667</v>
      </c>
      <c r="EO237">
        <v>35.187</v>
      </c>
      <c r="EP237">
        <v>38.375</v>
      </c>
      <c r="EQ237">
        <v>36.812</v>
      </c>
      <c r="ER237">
        <v>38.22900000000001</v>
      </c>
      <c r="ES237">
        <v>37.125</v>
      </c>
      <c r="ET237">
        <v>0</v>
      </c>
      <c r="EU237">
        <v>0</v>
      </c>
      <c r="EV237">
        <v>0</v>
      </c>
      <c r="EW237">
        <v>1758506103.7</v>
      </c>
      <c r="EX237">
        <v>0</v>
      </c>
      <c r="EY237">
        <v>794.1799999999999</v>
      </c>
      <c r="EZ237">
        <v>8.54615390912079</v>
      </c>
      <c r="FA237">
        <v>-30.34615424046151</v>
      </c>
      <c r="FB237">
        <v>-10.22</v>
      </c>
      <c r="FC237">
        <v>15</v>
      </c>
      <c r="FD237">
        <v>0</v>
      </c>
      <c r="FE237" t="s">
        <v>424</v>
      </c>
      <c r="FF237">
        <v>1747247426.5</v>
      </c>
      <c r="FG237">
        <v>1747247420.5</v>
      </c>
      <c r="FH237">
        <v>0</v>
      </c>
      <c r="FI237">
        <v>1.027</v>
      </c>
      <c r="FJ237">
        <v>0.031</v>
      </c>
      <c r="FK237">
        <v>0.02</v>
      </c>
      <c r="FL237">
        <v>0.05</v>
      </c>
      <c r="FM237">
        <v>420</v>
      </c>
      <c r="FN237">
        <v>16</v>
      </c>
      <c r="FO237">
        <v>0.01</v>
      </c>
      <c r="FP237">
        <v>0.1</v>
      </c>
      <c r="FQ237">
        <v>0.5982837317073171</v>
      </c>
      <c r="FR237">
        <v>0.01183475958188109</v>
      </c>
      <c r="FS237">
        <v>0.0230854268538743</v>
      </c>
      <c r="FT237">
        <v>1</v>
      </c>
      <c r="FU237">
        <v>793.6470588235293</v>
      </c>
      <c r="FV237">
        <v>-12.0886170443212</v>
      </c>
      <c r="FW237">
        <v>8.138985169219508</v>
      </c>
      <c r="FX237">
        <v>-1</v>
      </c>
      <c r="FY237">
        <v>0.2466904878048781</v>
      </c>
      <c r="FZ237">
        <v>0.0009803832752609337</v>
      </c>
      <c r="GA237">
        <v>0.000867714551297955</v>
      </c>
      <c r="GB237">
        <v>1</v>
      </c>
      <c r="GC237">
        <v>2</v>
      </c>
      <c r="GD237">
        <v>2</v>
      </c>
      <c r="GE237" t="s">
        <v>448</v>
      </c>
      <c r="GF237">
        <v>3.13694</v>
      </c>
      <c r="GG237">
        <v>2.71698</v>
      </c>
      <c r="GH237">
        <v>0.093302</v>
      </c>
      <c r="GI237">
        <v>0.0925343</v>
      </c>
      <c r="GJ237">
        <v>0.110249</v>
      </c>
      <c r="GK237">
        <v>0.108257</v>
      </c>
      <c r="GL237">
        <v>28799.3</v>
      </c>
      <c r="GM237">
        <v>28877.4</v>
      </c>
      <c r="GN237">
        <v>29529.9</v>
      </c>
      <c r="GO237">
        <v>29409.7</v>
      </c>
      <c r="GP237">
        <v>34713.5</v>
      </c>
      <c r="GQ237">
        <v>34731.1</v>
      </c>
      <c r="GR237">
        <v>41556.3</v>
      </c>
      <c r="GS237">
        <v>41782.5</v>
      </c>
      <c r="GT237">
        <v>1.91715</v>
      </c>
      <c r="GU237">
        <v>1.86885</v>
      </c>
      <c r="GV237">
        <v>0.0817329</v>
      </c>
      <c r="GW237">
        <v>0</v>
      </c>
      <c r="GX237">
        <v>29.3498</v>
      </c>
      <c r="GY237">
        <v>999.9</v>
      </c>
      <c r="GZ237">
        <v>57.3</v>
      </c>
      <c r="HA237">
        <v>31.3</v>
      </c>
      <c r="HB237">
        <v>29.2187</v>
      </c>
      <c r="HC237">
        <v>62.4827</v>
      </c>
      <c r="HD237">
        <v>25.4447</v>
      </c>
      <c r="HE237">
        <v>1</v>
      </c>
      <c r="HF237">
        <v>0.120816</v>
      </c>
      <c r="HG237">
        <v>-2.15334</v>
      </c>
      <c r="HH237">
        <v>20.3446</v>
      </c>
      <c r="HI237">
        <v>5.22403</v>
      </c>
      <c r="HJ237">
        <v>12.0159</v>
      </c>
      <c r="HK237">
        <v>4.99145</v>
      </c>
      <c r="HL237">
        <v>3.28965</v>
      </c>
      <c r="HM237">
        <v>9999</v>
      </c>
      <c r="HN237">
        <v>9999</v>
      </c>
      <c r="HO237">
        <v>9999</v>
      </c>
      <c r="HP237">
        <v>999.9</v>
      </c>
      <c r="HQ237">
        <v>1.86755</v>
      </c>
      <c r="HR237">
        <v>1.86671</v>
      </c>
      <c r="HS237">
        <v>1.86603</v>
      </c>
      <c r="HT237">
        <v>1.866</v>
      </c>
      <c r="HU237">
        <v>1.86783</v>
      </c>
      <c r="HV237">
        <v>1.87028</v>
      </c>
      <c r="HW237">
        <v>1.8689</v>
      </c>
      <c r="HX237">
        <v>1.87042</v>
      </c>
      <c r="HY237">
        <v>0</v>
      </c>
      <c r="HZ237">
        <v>0</v>
      </c>
      <c r="IA237">
        <v>0</v>
      </c>
      <c r="IB237">
        <v>0</v>
      </c>
      <c r="IC237" t="s">
        <v>426</v>
      </c>
      <c r="ID237" t="s">
        <v>427</v>
      </c>
      <c r="IE237" t="s">
        <v>428</v>
      </c>
      <c r="IF237" t="s">
        <v>428</v>
      </c>
      <c r="IG237" t="s">
        <v>428</v>
      </c>
      <c r="IH237" t="s">
        <v>428</v>
      </c>
      <c r="II237">
        <v>0</v>
      </c>
      <c r="IJ237">
        <v>100</v>
      </c>
      <c r="IK237">
        <v>100</v>
      </c>
      <c r="IL237">
        <v>1.238</v>
      </c>
      <c r="IM237">
        <v>0.2122</v>
      </c>
      <c r="IN237">
        <v>0.6902030508192664</v>
      </c>
      <c r="IO237">
        <v>0.001474763808417899</v>
      </c>
      <c r="IP237">
        <v>-3.85604142745729E-07</v>
      </c>
      <c r="IQ237">
        <v>-4.042155114862324E-11</v>
      </c>
      <c r="IR237">
        <v>-0.0599630414126953</v>
      </c>
      <c r="IS237">
        <v>-0.0008759303265835833</v>
      </c>
      <c r="IT237">
        <v>0.0007542316531097033</v>
      </c>
      <c r="IU237">
        <v>-1.168394518909615E-05</v>
      </c>
      <c r="IV237">
        <v>4</v>
      </c>
      <c r="IW237">
        <v>2283</v>
      </c>
      <c r="IX237">
        <v>1</v>
      </c>
      <c r="IY237">
        <v>28</v>
      </c>
      <c r="IZ237">
        <v>187644.6</v>
      </c>
      <c r="JA237">
        <v>187644.7</v>
      </c>
      <c r="JB237">
        <v>1.03394</v>
      </c>
      <c r="JC237">
        <v>2.30347</v>
      </c>
      <c r="JD237">
        <v>1.39648</v>
      </c>
      <c r="JE237">
        <v>2.3584</v>
      </c>
      <c r="JF237">
        <v>1.49536</v>
      </c>
      <c r="JG237">
        <v>2.53662</v>
      </c>
      <c r="JH237">
        <v>36.7654</v>
      </c>
      <c r="JI237">
        <v>24.105</v>
      </c>
      <c r="JJ237">
        <v>18</v>
      </c>
      <c r="JK237">
        <v>489.693</v>
      </c>
      <c r="JL237">
        <v>449.108</v>
      </c>
      <c r="JM237">
        <v>32.6745</v>
      </c>
      <c r="JN237">
        <v>29.1695</v>
      </c>
      <c r="JO237">
        <v>29.9998</v>
      </c>
      <c r="JP237">
        <v>29.0587</v>
      </c>
      <c r="JQ237">
        <v>28.989</v>
      </c>
      <c r="JR237">
        <v>20.6954</v>
      </c>
      <c r="JS237">
        <v>20.684</v>
      </c>
      <c r="JT237">
        <v>100</v>
      </c>
      <c r="JU237">
        <v>32.6776</v>
      </c>
      <c r="JV237">
        <v>420</v>
      </c>
      <c r="JW237">
        <v>25.3834</v>
      </c>
      <c r="JX237">
        <v>100.927</v>
      </c>
      <c r="JY237">
        <v>100.473</v>
      </c>
    </row>
    <row r="238" spans="1:285">
      <c r="A238">
        <v>222</v>
      </c>
      <c r="B238">
        <v>1758506104.5</v>
      </c>
      <c r="C238">
        <v>3216</v>
      </c>
      <c r="D238" t="s">
        <v>877</v>
      </c>
      <c r="E238" t="s">
        <v>878</v>
      </c>
      <c r="F238">
        <v>5</v>
      </c>
      <c r="G238" t="s">
        <v>796</v>
      </c>
      <c r="H238" t="s">
        <v>420</v>
      </c>
      <c r="I238" t="s">
        <v>421</v>
      </c>
      <c r="J238">
        <v>1758506101.5</v>
      </c>
      <c r="K238">
        <f>(L238)/1000</f>
        <v>0</v>
      </c>
      <c r="L238">
        <f>1000*DL238*AJ238*(DH238-DI238)/(100*DA238*(1000-AJ238*DH238))</f>
        <v>0</v>
      </c>
      <c r="M238">
        <f>DL238*AJ238*(DG238-DF238*(1000-AJ238*DI238)/(1000-AJ238*DH238))/(100*DA238)</f>
        <v>0</v>
      </c>
      <c r="N238">
        <f>DF238 - IF(AJ238&gt;1, M238*DA238*100.0/(AL238), 0)</f>
        <v>0</v>
      </c>
      <c r="O238">
        <f>((U238-K238/2)*N238-M238)/(U238+K238/2)</f>
        <v>0</v>
      </c>
      <c r="P238">
        <f>O238*(DM238+DN238)/1000.0</f>
        <v>0</v>
      </c>
      <c r="Q238">
        <f>(DF238 - IF(AJ238&gt;1, M238*DA238*100.0/(AL238), 0))*(DM238+DN238)/1000.0</f>
        <v>0</v>
      </c>
      <c r="R238">
        <f>2.0/((1/T238-1/S238)+SIGN(T238)*SQRT((1/T238-1/S238)*(1/T238-1/S238) + 4*DB238/((DB238+1)*(DB238+1))*(2*1/T238*1/S238-1/S238*1/S238)))</f>
        <v>0</v>
      </c>
      <c r="S238">
        <f>IF(LEFT(DC238,1)&lt;&gt;"0",IF(LEFT(DC238,1)="1",3.0,DD238),$D$5+$E$5*(DT238*DM238/($K$5*1000))+$F$5*(DT238*DM238/($K$5*1000))*MAX(MIN(DA238,$J$5),$I$5)*MAX(MIN(DA238,$J$5),$I$5)+$G$5*MAX(MIN(DA238,$J$5),$I$5)*(DT238*DM238/($K$5*1000))+$H$5*(DT238*DM238/($K$5*1000))*(DT238*DM238/($K$5*1000)))</f>
        <v>0</v>
      </c>
      <c r="T238">
        <f>K238*(1000-(1000*0.61365*exp(17.502*X238/(240.97+X238))/(DM238+DN238)+DH238)/2)/(1000*0.61365*exp(17.502*X238/(240.97+X238))/(DM238+DN238)-DH238)</f>
        <v>0</v>
      </c>
      <c r="U238">
        <f>1/((DB238+1)/(R238/1.6)+1/(S238/1.37)) + DB238/((DB238+1)/(R238/1.6) + DB238/(S238/1.37))</f>
        <v>0</v>
      </c>
      <c r="V238">
        <f>(CW238*CZ238)</f>
        <v>0</v>
      </c>
      <c r="W238">
        <f>(DO238+(V238+2*0.95*5.67E-8*(((DO238+$B$7)+273)^4-(DO238+273)^4)-44100*K238)/(1.84*29.3*S238+8*0.95*5.67E-8*(DO238+273)^3))</f>
        <v>0</v>
      </c>
      <c r="X238">
        <f>($C$7*DP238+$D$7*DQ238+$E$7*W238)</f>
        <v>0</v>
      </c>
      <c r="Y238">
        <f>0.61365*exp(17.502*X238/(240.97+X238))</f>
        <v>0</v>
      </c>
      <c r="Z238">
        <f>(AA238/AB238*100)</f>
        <v>0</v>
      </c>
      <c r="AA238">
        <f>DH238*(DM238+DN238)/1000</f>
        <v>0</v>
      </c>
      <c r="AB238">
        <f>0.61365*exp(17.502*DO238/(240.97+DO238))</f>
        <v>0</v>
      </c>
      <c r="AC238">
        <f>(Y238-DH238*(DM238+DN238)/1000)</f>
        <v>0</v>
      </c>
      <c r="AD238">
        <f>(-K238*44100)</f>
        <v>0</v>
      </c>
      <c r="AE238">
        <f>2*29.3*S238*0.92*(DO238-X238)</f>
        <v>0</v>
      </c>
      <c r="AF238">
        <f>2*0.95*5.67E-8*(((DO238+$B$7)+273)^4-(X238+273)^4)</f>
        <v>0</v>
      </c>
      <c r="AG238">
        <f>V238+AF238+AD238+AE238</f>
        <v>0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MAX(0,($B$13+$C$13*DT238)/(1+$D$13*DT238)*DM238/(DO238+273)*$E$13)</f>
        <v>0</v>
      </c>
      <c r="AM238" t="s">
        <v>422</v>
      </c>
      <c r="AN238" t="s">
        <v>422</v>
      </c>
      <c r="AO238">
        <v>0</v>
      </c>
      <c r="AP238">
        <v>0</v>
      </c>
      <c r="AQ238">
        <f>1-AO238/AP238</f>
        <v>0</v>
      </c>
      <c r="AR238">
        <v>0</v>
      </c>
      <c r="AS238" t="s">
        <v>422</v>
      </c>
      <c r="AT238" t="s">
        <v>422</v>
      </c>
      <c r="AU238">
        <v>0</v>
      </c>
      <c r="AV238">
        <v>0</v>
      </c>
      <c r="AW238">
        <f>1-AU238/AV238</f>
        <v>0</v>
      </c>
      <c r="AX238">
        <v>0.5</v>
      </c>
      <c r="AY238">
        <f>CX238</f>
        <v>0</v>
      </c>
      <c r="AZ238">
        <f>M238</f>
        <v>0</v>
      </c>
      <c r="BA238">
        <f>AW238*AX238*AY238</f>
        <v>0</v>
      </c>
      <c r="BB238">
        <f>(AZ238-AR238)/AY238</f>
        <v>0</v>
      </c>
      <c r="BC238">
        <f>(AP238-AV238)/AV238</f>
        <v>0</v>
      </c>
      <c r="BD238">
        <f>AO238/(AQ238+AO238/AV238)</f>
        <v>0</v>
      </c>
      <c r="BE238" t="s">
        <v>422</v>
      </c>
      <c r="BF238">
        <v>0</v>
      </c>
      <c r="BG238">
        <f>IF(BF238&lt;&gt;0, BF238, BD238)</f>
        <v>0</v>
      </c>
      <c r="BH238">
        <f>1-BG238/AV238</f>
        <v>0</v>
      </c>
      <c r="BI238">
        <f>(AV238-AU238)/(AV238-BG238)</f>
        <v>0</v>
      </c>
      <c r="BJ238">
        <f>(AP238-AV238)/(AP238-BG238)</f>
        <v>0</v>
      </c>
      <c r="BK238">
        <f>(AV238-AU238)/(AV238-AO238)</f>
        <v>0</v>
      </c>
      <c r="BL238">
        <f>(AP238-AV238)/(AP238-AO238)</f>
        <v>0</v>
      </c>
      <c r="BM238">
        <f>(BI238*BG238/AU238)</f>
        <v>0</v>
      </c>
      <c r="BN238">
        <f>(1-BM238)</f>
        <v>0</v>
      </c>
      <c r="CW238">
        <f>$B$11*DU238+$C$11*DV238+$F$11*EG238*(1-EJ238)</f>
        <v>0</v>
      </c>
      <c r="CX238">
        <f>CW238*CY238</f>
        <v>0</v>
      </c>
      <c r="CY238">
        <f>($B$11*$D$9+$C$11*$D$9+$F$11*((ET238+EL238)/MAX(ET238+EL238+EU238, 0.1)*$I$9+EU238/MAX(ET238+EL238+EU238, 0.1)*$J$9))/($B$11+$C$11+$F$11)</f>
        <v>0</v>
      </c>
      <c r="CZ238">
        <f>($B$11*$K$9+$C$11*$K$9+$F$11*((ET238+EL238)/MAX(ET238+EL238+EU238, 0.1)*$P$9+EU238/MAX(ET238+EL238+EU238, 0.1)*$Q$9))/($B$11+$C$11+$F$11)</f>
        <v>0</v>
      </c>
      <c r="DA238">
        <v>6</v>
      </c>
      <c r="DB238">
        <v>0.5</v>
      </c>
      <c r="DC238" t="s">
        <v>423</v>
      </c>
      <c r="DD238">
        <v>2</v>
      </c>
      <c r="DE238">
        <v>1758506101.5</v>
      </c>
      <c r="DF238">
        <v>420.5696666666666</v>
      </c>
      <c r="DG238">
        <v>419.9763333333333</v>
      </c>
      <c r="DH238">
        <v>25.568</v>
      </c>
      <c r="DI238">
        <v>25.3213</v>
      </c>
      <c r="DJ238">
        <v>419.3317777777778</v>
      </c>
      <c r="DK238">
        <v>25.35571111111112</v>
      </c>
      <c r="DL238">
        <v>499.982</v>
      </c>
      <c r="DM238">
        <v>89.99381111111113</v>
      </c>
      <c r="DN238">
        <v>0.0567713</v>
      </c>
      <c r="DO238">
        <v>31.39368888888889</v>
      </c>
      <c r="DP238">
        <v>30.6821</v>
      </c>
      <c r="DQ238">
        <v>999.9000000000001</v>
      </c>
      <c r="DR238">
        <v>0</v>
      </c>
      <c r="DS238">
        <v>0</v>
      </c>
      <c r="DT238">
        <v>9997.214444444444</v>
      </c>
      <c r="DU238">
        <v>0</v>
      </c>
      <c r="DV238">
        <v>0.899321</v>
      </c>
      <c r="DW238">
        <v>0.5936887777777777</v>
      </c>
      <c r="DX238">
        <v>431.6048888888889</v>
      </c>
      <c r="DY238">
        <v>430.8867777777778</v>
      </c>
      <c r="DZ238">
        <v>0.2466764444444444</v>
      </c>
      <c r="EA238">
        <v>419.9763333333333</v>
      </c>
      <c r="EB238">
        <v>25.3213</v>
      </c>
      <c r="EC238">
        <v>2.300961111111111</v>
      </c>
      <c r="ED238">
        <v>2.278761111111111</v>
      </c>
      <c r="EE238">
        <v>19.68311111111111</v>
      </c>
      <c r="EF238">
        <v>19.52702222222222</v>
      </c>
      <c r="EG238">
        <v>0.00500097</v>
      </c>
      <c r="EH238">
        <v>0</v>
      </c>
      <c r="EI238">
        <v>0</v>
      </c>
      <c r="EJ238">
        <v>0</v>
      </c>
      <c r="EK238">
        <v>795.1888888888889</v>
      </c>
      <c r="EL238">
        <v>0.00500097</v>
      </c>
      <c r="EM238">
        <v>-14.07777777777778</v>
      </c>
      <c r="EN238">
        <v>-2.566666666666667</v>
      </c>
      <c r="EO238">
        <v>35.16633333333333</v>
      </c>
      <c r="EP238">
        <v>38.368</v>
      </c>
      <c r="EQ238">
        <v>36.812</v>
      </c>
      <c r="ER238">
        <v>38.208</v>
      </c>
      <c r="ES238">
        <v>37.125</v>
      </c>
      <c r="ET238">
        <v>0</v>
      </c>
      <c r="EU238">
        <v>0</v>
      </c>
      <c r="EV238">
        <v>0</v>
      </c>
      <c r="EW238">
        <v>1758506105.5</v>
      </c>
      <c r="EX238">
        <v>0</v>
      </c>
      <c r="EY238">
        <v>794.2807692307694</v>
      </c>
      <c r="EZ238">
        <v>-4.317948587752405</v>
      </c>
      <c r="FA238">
        <v>-14.54700889058397</v>
      </c>
      <c r="FB238">
        <v>-10.73461538461539</v>
      </c>
      <c r="FC238">
        <v>15</v>
      </c>
      <c r="FD238">
        <v>0</v>
      </c>
      <c r="FE238" t="s">
        <v>424</v>
      </c>
      <c r="FF238">
        <v>1747247426.5</v>
      </c>
      <c r="FG238">
        <v>1747247420.5</v>
      </c>
      <c r="FH238">
        <v>0</v>
      </c>
      <c r="FI238">
        <v>1.027</v>
      </c>
      <c r="FJ238">
        <v>0.031</v>
      </c>
      <c r="FK238">
        <v>0.02</v>
      </c>
      <c r="FL238">
        <v>0.05</v>
      </c>
      <c r="FM238">
        <v>420</v>
      </c>
      <c r="FN238">
        <v>16</v>
      </c>
      <c r="FO238">
        <v>0.01</v>
      </c>
      <c r="FP238">
        <v>0.1</v>
      </c>
      <c r="FQ238">
        <v>0.592355325</v>
      </c>
      <c r="FR238">
        <v>-0.04238666791744929</v>
      </c>
      <c r="FS238">
        <v>0.02629142366950438</v>
      </c>
      <c r="FT238">
        <v>1</v>
      </c>
      <c r="FU238">
        <v>794.3470588235294</v>
      </c>
      <c r="FV238">
        <v>5.860962701135392</v>
      </c>
      <c r="FW238">
        <v>8.703016221372966</v>
      </c>
      <c r="FX238">
        <v>-1</v>
      </c>
      <c r="FY238">
        <v>0.246668</v>
      </c>
      <c r="FZ238">
        <v>-0.002032885553471232</v>
      </c>
      <c r="GA238">
        <v>0.0008888934131829335</v>
      </c>
      <c r="GB238">
        <v>1</v>
      </c>
      <c r="GC238">
        <v>2</v>
      </c>
      <c r="GD238">
        <v>2</v>
      </c>
      <c r="GE238" t="s">
        <v>448</v>
      </c>
      <c r="GF238">
        <v>3.13692</v>
      </c>
      <c r="GG238">
        <v>2.71714</v>
      </c>
      <c r="GH238">
        <v>0.0932989</v>
      </c>
      <c r="GI238">
        <v>0.09253500000000001</v>
      </c>
      <c r="GJ238">
        <v>0.110249</v>
      </c>
      <c r="GK238">
        <v>0.10826</v>
      </c>
      <c r="GL238">
        <v>28799.4</v>
      </c>
      <c r="GM238">
        <v>28877.5</v>
      </c>
      <c r="GN238">
        <v>29529.9</v>
      </c>
      <c r="GO238">
        <v>29409.9</v>
      </c>
      <c r="GP238">
        <v>34713.5</v>
      </c>
      <c r="GQ238">
        <v>34731.1</v>
      </c>
      <c r="GR238">
        <v>41556.2</v>
      </c>
      <c r="GS238">
        <v>41782.7</v>
      </c>
      <c r="GT238">
        <v>1.91728</v>
      </c>
      <c r="GU238">
        <v>1.86885</v>
      </c>
      <c r="GV238">
        <v>0.08165840000000001</v>
      </c>
      <c r="GW238">
        <v>0</v>
      </c>
      <c r="GX238">
        <v>29.3485</v>
      </c>
      <c r="GY238">
        <v>999.9</v>
      </c>
      <c r="GZ238">
        <v>57.4</v>
      </c>
      <c r="HA238">
        <v>31.3</v>
      </c>
      <c r="HB238">
        <v>29.2687</v>
      </c>
      <c r="HC238">
        <v>62.3727</v>
      </c>
      <c r="HD238">
        <v>25.3846</v>
      </c>
      <c r="HE238">
        <v>1</v>
      </c>
      <c r="HF238">
        <v>0.120676</v>
      </c>
      <c r="HG238">
        <v>-2.14446</v>
      </c>
      <c r="HH238">
        <v>20.3447</v>
      </c>
      <c r="HI238">
        <v>5.22463</v>
      </c>
      <c r="HJ238">
        <v>12.0159</v>
      </c>
      <c r="HK238">
        <v>4.9915</v>
      </c>
      <c r="HL238">
        <v>3.2897</v>
      </c>
      <c r="HM238">
        <v>9999</v>
      </c>
      <c r="HN238">
        <v>9999</v>
      </c>
      <c r="HO238">
        <v>9999</v>
      </c>
      <c r="HP238">
        <v>999.9</v>
      </c>
      <c r="HQ238">
        <v>1.86756</v>
      </c>
      <c r="HR238">
        <v>1.86671</v>
      </c>
      <c r="HS238">
        <v>1.86603</v>
      </c>
      <c r="HT238">
        <v>1.866</v>
      </c>
      <c r="HU238">
        <v>1.86783</v>
      </c>
      <c r="HV238">
        <v>1.87028</v>
      </c>
      <c r="HW238">
        <v>1.8689</v>
      </c>
      <c r="HX238">
        <v>1.87042</v>
      </c>
      <c r="HY238">
        <v>0</v>
      </c>
      <c r="HZ238">
        <v>0</v>
      </c>
      <c r="IA238">
        <v>0</v>
      </c>
      <c r="IB238">
        <v>0</v>
      </c>
      <c r="IC238" t="s">
        <v>426</v>
      </c>
      <c r="ID238" t="s">
        <v>427</v>
      </c>
      <c r="IE238" t="s">
        <v>428</v>
      </c>
      <c r="IF238" t="s">
        <v>428</v>
      </c>
      <c r="IG238" t="s">
        <v>428</v>
      </c>
      <c r="IH238" t="s">
        <v>428</v>
      </c>
      <c r="II238">
        <v>0</v>
      </c>
      <c r="IJ238">
        <v>100</v>
      </c>
      <c r="IK238">
        <v>100</v>
      </c>
      <c r="IL238">
        <v>1.238</v>
      </c>
      <c r="IM238">
        <v>0.2122</v>
      </c>
      <c r="IN238">
        <v>0.6902030508192664</v>
      </c>
      <c r="IO238">
        <v>0.001474763808417899</v>
      </c>
      <c r="IP238">
        <v>-3.85604142745729E-07</v>
      </c>
      <c r="IQ238">
        <v>-4.042155114862324E-11</v>
      </c>
      <c r="IR238">
        <v>-0.0599630414126953</v>
      </c>
      <c r="IS238">
        <v>-0.0008759303265835833</v>
      </c>
      <c r="IT238">
        <v>0.0007542316531097033</v>
      </c>
      <c r="IU238">
        <v>-1.168394518909615E-05</v>
      </c>
      <c r="IV238">
        <v>4</v>
      </c>
      <c r="IW238">
        <v>2283</v>
      </c>
      <c r="IX238">
        <v>1</v>
      </c>
      <c r="IY238">
        <v>28</v>
      </c>
      <c r="IZ238">
        <v>187644.6</v>
      </c>
      <c r="JA238">
        <v>187644.7</v>
      </c>
      <c r="JB238">
        <v>1.03271</v>
      </c>
      <c r="JC238">
        <v>2.29248</v>
      </c>
      <c r="JD238">
        <v>1.39648</v>
      </c>
      <c r="JE238">
        <v>2.35962</v>
      </c>
      <c r="JF238">
        <v>1.49536</v>
      </c>
      <c r="JG238">
        <v>2.63672</v>
      </c>
      <c r="JH238">
        <v>36.7654</v>
      </c>
      <c r="JI238">
        <v>24.1138</v>
      </c>
      <c r="JJ238">
        <v>18</v>
      </c>
      <c r="JK238">
        <v>489.762</v>
      </c>
      <c r="JL238">
        <v>449.097</v>
      </c>
      <c r="JM238">
        <v>32.6796</v>
      </c>
      <c r="JN238">
        <v>29.1676</v>
      </c>
      <c r="JO238">
        <v>29.9998</v>
      </c>
      <c r="JP238">
        <v>29.0574</v>
      </c>
      <c r="JQ238">
        <v>28.9875</v>
      </c>
      <c r="JR238">
        <v>20.6949</v>
      </c>
      <c r="JS238">
        <v>20.684</v>
      </c>
      <c r="JT238">
        <v>100</v>
      </c>
      <c r="JU238">
        <v>32.6904</v>
      </c>
      <c r="JV238">
        <v>420</v>
      </c>
      <c r="JW238">
        <v>25.3841</v>
      </c>
      <c r="JX238">
        <v>100.927</v>
      </c>
      <c r="JY238">
        <v>100.474</v>
      </c>
    </row>
    <row r="239" spans="1:285">
      <c r="A239">
        <v>223</v>
      </c>
      <c r="B239">
        <v>1758506106.5</v>
      </c>
      <c r="C239">
        <v>3218</v>
      </c>
      <c r="D239" t="s">
        <v>879</v>
      </c>
      <c r="E239" t="s">
        <v>880</v>
      </c>
      <c r="F239">
        <v>5</v>
      </c>
      <c r="G239" t="s">
        <v>796</v>
      </c>
      <c r="H239" t="s">
        <v>420</v>
      </c>
      <c r="I239" t="s">
        <v>421</v>
      </c>
      <c r="J239">
        <v>1758506103.5</v>
      </c>
      <c r="K239">
        <f>(L239)/1000</f>
        <v>0</v>
      </c>
      <c r="L239">
        <f>1000*DL239*AJ239*(DH239-DI239)/(100*DA239*(1000-AJ239*DH239))</f>
        <v>0</v>
      </c>
      <c r="M239">
        <f>DL239*AJ239*(DG239-DF239*(1000-AJ239*DI239)/(1000-AJ239*DH239))/(100*DA239)</f>
        <v>0</v>
      </c>
      <c r="N239">
        <f>DF239 - IF(AJ239&gt;1, M239*DA239*100.0/(AL239), 0)</f>
        <v>0</v>
      </c>
      <c r="O239">
        <f>((U239-K239/2)*N239-M239)/(U239+K239/2)</f>
        <v>0</v>
      </c>
      <c r="P239">
        <f>O239*(DM239+DN239)/1000.0</f>
        <v>0</v>
      </c>
      <c r="Q239">
        <f>(DF239 - IF(AJ239&gt;1, M239*DA239*100.0/(AL239), 0))*(DM239+DN239)/1000.0</f>
        <v>0</v>
      </c>
      <c r="R239">
        <f>2.0/((1/T239-1/S239)+SIGN(T239)*SQRT((1/T239-1/S239)*(1/T239-1/S239) + 4*DB239/((DB239+1)*(DB239+1))*(2*1/T239*1/S239-1/S239*1/S239)))</f>
        <v>0</v>
      </c>
      <c r="S239">
        <f>IF(LEFT(DC239,1)&lt;&gt;"0",IF(LEFT(DC239,1)="1",3.0,DD239),$D$5+$E$5*(DT239*DM239/($K$5*1000))+$F$5*(DT239*DM239/($K$5*1000))*MAX(MIN(DA239,$J$5),$I$5)*MAX(MIN(DA239,$J$5),$I$5)+$G$5*MAX(MIN(DA239,$J$5),$I$5)*(DT239*DM239/($K$5*1000))+$H$5*(DT239*DM239/($K$5*1000))*(DT239*DM239/($K$5*1000)))</f>
        <v>0</v>
      </c>
      <c r="T239">
        <f>K239*(1000-(1000*0.61365*exp(17.502*X239/(240.97+X239))/(DM239+DN239)+DH239)/2)/(1000*0.61365*exp(17.502*X239/(240.97+X239))/(DM239+DN239)-DH239)</f>
        <v>0</v>
      </c>
      <c r="U239">
        <f>1/((DB239+1)/(R239/1.6)+1/(S239/1.37)) + DB239/((DB239+1)/(R239/1.6) + DB239/(S239/1.37))</f>
        <v>0</v>
      </c>
      <c r="V239">
        <f>(CW239*CZ239)</f>
        <v>0</v>
      </c>
      <c r="W239">
        <f>(DO239+(V239+2*0.95*5.67E-8*(((DO239+$B$7)+273)^4-(DO239+273)^4)-44100*K239)/(1.84*29.3*S239+8*0.95*5.67E-8*(DO239+273)^3))</f>
        <v>0</v>
      </c>
      <c r="X239">
        <f>($C$7*DP239+$D$7*DQ239+$E$7*W239)</f>
        <v>0</v>
      </c>
      <c r="Y239">
        <f>0.61365*exp(17.502*X239/(240.97+X239))</f>
        <v>0</v>
      </c>
      <c r="Z239">
        <f>(AA239/AB239*100)</f>
        <v>0</v>
      </c>
      <c r="AA239">
        <f>DH239*(DM239+DN239)/1000</f>
        <v>0</v>
      </c>
      <c r="AB239">
        <f>0.61365*exp(17.502*DO239/(240.97+DO239))</f>
        <v>0</v>
      </c>
      <c r="AC239">
        <f>(Y239-DH239*(DM239+DN239)/1000)</f>
        <v>0</v>
      </c>
      <c r="AD239">
        <f>(-K239*44100)</f>
        <v>0</v>
      </c>
      <c r="AE239">
        <f>2*29.3*S239*0.92*(DO239-X239)</f>
        <v>0</v>
      </c>
      <c r="AF239">
        <f>2*0.95*5.67E-8*(((DO239+$B$7)+273)^4-(X239+273)^4)</f>
        <v>0</v>
      </c>
      <c r="AG239">
        <f>V239+AF239+AD239+AE239</f>
        <v>0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MAX(0,($B$13+$C$13*DT239)/(1+$D$13*DT239)*DM239/(DO239+273)*$E$13)</f>
        <v>0</v>
      </c>
      <c r="AM239" t="s">
        <v>422</v>
      </c>
      <c r="AN239" t="s">
        <v>422</v>
      </c>
      <c r="AO239">
        <v>0</v>
      </c>
      <c r="AP239">
        <v>0</v>
      </c>
      <c r="AQ239">
        <f>1-AO239/AP239</f>
        <v>0</v>
      </c>
      <c r="AR239">
        <v>0</v>
      </c>
      <c r="AS239" t="s">
        <v>422</v>
      </c>
      <c r="AT239" t="s">
        <v>422</v>
      </c>
      <c r="AU239">
        <v>0</v>
      </c>
      <c r="AV239">
        <v>0</v>
      </c>
      <c r="AW239">
        <f>1-AU239/AV239</f>
        <v>0</v>
      </c>
      <c r="AX239">
        <v>0.5</v>
      </c>
      <c r="AY239">
        <f>CX239</f>
        <v>0</v>
      </c>
      <c r="AZ239">
        <f>M239</f>
        <v>0</v>
      </c>
      <c r="BA239">
        <f>AW239*AX239*AY239</f>
        <v>0</v>
      </c>
      <c r="BB239">
        <f>(AZ239-AR239)/AY239</f>
        <v>0</v>
      </c>
      <c r="BC239">
        <f>(AP239-AV239)/AV239</f>
        <v>0</v>
      </c>
      <c r="BD239">
        <f>AO239/(AQ239+AO239/AV239)</f>
        <v>0</v>
      </c>
      <c r="BE239" t="s">
        <v>422</v>
      </c>
      <c r="BF239">
        <v>0</v>
      </c>
      <c r="BG239">
        <f>IF(BF239&lt;&gt;0, BF239, BD239)</f>
        <v>0</v>
      </c>
      <c r="BH239">
        <f>1-BG239/AV239</f>
        <v>0</v>
      </c>
      <c r="BI239">
        <f>(AV239-AU239)/(AV239-BG239)</f>
        <v>0</v>
      </c>
      <c r="BJ239">
        <f>(AP239-AV239)/(AP239-BG239)</f>
        <v>0</v>
      </c>
      <c r="BK239">
        <f>(AV239-AU239)/(AV239-AO239)</f>
        <v>0</v>
      </c>
      <c r="BL239">
        <f>(AP239-AV239)/(AP239-AO239)</f>
        <v>0</v>
      </c>
      <c r="BM239">
        <f>(BI239*BG239/AU239)</f>
        <v>0</v>
      </c>
      <c r="BN239">
        <f>(1-BM239)</f>
        <v>0</v>
      </c>
      <c r="CW239">
        <f>$B$11*DU239+$C$11*DV239+$F$11*EG239*(1-EJ239)</f>
        <v>0</v>
      </c>
      <c r="CX239">
        <f>CW239*CY239</f>
        <v>0</v>
      </c>
      <c r="CY239">
        <f>($B$11*$D$9+$C$11*$D$9+$F$11*((ET239+EL239)/MAX(ET239+EL239+EU239, 0.1)*$I$9+EU239/MAX(ET239+EL239+EU239, 0.1)*$J$9))/($B$11+$C$11+$F$11)</f>
        <v>0</v>
      </c>
      <c r="CZ239">
        <f>($B$11*$K$9+$C$11*$K$9+$F$11*((ET239+EL239)/MAX(ET239+EL239+EU239, 0.1)*$P$9+EU239/MAX(ET239+EL239+EU239, 0.1)*$Q$9))/($B$11+$C$11+$F$11)</f>
        <v>0</v>
      </c>
      <c r="DA239">
        <v>6</v>
      </c>
      <c r="DB239">
        <v>0.5</v>
      </c>
      <c r="DC239" t="s">
        <v>423</v>
      </c>
      <c r="DD239">
        <v>2</v>
      </c>
      <c r="DE239">
        <v>1758506103.5</v>
      </c>
      <c r="DF239">
        <v>420.5651111111111</v>
      </c>
      <c r="DG239">
        <v>419.9958888888889</v>
      </c>
      <c r="DH239">
        <v>25.56745555555555</v>
      </c>
      <c r="DI239">
        <v>25.32108888888889</v>
      </c>
      <c r="DJ239">
        <v>419.3272222222222</v>
      </c>
      <c r="DK239">
        <v>25.35518888888889</v>
      </c>
      <c r="DL239">
        <v>499.9905555555555</v>
      </c>
      <c r="DM239">
        <v>89.99535555555556</v>
      </c>
      <c r="DN239">
        <v>0.05679803333333333</v>
      </c>
      <c r="DO239">
        <v>31.39402222222222</v>
      </c>
      <c r="DP239">
        <v>30.67914444444445</v>
      </c>
      <c r="DQ239">
        <v>999.9000000000001</v>
      </c>
      <c r="DR239">
        <v>0</v>
      </c>
      <c r="DS239">
        <v>0</v>
      </c>
      <c r="DT239">
        <v>9997.284444444445</v>
      </c>
      <c r="DU239">
        <v>0</v>
      </c>
      <c r="DV239">
        <v>0.899321</v>
      </c>
      <c r="DW239">
        <v>0.5694104444444444</v>
      </c>
      <c r="DX239">
        <v>431.5998888888889</v>
      </c>
      <c r="DY239">
        <v>430.9066666666667</v>
      </c>
      <c r="DZ239">
        <v>0.2463597777777778</v>
      </c>
      <c r="EA239">
        <v>419.9958888888889</v>
      </c>
      <c r="EB239">
        <v>25.32108888888889</v>
      </c>
      <c r="EC239">
        <v>2.300951111111111</v>
      </c>
      <c r="ED239">
        <v>2.278782222222222</v>
      </c>
      <c r="EE239">
        <v>19.68305555555555</v>
      </c>
      <c r="EF239">
        <v>19.52715555555555</v>
      </c>
      <c r="EG239">
        <v>0.00500097</v>
      </c>
      <c r="EH239">
        <v>0</v>
      </c>
      <c r="EI239">
        <v>0</v>
      </c>
      <c r="EJ239">
        <v>0</v>
      </c>
      <c r="EK239">
        <v>798.8111111111111</v>
      </c>
      <c r="EL239">
        <v>0.00500097</v>
      </c>
      <c r="EM239">
        <v>-11.48888888888889</v>
      </c>
      <c r="EN239">
        <v>-2.377777777777778</v>
      </c>
      <c r="EO239">
        <v>35.14566666666666</v>
      </c>
      <c r="EP239">
        <v>38.347</v>
      </c>
      <c r="EQ239">
        <v>36.812</v>
      </c>
      <c r="ER239">
        <v>38.187</v>
      </c>
      <c r="ES239">
        <v>37.111</v>
      </c>
      <c r="ET239">
        <v>0</v>
      </c>
      <c r="EU239">
        <v>0</v>
      </c>
      <c r="EV239">
        <v>0</v>
      </c>
      <c r="EW239">
        <v>1758506107.3</v>
      </c>
      <c r="EX239">
        <v>0</v>
      </c>
      <c r="EY239">
        <v>794.9359999999999</v>
      </c>
      <c r="EZ239">
        <v>9.315384576610271</v>
      </c>
      <c r="FA239">
        <v>-23.16923108580549</v>
      </c>
      <c r="FB239">
        <v>-11.488</v>
      </c>
      <c r="FC239">
        <v>15</v>
      </c>
      <c r="FD239">
        <v>0</v>
      </c>
      <c r="FE239" t="s">
        <v>424</v>
      </c>
      <c r="FF239">
        <v>1747247426.5</v>
      </c>
      <c r="FG239">
        <v>1747247420.5</v>
      </c>
      <c r="FH239">
        <v>0</v>
      </c>
      <c r="FI239">
        <v>1.027</v>
      </c>
      <c r="FJ239">
        <v>0.031</v>
      </c>
      <c r="FK239">
        <v>0.02</v>
      </c>
      <c r="FL239">
        <v>0.05</v>
      </c>
      <c r="FM239">
        <v>420</v>
      </c>
      <c r="FN239">
        <v>16</v>
      </c>
      <c r="FO239">
        <v>0.01</v>
      </c>
      <c r="FP239">
        <v>0.1</v>
      </c>
      <c r="FQ239">
        <v>0.5908225121951221</v>
      </c>
      <c r="FR239">
        <v>-0.07232063414634142</v>
      </c>
      <c r="FS239">
        <v>0.02679193177798483</v>
      </c>
      <c r="FT239">
        <v>1</v>
      </c>
      <c r="FU239">
        <v>794.685294117647</v>
      </c>
      <c r="FV239">
        <v>5.012987139680624</v>
      </c>
      <c r="FW239">
        <v>8.977689089297034</v>
      </c>
      <c r="FX239">
        <v>-1</v>
      </c>
      <c r="FY239">
        <v>0.2466506097560976</v>
      </c>
      <c r="FZ239">
        <v>-0.003934285714285555</v>
      </c>
      <c r="GA239">
        <v>0.0008980401663581808</v>
      </c>
      <c r="GB239">
        <v>1</v>
      </c>
      <c r="GC239">
        <v>2</v>
      </c>
      <c r="GD239">
        <v>2</v>
      </c>
      <c r="GE239" t="s">
        <v>448</v>
      </c>
      <c r="GF239">
        <v>3.137</v>
      </c>
      <c r="GG239">
        <v>2.71711</v>
      </c>
      <c r="GH239">
        <v>0.09329990000000001</v>
      </c>
      <c r="GI239">
        <v>0.09253749999999999</v>
      </c>
      <c r="GJ239">
        <v>0.110254</v>
      </c>
      <c r="GK239">
        <v>0.108257</v>
      </c>
      <c r="GL239">
        <v>28799.8</v>
      </c>
      <c r="GM239">
        <v>28877.6</v>
      </c>
      <c r="GN239">
        <v>29530.4</v>
      </c>
      <c r="GO239">
        <v>29410.1</v>
      </c>
      <c r="GP239">
        <v>34713.9</v>
      </c>
      <c r="GQ239">
        <v>34731.3</v>
      </c>
      <c r="GR239">
        <v>41557</v>
      </c>
      <c r="GS239">
        <v>41782.8</v>
      </c>
      <c r="GT239">
        <v>1.91728</v>
      </c>
      <c r="GU239">
        <v>1.86882</v>
      </c>
      <c r="GV239">
        <v>0.0817515</v>
      </c>
      <c r="GW239">
        <v>0</v>
      </c>
      <c r="GX239">
        <v>29.348</v>
      </c>
      <c r="GY239">
        <v>999.9</v>
      </c>
      <c r="GZ239">
        <v>57.3</v>
      </c>
      <c r="HA239">
        <v>31.3</v>
      </c>
      <c r="HB239">
        <v>29.2175</v>
      </c>
      <c r="HC239">
        <v>62.3527</v>
      </c>
      <c r="HD239">
        <v>25.3325</v>
      </c>
      <c r="HE239">
        <v>1</v>
      </c>
      <c r="HF239">
        <v>0.120683</v>
      </c>
      <c r="HG239">
        <v>-2.15672</v>
      </c>
      <c r="HH239">
        <v>20.3444</v>
      </c>
      <c r="HI239">
        <v>5.22433</v>
      </c>
      <c r="HJ239">
        <v>12.0158</v>
      </c>
      <c r="HK239">
        <v>4.9915</v>
      </c>
      <c r="HL239">
        <v>3.28948</v>
      </c>
      <c r="HM239">
        <v>9999</v>
      </c>
      <c r="HN239">
        <v>9999</v>
      </c>
      <c r="HO239">
        <v>9999</v>
      </c>
      <c r="HP239">
        <v>999.9</v>
      </c>
      <c r="HQ239">
        <v>1.86755</v>
      </c>
      <c r="HR239">
        <v>1.86672</v>
      </c>
      <c r="HS239">
        <v>1.86603</v>
      </c>
      <c r="HT239">
        <v>1.866</v>
      </c>
      <c r="HU239">
        <v>1.86784</v>
      </c>
      <c r="HV239">
        <v>1.87028</v>
      </c>
      <c r="HW239">
        <v>1.8689</v>
      </c>
      <c r="HX239">
        <v>1.87042</v>
      </c>
      <c r="HY239">
        <v>0</v>
      </c>
      <c r="HZ239">
        <v>0</v>
      </c>
      <c r="IA239">
        <v>0</v>
      </c>
      <c r="IB239">
        <v>0</v>
      </c>
      <c r="IC239" t="s">
        <v>426</v>
      </c>
      <c r="ID239" t="s">
        <v>427</v>
      </c>
      <c r="IE239" t="s">
        <v>428</v>
      </c>
      <c r="IF239" t="s">
        <v>428</v>
      </c>
      <c r="IG239" t="s">
        <v>428</v>
      </c>
      <c r="IH239" t="s">
        <v>428</v>
      </c>
      <c r="II239">
        <v>0</v>
      </c>
      <c r="IJ239">
        <v>100</v>
      </c>
      <c r="IK239">
        <v>100</v>
      </c>
      <c r="IL239">
        <v>1.238</v>
      </c>
      <c r="IM239">
        <v>0.2123</v>
      </c>
      <c r="IN239">
        <v>0.6902030508192664</v>
      </c>
      <c r="IO239">
        <v>0.001474763808417899</v>
      </c>
      <c r="IP239">
        <v>-3.85604142745729E-07</v>
      </c>
      <c r="IQ239">
        <v>-4.042155114862324E-11</v>
      </c>
      <c r="IR239">
        <v>-0.0599630414126953</v>
      </c>
      <c r="IS239">
        <v>-0.0008759303265835833</v>
      </c>
      <c r="IT239">
        <v>0.0007542316531097033</v>
      </c>
      <c r="IU239">
        <v>-1.168394518909615E-05</v>
      </c>
      <c r="IV239">
        <v>4</v>
      </c>
      <c r="IW239">
        <v>2283</v>
      </c>
      <c r="IX239">
        <v>1</v>
      </c>
      <c r="IY239">
        <v>28</v>
      </c>
      <c r="IZ239">
        <v>187644.7</v>
      </c>
      <c r="JA239">
        <v>187644.8</v>
      </c>
      <c r="JB239">
        <v>1.03271</v>
      </c>
      <c r="JC239">
        <v>2.28882</v>
      </c>
      <c r="JD239">
        <v>1.39648</v>
      </c>
      <c r="JE239">
        <v>2.35962</v>
      </c>
      <c r="JF239">
        <v>1.49536</v>
      </c>
      <c r="JG239">
        <v>2.69165</v>
      </c>
      <c r="JH239">
        <v>36.7654</v>
      </c>
      <c r="JI239">
        <v>24.1138</v>
      </c>
      <c r="JJ239">
        <v>18</v>
      </c>
      <c r="JK239">
        <v>489.752</v>
      </c>
      <c r="JL239">
        <v>449.069</v>
      </c>
      <c r="JM239">
        <v>32.6835</v>
      </c>
      <c r="JN239">
        <v>29.1661</v>
      </c>
      <c r="JO239">
        <v>29.9999</v>
      </c>
      <c r="JP239">
        <v>29.0562</v>
      </c>
      <c r="JQ239">
        <v>28.9859</v>
      </c>
      <c r="JR239">
        <v>20.6941</v>
      </c>
      <c r="JS239">
        <v>20.684</v>
      </c>
      <c r="JT239">
        <v>100</v>
      </c>
      <c r="JU239">
        <v>32.6904</v>
      </c>
      <c r="JV239">
        <v>420</v>
      </c>
      <c r="JW239">
        <v>25.3875</v>
      </c>
      <c r="JX239">
        <v>100.929</v>
      </c>
      <c r="JY239">
        <v>100.474</v>
      </c>
    </row>
    <row r="240" spans="1:285">
      <c r="A240">
        <v>224</v>
      </c>
      <c r="B240">
        <v>1758506108.5</v>
      </c>
      <c r="C240">
        <v>3220</v>
      </c>
      <c r="D240" t="s">
        <v>881</v>
      </c>
      <c r="E240" t="s">
        <v>882</v>
      </c>
      <c r="F240">
        <v>5</v>
      </c>
      <c r="G240" t="s">
        <v>796</v>
      </c>
      <c r="H240" t="s">
        <v>420</v>
      </c>
      <c r="I240" t="s">
        <v>421</v>
      </c>
      <c r="J240">
        <v>1758506105.5</v>
      </c>
      <c r="K240">
        <f>(L240)/1000</f>
        <v>0</v>
      </c>
      <c r="L240">
        <f>1000*DL240*AJ240*(DH240-DI240)/(100*DA240*(1000-AJ240*DH240))</f>
        <v>0</v>
      </c>
      <c r="M240">
        <f>DL240*AJ240*(DG240-DF240*(1000-AJ240*DI240)/(1000-AJ240*DH240))/(100*DA240)</f>
        <v>0</v>
      </c>
      <c r="N240">
        <f>DF240 - IF(AJ240&gt;1, M240*DA240*100.0/(AL240), 0)</f>
        <v>0</v>
      </c>
      <c r="O240">
        <f>((U240-K240/2)*N240-M240)/(U240+K240/2)</f>
        <v>0</v>
      </c>
      <c r="P240">
        <f>O240*(DM240+DN240)/1000.0</f>
        <v>0</v>
      </c>
      <c r="Q240">
        <f>(DF240 - IF(AJ240&gt;1, M240*DA240*100.0/(AL240), 0))*(DM240+DN240)/1000.0</f>
        <v>0</v>
      </c>
      <c r="R240">
        <f>2.0/((1/T240-1/S240)+SIGN(T240)*SQRT((1/T240-1/S240)*(1/T240-1/S240) + 4*DB240/((DB240+1)*(DB240+1))*(2*1/T240*1/S240-1/S240*1/S240)))</f>
        <v>0</v>
      </c>
      <c r="S240">
        <f>IF(LEFT(DC240,1)&lt;&gt;"0",IF(LEFT(DC240,1)="1",3.0,DD240),$D$5+$E$5*(DT240*DM240/($K$5*1000))+$F$5*(DT240*DM240/($K$5*1000))*MAX(MIN(DA240,$J$5),$I$5)*MAX(MIN(DA240,$J$5),$I$5)+$G$5*MAX(MIN(DA240,$J$5),$I$5)*(DT240*DM240/($K$5*1000))+$H$5*(DT240*DM240/($K$5*1000))*(DT240*DM240/($K$5*1000)))</f>
        <v>0</v>
      </c>
      <c r="T240">
        <f>K240*(1000-(1000*0.61365*exp(17.502*X240/(240.97+X240))/(DM240+DN240)+DH240)/2)/(1000*0.61365*exp(17.502*X240/(240.97+X240))/(DM240+DN240)-DH240)</f>
        <v>0</v>
      </c>
      <c r="U240">
        <f>1/((DB240+1)/(R240/1.6)+1/(S240/1.37)) + DB240/((DB240+1)/(R240/1.6) + DB240/(S240/1.37))</f>
        <v>0</v>
      </c>
      <c r="V240">
        <f>(CW240*CZ240)</f>
        <v>0</v>
      </c>
      <c r="W240">
        <f>(DO240+(V240+2*0.95*5.67E-8*(((DO240+$B$7)+273)^4-(DO240+273)^4)-44100*K240)/(1.84*29.3*S240+8*0.95*5.67E-8*(DO240+273)^3))</f>
        <v>0</v>
      </c>
      <c r="X240">
        <f>($C$7*DP240+$D$7*DQ240+$E$7*W240)</f>
        <v>0</v>
      </c>
      <c r="Y240">
        <f>0.61365*exp(17.502*X240/(240.97+X240))</f>
        <v>0</v>
      </c>
      <c r="Z240">
        <f>(AA240/AB240*100)</f>
        <v>0</v>
      </c>
      <c r="AA240">
        <f>DH240*(DM240+DN240)/1000</f>
        <v>0</v>
      </c>
      <c r="AB240">
        <f>0.61365*exp(17.502*DO240/(240.97+DO240))</f>
        <v>0</v>
      </c>
      <c r="AC240">
        <f>(Y240-DH240*(DM240+DN240)/1000)</f>
        <v>0</v>
      </c>
      <c r="AD240">
        <f>(-K240*44100)</f>
        <v>0</v>
      </c>
      <c r="AE240">
        <f>2*29.3*S240*0.92*(DO240-X240)</f>
        <v>0</v>
      </c>
      <c r="AF240">
        <f>2*0.95*5.67E-8*(((DO240+$B$7)+273)^4-(X240+273)^4)</f>
        <v>0</v>
      </c>
      <c r="AG240">
        <f>V240+AF240+AD240+AE240</f>
        <v>0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MAX(0,($B$13+$C$13*DT240)/(1+$D$13*DT240)*DM240/(DO240+273)*$E$13)</f>
        <v>0</v>
      </c>
      <c r="AM240" t="s">
        <v>422</v>
      </c>
      <c r="AN240" t="s">
        <v>422</v>
      </c>
      <c r="AO240">
        <v>0</v>
      </c>
      <c r="AP240">
        <v>0</v>
      </c>
      <c r="AQ240">
        <f>1-AO240/AP240</f>
        <v>0</v>
      </c>
      <c r="AR240">
        <v>0</v>
      </c>
      <c r="AS240" t="s">
        <v>422</v>
      </c>
      <c r="AT240" t="s">
        <v>422</v>
      </c>
      <c r="AU240">
        <v>0</v>
      </c>
      <c r="AV240">
        <v>0</v>
      </c>
      <c r="AW240">
        <f>1-AU240/AV240</f>
        <v>0</v>
      </c>
      <c r="AX240">
        <v>0.5</v>
      </c>
      <c r="AY240">
        <f>CX240</f>
        <v>0</v>
      </c>
      <c r="AZ240">
        <f>M240</f>
        <v>0</v>
      </c>
      <c r="BA240">
        <f>AW240*AX240*AY240</f>
        <v>0</v>
      </c>
      <c r="BB240">
        <f>(AZ240-AR240)/AY240</f>
        <v>0</v>
      </c>
      <c r="BC240">
        <f>(AP240-AV240)/AV240</f>
        <v>0</v>
      </c>
      <c r="BD240">
        <f>AO240/(AQ240+AO240/AV240)</f>
        <v>0</v>
      </c>
      <c r="BE240" t="s">
        <v>422</v>
      </c>
      <c r="BF240">
        <v>0</v>
      </c>
      <c r="BG240">
        <f>IF(BF240&lt;&gt;0, BF240, BD240)</f>
        <v>0</v>
      </c>
      <c r="BH240">
        <f>1-BG240/AV240</f>
        <v>0</v>
      </c>
      <c r="BI240">
        <f>(AV240-AU240)/(AV240-BG240)</f>
        <v>0</v>
      </c>
      <c r="BJ240">
        <f>(AP240-AV240)/(AP240-BG240)</f>
        <v>0</v>
      </c>
      <c r="BK240">
        <f>(AV240-AU240)/(AV240-AO240)</f>
        <v>0</v>
      </c>
      <c r="BL240">
        <f>(AP240-AV240)/(AP240-AO240)</f>
        <v>0</v>
      </c>
      <c r="BM240">
        <f>(BI240*BG240/AU240)</f>
        <v>0</v>
      </c>
      <c r="BN240">
        <f>(1-BM240)</f>
        <v>0</v>
      </c>
      <c r="CW240">
        <f>$B$11*DU240+$C$11*DV240+$F$11*EG240*(1-EJ240)</f>
        <v>0</v>
      </c>
      <c r="CX240">
        <f>CW240*CY240</f>
        <v>0</v>
      </c>
      <c r="CY240">
        <f>($B$11*$D$9+$C$11*$D$9+$F$11*((ET240+EL240)/MAX(ET240+EL240+EU240, 0.1)*$I$9+EU240/MAX(ET240+EL240+EU240, 0.1)*$J$9))/($B$11+$C$11+$F$11)</f>
        <v>0</v>
      </c>
      <c r="CZ240">
        <f>($B$11*$K$9+$C$11*$K$9+$F$11*((ET240+EL240)/MAX(ET240+EL240+EU240, 0.1)*$P$9+EU240/MAX(ET240+EL240+EU240, 0.1)*$Q$9))/($B$11+$C$11+$F$11)</f>
        <v>0</v>
      </c>
      <c r="DA240">
        <v>6</v>
      </c>
      <c r="DB240">
        <v>0.5</v>
      </c>
      <c r="DC240" t="s">
        <v>423</v>
      </c>
      <c r="DD240">
        <v>2</v>
      </c>
      <c r="DE240">
        <v>1758506105.5</v>
      </c>
      <c r="DF240">
        <v>420.5772222222222</v>
      </c>
      <c r="DG240">
        <v>420.0052222222222</v>
      </c>
      <c r="DH240">
        <v>25.56756666666667</v>
      </c>
      <c r="DI240">
        <v>25.32108888888889</v>
      </c>
      <c r="DJ240">
        <v>419.3393333333333</v>
      </c>
      <c r="DK240">
        <v>25.35531111111111</v>
      </c>
      <c r="DL240">
        <v>500.0088888888889</v>
      </c>
      <c r="DM240">
        <v>89.9957</v>
      </c>
      <c r="DN240">
        <v>0.05678535555555556</v>
      </c>
      <c r="DO240">
        <v>31.39413333333334</v>
      </c>
      <c r="DP240">
        <v>30.67825555555556</v>
      </c>
      <c r="DQ240">
        <v>999.9000000000001</v>
      </c>
      <c r="DR240">
        <v>0</v>
      </c>
      <c r="DS240">
        <v>0</v>
      </c>
      <c r="DT240">
        <v>9997.216666666667</v>
      </c>
      <c r="DU240">
        <v>0</v>
      </c>
      <c r="DV240">
        <v>0.899321</v>
      </c>
      <c r="DW240">
        <v>0.5719468888888889</v>
      </c>
      <c r="DX240">
        <v>431.6123333333334</v>
      </c>
      <c r="DY240">
        <v>430.9164444444444</v>
      </c>
      <c r="DZ240">
        <v>0.2464861111111111</v>
      </c>
      <c r="EA240">
        <v>420.0052222222222</v>
      </c>
      <c r="EB240">
        <v>25.32108888888889</v>
      </c>
      <c r="EC240">
        <v>2.300968888888889</v>
      </c>
      <c r="ED240">
        <v>2.278788888888889</v>
      </c>
      <c r="EE240">
        <v>19.68318888888889</v>
      </c>
      <c r="EF240">
        <v>19.52722222222222</v>
      </c>
      <c r="EG240">
        <v>0.00500097</v>
      </c>
      <c r="EH240">
        <v>0</v>
      </c>
      <c r="EI240">
        <v>0</v>
      </c>
      <c r="EJ240">
        <v>0</v>
      </c>
      <c r="EK240">
        <v>798.0444444444445</v>
      </c>
      <c r="EL240">
        <v>0.00500097</v>
      </c>
      <c r="EM240">
        <v>-15.53333333333333</v>
      </c>
      <c r="EN240">
        <v>-3.566666666666667</v>
      </c>
      <c r="EO240">
        <v>35.125</v>
      </c>
      <c r="EP240">
        <v>38.32599999999999</v>
      </c>
      <c r="EQ240">
        <v>36.812</v>
      </c>
      <c r="ER240">
        <v>38.187</v>
      </c>
      <c r="ES240">
        <v>37.097</v>
      </c>
      <c r="ET240">
        <v>0</v>
      </c>
      <c r="EU240">
        <v>0</v>
      </c>
      <c r="EV240">
        <v>0</v>
      </c>
      <c r="EW240">
        <v>1758506109.7</v>
      </c>
      <c r="EX240">
        <v>0</v>
      </c>
      <c r="EY240">
        <v>795.316</v>
      </c>
      <c r="EZ240">
        <v>2.953846683869022</v>
      </c>
      <c r="FA240">
        <v>-26.86923132492946</v>
      </c>
      <c r="FB240">
        <v>-13.976</v>
      </c>
      <c r="FC240">
        <v>15</v>
      </c>
      <c r="FD240">
        <v>0</v>
      </c>
      <c r="FE240" t="s">
        <v>424</v>
      </c>
      <c r="FF240">
        <v>1747247426.5</v>
      </c>
      <c r="FG240">
        <v>1747247420.5</v>
      </c>
      <c r="FH240">
        <v>0</v>
      </c>
      <c r="FI240">
        <v>1.027</v>
      </c>
      <c r="FJ240">
        <v>0.031</v>
      </c>
      <c r="FK240">
        <v>0.02</v>
      </c>
      <c r="FL240">
        <v>0.05</v>
      </c>
      <c r="FM240">
        <v>420</v>
      </c>
      <c r="FN240">
        <v>16</v>
      </c>
      <c r="FO240">
        <v>0.01</v>
      </c>
      <c r="FP240">
        <v>0.1</v>
      </c>
      <c r="FQ240">
        <v>0.587645725</v>
      </c>
      <c r="FR240">
        <v>-0.05712518949343461</v>
      </c>
      <c r="FS240">
        <v>0.0289850603294072</v>
      </c>
      <c r="FT240">
        <v>1</v>
      </c>
      <c r="FU240">
        <v>794.4205882352941</v>
      </c>
      <c r="FV240">
        <v>5.648586848257826</v>
      </c>
      <c r="FW240">
        <v>8.879314341963061</v>
      </c>
      <c r="FX240">
        <v>-1</v>
      </c>
      <c r="FY240">
        <v>0.2466336</v>
      </c>
      <c r="FZ240">
        <v>-0.0004213058161353383</v>
      </c>
      <c r="GA240">
        <v>0.000860808567568889</v>
      </c>
      <c r="GB240">
        <v>1</v>
      </c>
      <c r="GC240">
        <v>2</v>
      </c>
      <c r="GD240">
        <v>2</v>
      </c>
      <c r="GE240" t="s">
        <v>448</v>
      </c>
      <c r="GF240">
        <v>3.13698</v>
      </c>
      <c r="GG240">
        <v>2.71682</v>
      </c>
      <c r="GH240">
        <v>0.09330629999999999</v>
      </c>
      <c r="GI240">
        <v>0.09253169999999999</v>
      </c>
      <c r="GJ240">
        <v>0.110253</v>
      </c>
      <c r="GK240">
        <v>0.108256</v>
      </c>
      <c r="GL240">
        <v>28799.8</v>
      </c>
      <c r="GM240">
        <v>28877.9</v>
      </c>
      <c r="GN240">
        <v>29530.5</v>
      </c>
      <c r="GO240">
        <v>29410.2</v>
      </c>
      <c r="GP240">
        <v>34714.2</v>
      </c>
      <c r="GQ240">
        <v>34731.5</v>
      </c>
      <c r="GR240">
        <v>41557.3</v>
      </c>
      <c r="GS240">
        <v>41782.9</v>
      </c>
      <c r="GT240">
        <v>1.91735</v>
      </c>
      <c r="GU240">
        <v>1.86927</v>
      </c>
      <c r="GV240">
        <v>0.0820681</v>
      </c>
      <c r="GW240">
        <v>0</v>
      </c>
      <c r="GX240">
        <v>29.348</v>
      </c>
      <c r="GY240">
        <v>999.9</v>
      </c>
      <c r="GZ240">
        <v>57.3</v>
      </c>
      <c r="HA240">
        <v>31.3</v>
      </c>
      <c r="HB240">
        <v>29.2201</v>
      </c>
      <c r="HC240">
        <v>62.3327</v>
      </c>
      <c r="HD240">
        <v>25.5449</v>
      </c>
      <c r="HE240">
        <v>1</v>
      </c>
      <c r="HF240">
        <v>0.120615</v>
      </c>
      <c r="HG240">
        <v>-2.15834</v>
      </c>
      <c r="HH240">
        <v>20.3443</v>
      </c>
      <c r="HI240">
        <v>5.22418</v>
      </c>
      <c r="HJ240">
        <v>12.0158</v>
      </c>
      <c r="HK240">
        <v>4.99125</v>
      </c>
      <c r="HL240">
        <v>3.28943</v>
      </c>
      <c r="HM240">
        <v>9999</v>
      </c>
      <c r="HN240">
        <v>9999</v>
      </c>
      <c r="HO240">
        <v>9999</v>
      </c>
      <c r="HP240">
        <v>999.9</v>
      </c>
      <c r="HQ240">
        <v>1.86754</v>
      </c>
      <c r="HR240">
        <v>1.86673</v>
      </c>
      <c r="HS240">
        <v>1.86603</v>
      </c>
      <c r="HT240">
        <v>1.866</v>
      </c>
      <c r="HU240">
        <v>1.86784</v>
      </c>
      <c r="HV240">
        <v>1.87028</v>
      </c>
      <c r="HW240">
        <v>1.86891</v>
      </c>
      <c r="HX240">
        <v>1.87042</v>
      </c>
      <c r="HY240">
        <v>0</v>
      </c>
      <c r="HZ240">
        <v>0</v>
      </c>
      <c r="IA240">
        <v>0</v>
      </c>
      <c r="IB240">
        <v>0</v>
      </c>
      <c r="IC240" t="s">
        <v>426</v>
      </c>
      <c r="ID240" t="s">
        <v>427</v>
      </c>
      <c r="IE240" t="s">
        <v>428</v>
      </c>
      <c r="IF240" t="s">
        <v>428</v>
      </c>
      <c r="IG240" t="s">
        <v>428</v>
      </c>
      <c r="IH240" t="s">
        <v>428</v>
      </c>
      <c r="II240">
        <v>0</v>
      </c>
      <c r="IJ240">
        <v>100</v>
      </c>
      <c r="IK240">
        <v>100</v>
      </c>
      <c r="IL240">
        <v>1.238</v>
      </c>
      <c r="IM240">
        <v>0.2122</v>
      </c>
      <c r="IN240">
        <v>0.6902030508192664</v>
      </c>
      <c r="IO240">
        <v>0.001474763808417899</v>
      </c>
      <c r="IP240">
        <v>-3.85604142745729E-07</v>
      </c>
      <c r="IQ240">
        <v>-4.042155114862324E-11</v>
      </c>
      <c r="IR240">
        <v>-0.0599630414126953</v>
      </c>
      <c r="IS240">
        <v>-0.0008759303265835833</v>
      </c>
      <c r="IT240">
        <v>0.0007542316531097033</v>
      </c>
      <c r="IU240">
        <v>-1.168394518909615E-05</v>
      </c>
      <c r="IV240">
        <v>4</v>
      </c>
      <c r="IW240">
        <v>2283</v>
      </c>
      <c r="IX240">
        <v>1</v>
      </c>
      <c r="IY240">
        <v>28</v>
      </c>
      <c r="IZ240">
        <v>187644.7</v>
      </c>
      <c r="JA240">
        <v>187644.8</v>
      </c>
      <c r="JB240">
        <v>1.03394</v>
      </c>
      <c r="JC240">
        <v>2.29858</v>
      </c>
      <c r="JD240">
        <v>1.39771</v>
      </c>
      <c r="JE240">
        <v>2.35474</v>
      </c>
      <c r="JF240">
        <v>1.49536</v>
      </c>
      <c r="JG240">
        <v>2.63428</v>
      </c>
      <c r="JH240">
        <v>36.7654</v>
      </c>
      <c r="JI240">
        <v>24.105</v>
      </c>
      <c r="JJ240">
        <v>18</v>
      </c>
      <c r="JK240">
        <v>489.785</v>
      </c>
      <c r="JL240">
        <v>449.336</v>
      </c>
      <c r="JM240">
        <v>32.6889</v>
      </c>
      <c r="JN240">
        <v>29.1645</v>
      </c>
      <c r="JO240">
        <v>29.9998</v>
      </c>
      <c r="JP240">
        <v>29.0543</v>
      </c>
      <c r="JQ240">
        <v>28.9841</v>
      </c>
      <c r="JR240">
        <v>20.6955</v>
      </c>
      <c r="JS240">
        <v>20.684</v>
      </c>
      <c r="JT240">
        <v>100</v>
      </c>
      <c r="JU240">
        <v>32.6904</v>
      </c>
      <c r="JV240">
        <v>420</v>
      </c>
      <c r="JW240">
        <v>25.3909</v>
      </c>
      <c r="JX240">
        <v>100.93</v>
      </c>
      <c r="JY240">
        <v>100.474</v>
      </c>
    </row>
    <row r="241" spans="1:285">
      <c r="A241">
        <v>225</v>
      </c>
      <c r="B241">
        <v>1758506110.5</v>
      </c>
      <c r="C241">
        <v>3222</v>
      </c>
      <c r="D241" t="s">
        <v>883</v>
      </c>
      <c r="E241" t="s">
        <v>884</v>
      </c>
      <c r="F241">
        <v>5</v>
      </c>
      <c r="G241" t="s">
        <v>796</v>
      </c>
      <c r="H241" t="s">
        <v>420</v>
      </c>
      <c r="I241" t="s">
        <v>421</v>
      </c>
      <c r="J241">
        <v>1758506107.5</v>
      </c>
      <c r="K241">
        <f>(L241)/1000</f>
        <v>0</v>
      </c>
      <c r="L241">
        <f>1000*DL241*AJ241*(DH241-DI241)/(100*DA241*(1000-AJ241*DH241))</f>
        <v>0</v>
      </c>
      <c r="M241">
        <f>DL241*AJ241*(DG241-DF241*(1000-AJ241*DI241)/(1000-AJ241*DH241))/(100*DA241)</f>
        <v>0</v>
      </c>
      <c r="N241">
        <f>DF241 - IF(AJ241&gt;1, M241*DA241*100.0/(AL241), 0)</f>
        <v>0</v>
      </c>
      <c r="O241">
        <f>((U241-K241/2)*N241-M241)/(U241+K241/2)</f>
        <v>0</v>
      </c>
      <c r="P241">
        <f>O241*(DM241+DN241)/1000.0</f>
        <v>0</v>
      </c>
      <c r="Q241">
        <f>(DF241 - IF(AJ241&gt;1, M241*DA241*100.0/(AL241), 0))*(DM241+DN241)/1000.0</f>
        <v>0</v>
      </c>
      <c r="R241">
        <f>2.0/((1/T241-1/S241)+SIGN(T241)*SQRT((1/T241-1/S241)*(1/T241-1/S241) + 4*DB241/((DB241+1)*(DB241+1))*(2*1/T241*1/S241-1/S241*1/S241)))</f>
        <v>0</v>
      </c>
      <c r="S241">
        <f>IF(LEFT(DC241,1)&lt;&gt;"0",IF(LEFT(DC241,1)="1",3.0,DD241),$D$5+$E$5*(DT241*DM241/($K$5*1000))+$F$5*(DT241*DM241/($K$5*1000))*MAX(MIN(DA241,$J$5),$I$5)*MAX(MIN(DA241,$J$5),$I$5)+$G$5*MAX(MIN(DA241,$J$5),$I$5)*(DT241*DM241/($K$5*1000))+$H$5*(DT241*DM241/($K$5*1000))*(DT241*DM241/($K$5*1000)))</f>
        <v>0</v>
      </c>
      <c r="T241">
        <f>K241*(1000-(1000*0.61365*exp(17.502*X241/(240.97+X241))/(DM241+DN241)+DH241)/2)/(1000*0.61365*exp(17.502*X241/(240.97+X241))/(DM241+DN241)-DH241)</f>
        <v>0</v>
      </c>
      <c r="U241">
        <f>1/((DB241+1)/(R241/1.6)+1/(S241/1.37)) + DB241/((DB241+1)/(R241/1.6) + DB241/(S241/1.37))</f>
        <v>0</v>
      </c>
      <c r="V241">
        <f>(CW241*CZ241)</f>
        <v>0</v>
      </c>
      <c r="W241">
        <f>(DO241+(V241+2*0.95*5.67E-8*(((DO241+$B$7)+273)^4-(DO241+273)^4)-44100*K241)/(1.84*29.3*S241+8*0.95*5.67E-8*(DO241+273)^3))</f>
        <v>0</v>
      </c>
      <c r="X241">
        <f>($C$7*DP241+$D$7*DQ241+$E$7*W241)</f>
        <v>0</v>
      </c>
      <c r="Y241">
        <f>0.61365*exp(17.502*X241/(240.97+X241))</f>
        <v>0</v>
      </c>
      <c r="Z241">
        <f>(AA241/AB241*100)</f>
        <v>0</v>
      </c>
      <c r="AA241">
        <f>DH241*(DM241+DN241)/1000</f>
        <v>0</v>
      </c>
      <c r="AB241">
        <f>0.61365*exp(17.502*DO241/(240.97+DO241))</f>
        <v>0</v>
      </c>
      <c r="AC241">
        <f>(Y241-DH241*(DM241+DN241)/1000)</f>
        <v>0</v>
      </c>
      <c r="AD241">
        <f>(-K241*44100)</f>
        <v>0</v>
      </c>
      <c r="AE241">
        <f>2*29.3*S241*0.92*(DO241-X241)</f>
        <v>0</v>
      </c>
      <c r="AF241">
        <f>2*0.95*5.67E-8*(((DO241+$B$7)+273)^4-(X241+273)^4)</f>
        <v>0</v>
      </c>
      <c r="AG241">
        <f>V241+AF241+AD241+AE241</f>
        <v>0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MAX(0,($B$13+$C$13*DT241)/(1+$D$13*DT241)*DM241/(DO241+273)*$E$13)</f>
        <v>0</v>
      </c>
      <c r="AM241" t="s">
        <v>422</v>
      </c>
      <c r="AN241" t="s">
        <v>422</v>
      </c>
      <c r="AO241">
        <v>0</v>
      </c>
      <c r="AP241">
        <v>0</v>
      </c>
      <c r="AQ241">
        <f>1-AO241/AP241</f>
        <v>0</v>
      </c>
      <c r="AR241">
        <v>0</v>
      </c>
      <c r="AS241" t="s">
        <v>422</v>
      </c>
      <c r="AT241" t="s">
        <v>422</v>
      </c>
      <c r="AU241">
        <v>0</v>
      </c>
      <c r="AV241">
        <v>0</v>
      </c>
      <c r="AW241">
        <f>1-AU241/AV241</f>
        <v>0</v>
      </c>
      <c r="AX241">
        <v>0.5</v>
      </c>
      <c r="AY241">
        <f>CX241</f>
        <v>0</v>
      </c>
      <c r="AZ241">
        <f>M241</f>
        <v>0</v>
      </c>
      <c r="BA241">
        <f>AW241*AX241*AY241</f>
        <v>0</v>
      </c>
      <c r="BB241">
        <f>(AZ241-AR241)/AY241</f>
        <v>0</v>
      </c>
      <c r="BC241">
        <f>(AP241-AV241)/AV241</f>
        <v>0</v>
      </c>
      <c r="BD241">
        <f>AO241/(AQ241+AO241/AV241)</f>
        <v>0</v>
      </c>
      <c r="BE241" t="s">
        <v>422</v>
      </c>
      <c r="BF241">
        <v>0</v>
      </c>
      <c r="BG241">
        <f>IF(BF241&lt;&gt;0, BF241, BD241)</f>
        <v>0</v>
      </c>
      <c r="BH241">
        <f>1-BG241/AV241</f>
        <v>0</v>
      </c>
      <c r="BI241">
        <f>(AV241-AU241)/(AV241-BG241)</f>
        <v>0</v>
      </c>
      <c r="BJ241">
        <f>(AP241-AV241)/(AP241-BG241)</f>
        <v>0</v>
      </c>
      <c r="BK241">
        <f>(AV241-AU241)/(AV241-AO241)</f>
        <v>0</v>
      </c>
      <c r="BL241">
        <f>(AP241-AV241)/(AP241-AO241)</f>
        <v>0</v>
      </c>
      <c r="BM241">
        <f>(BI241*BG241/AU241)</f>
        <v>0</v>
      </c>
      <c r="BN241">
        <f>(1-BM241)</f>
        <v>0</v>
      </c>
      <c r="CW241">
        <f>$B$11*DU241+$C$11*DV241+$F$11*EG241*(1-EJ241)</f>
        <v>0</v>
      </c>
      <c r="CX241">
        <f>CW241*CY241</f>
        <v>0</v>
      </c>
      <c r="CY241">
        <f>($B$11*$D$9+$C$11*$D$9+$F$11*((ET241+EL241)/MAX(ET241+EL241+EU241, 0.1)*$I$9+EU241/MAX(ET241+EL241+EU241, 0.1)*$J$9))/($B$11+$C$11+$F$11)</f>
        <v>0</v>
      </c>
      <c r="CZ241">
        <f>($B$11*$K$9+$C$11*$K$9+$F$11*((ET241+EL241)/MAX(ET241+EL241+EU241, 0.1)*$P$9+EU241/MAX(ET241+EL241+EU241, 0.1)*$Q$9))/($B$11+$C$11+$F$11)</f>
        <v>0</v>
      </c>
      <c r="DA241">
        <v>6</v>
      </c>
      <c r="DB241">
        <v>0.5</v>
      </c>
      <c r="DC241" t="s">
        <v>423</v>
      </c>
      <c r="DD241">
        <v>2</v>
      </c>
      <c r="DE241">
        <v>1758506107.5</v>
      </c>
      <c r="DF241">
        <v>420.5926666666667</v>
      </c>
      <c r="DG241">
        <v>419.9959999999999</v>
      </c>
      <c r="DH241">
        <v>25.56798888888888</v>
      </c>
      <c r="DI241">
        <v>25.321</v>
      </c>
      <c r="DJ241">
        <v>419.3547777777778</v>
      </c>
      <c r="DK241">
        <v>25.35573333333333</v>
      </c>
      <c r="DL241">
        <v>500.0314444444444</v>
      </c>
      <c r="DM241">
        <v>89.99514444444443</v>
      </c>
      <c r="DN241">
        <v>0.05663172222222222</v>
      </c>
      <c r="DO241">
        <v>31.39436666666667</v>
      </c>
      <c r="DP241">
        <v>30.68183333333333</v>
      </c>
      <c r="DQ241">
        <v>999.9000000000001</v>
      </c>
      <c r="DR241">
        <v>0</v>
      </c>
      <c r="DS241">
        <v>0</v>
      </c>
      <c r="DT241">
        <v>10002.50333333333</v>
      </c>
      <c r="DU241">
        <v>0</v>
      </c>
      <c r="DV241">
        <v>0.899321</v>
      </c>
      <c r="DW241">
        <v>0.596527</v>
      </c>
      <c r="DX241">
        <v>431.6285555555556</v>
      </c>
      <c r="DY241">
        <v>430.907</v>
      </c>
      <c r="DZ241">
        <v>0.2469754444444444</v>
      </c>
      <c r="EA241">
        <v>419.9959999999999</v>
      </c>
      <c r="EB241">
        <v>25.321</v>
      </c>
      <c r="EC241">
        <v>2.300993333333333</v>
      </c>
      <c r="ED241">
        <v>2.278768888888889</v>
      </c>
      <c r="EE241">
        <v>19.68336666666666</v>
      </c>
      <c r="EF241">
        <v>19.52707777777778</v>
      </c>
      <c r="EG241">
        <v>0.00500097</v>
      </c>
      <c r="EH241">
        <v>0</v>
      </c>
      <c r="EI241">
        <v>0</v>
      </c>
      <c r="EJ241">
        <v>0</v>
      </c>
      <c r="EK241">
        <v>797.0444444444445</v>
      </c>
      <c r="EL241">
        <v>0.00500097</v>
      </c>
      <c r="EM241">
        <v>-12.65555555555556</v>
      </c>
      <c r="EN241">
        <v>-3.433333333333333</v>
      </c>
      <c r="EO241">
        <v>35.125</v>
      </c>
      <c r="EP241">
        <v>38.312</v>
      </c>
      <c r="EQ241">
        <v>36.79822222222222</v>
      </c>
      <c r="ER241">
        <v>38.18011111111111</v>
      </c>
      <c r="ES241">
        <v>37.07599999999999</v>
      </c>
      <c r="ET241">
        <v>0</v>
      </c>
      <c r="EU241">
        <v>0</v>
      </c>
      <c r="EV241">
        <v>0</v>
      </c>
      <c r="EW241">
        <v>1758506111.5</v>
      </c>
      <c r="EX241">
        <v>0</v>
      </c>
      <c r="EY241">
        <v>794.5615384615384</v>
      </c>
      <c r="EZ241">
        <v>-1.989743208301289</v>
      </c>
      <c r="FA241">
        <v>8.608546622163351</v>
      </c>
      <c r="FB241">
        <v>-12.46923076923077</v>
      </c>
      <c r="FC241">
        <v>15</v>
      </c>
      <c r="FD241">
        <v>0</v>
      </c>
      <c r="FE241" t="s">
        <v>424</v>
      </c>
      <c r="FF241">
        <v>1747247426.5</v>
      </c>
      <c r="FG241">
        <v>1747247420.5</v>
      </c>
      <c r="FH241">
        <v>0</v>
      </c>
      <c r="FI241">
        <v>1.027</v>
      </c>
      <c r="FJ241">
        <v>0.031</v>
      </c>
      <c r="FK241">
        <v>0.02</v>
      </c>
      <c r="FL241">
        <v>0.05</v>
      </c>
      <c r="FM241">
        <v>420</v>
      </c>
      <c r="FN241">
        <v>16</v>
      </c>
      <c r="FO241">
        <v>0.01</v>
      </c>
      <c r="FP241">
        <v>0.1</v>
      </c>
      <c r="FQ241">
        <v>0.5890741219512194</v>
      </c>
      <c r="FR241">
        <v>-0.01949172125435417</v>
      </c>
      <c r="FS241">
        <v>0.02922133753403172</v>
      </c>
      <c r="FT241">
        <v>1</v>
      </c>
      <c r="FU241">
        <v>794.814705882353</v>
      </c>
      <c r="FV241">
        <v>3.6317801846589</v>
      </c>
      <c r="FW241">
        <v>8.949207403384325</v>
      </c>
      <c r="FX241">
        <v>-1</v>
      </c>
      <c r="FY241">
        <v>0.2466490243902439</v>
      </c>
      <c r="FZ241">
        <v>0.001838320557490751</v>
      </c>
      <c r="GA241">
        <v>0.0008534367677094116</v>
      </c>
      <c r="GB241">
        <v>1</v>
      </c>
      <c r="GC241">
        <v>2</v>
      </c>
      <c r="GD241">
        <v>2</v>
      </c>
      <c r="GE241" t="s">
        <v>448</v>
      </c>
      <c r="GF241">
        <v>3.13686</v>
      </c>
      <c r="GG241">
        <v>2.71667</v>
      </c>
      <c r="GH241">
        <v>0.0933045</v>
      </c>
      <c r="GI241">
        <v>0.09252879999999999</v>
      </c>
      <c r="GJ241">
        <v>0.110247</v>
      </c>
      <c r="GK241">
        <v>0.108256</v>
      </c>
      <c r="GL241">
        <v>28799.7</v>
      </c>
      <c r="GM241">
        <v>28878.1</v>
      </c>
      <c r="GN241">
        <v>29530.3</v>
      </c>
      <c r="GO241">
        <v>29410.2</v>
      </c>
      <c r="GP241">
        <v>34714.2</v>
      </c>
      <c r="GQ241">
        <v>34731.5</v>
      </c>
      <c r="GR241">
        <v>41557.1</v>
      </c>
      <c r="GS241">
        <v>41782.9</v>
      </c>
      <c r="GT241">
        <v>1.91718</v>
      </c>
      <c r="GU241">
        <v>1.86917</v>
      </c>
      <c r="GV241">
        <v>0.0823475</v>
      </c>
      <c r="GW241">
        <v>0</v>
      </c>
      <c r="GX241">
        <v>29.3478</v>
      </c>
      <c r="GY241">
        <v>999.9</v>
      </c>
      <c r="GZ241">
        <v>57.3</v>
      </c>
      <c r="HA241">
        <v>31.3</v>
      </c>
      <c r="HB241">
        <v>29.2197</v>
      </c>
      <c r="HC241">
        <v>62.2827</v>
      </c>
      <c r="HD241">
        <v>25.5088</v>
      </c>
      <c r="HE241">
        <v>1</v>
      </c>
      <c r="HF241">
        <v>0.120518</v>
      </c>
      <c r="HG241">
        <v>-2.16151</v>
      </c>
      <c r="HH241">
        <v>20.3442</v>
      </c>
      <c r="HI241">
        <v>5.22508</v>
      </c>
      <c r="HJ241">
        <v>12.0159</v>
      </c>
      <c r="HK241">
        <v>4.9912</v>
      </c>
      <c r="HL241">
        <v>3.28948</v>
      </c>
      <c r="HM241">
        <v>9999</v>
      </c>
      <c r="HN241">
        <v>9999</v>
      </c>
      <c r="HO241">
        <v>9999</v>
      </c>
      <c r="HP241">
        <v>999.9</v>
      </c>
      <c r="HQ241">
        <v>1.86755</v>
      </c>
      <c r="HR241">
        <v>1.86674</v>
      </c>
      <c r="HS241">
        <v>1.86603</v>
      </c>
      <c r="HT241">
        <v>1.866</v>
      </c>
      <c r="HU241">
        <v>1.86784</v>
      </c>
      <c r="HV241">
        <v>1.87027</v>
      </c>
      <c r="HW241">
        <v>1.8689</v>
      </c>
      <c r="HX241">
        <v>1.87042</v>
      </c>
      <c r="HY241">
        <v>0</v>
      </c>
      <c r="HZ241">
        <v>0</v>
      </c>
      <c r="IA241">
        <v>0</v>
      </c>
      <c r="IB241">
        <v>0</v>
      </c>
      <c r="IC241" t="s">
        <v>426</v>
      </c>
      <c r="ID241" t="s">
        <v>427</v>
      </c>
      <c r="IE241" t="s">
        <v>428</v>
      </c>
      <c r="IF241" t="s">
        <v>428</v>
      </c>
      <c r="IG241" t="s">
        <v>428</v>
      </c>
      <c r="IH241" t="s">
        <v>428</v>
      </c>
      <c r="II241">
        <v>0</v>
      </c>
      <c r="IJ241">
        <v>100</v>
      </c>
      <c r="IK241">
        <v>100</v>
      </c>
      <c r="IL241">
        <v>1.238</v>
      </c>
      <c r="IM241">
        <v>0.2122</v>
      </c>
      <c r="IN241">
        <v>0.6902030508192664</v>
      </c>
      <c r="IO241">
        <v>0.001474763808417899</v>
      </c>
      <c r="IP241">
        <v>-3.85604142745729E-07</v>
      </c>
      <c r="IQ241">
        <v>-4.042155114862324E-11</v>
      </c>
      <c r="IR241">
        <v>-0.0599630414126953</v>
      </c>
      <c r="IS241">
        <v>-0.0008759303265835833</v>
      </c>
      <c r="IT241">
        <v>0.0007542316531097033</v>
      </c>
      <c r="IU241">
        <v>-1.168394518909615E-05</v>
      </c>
      <c r="IV241">
        <v>4</v>
      </c>
      <c r="IW241">
        <v>2283</v>
      </c>
      <c r="IX241">
        <v>1</v>
      </c>
      <c r="IY241">
        <v>28</v>
      </c>
      <c r="IZ241">
        <v>187644.7</v>
      </c>
      <c r="JA241">
        <v>187644.8</v>
      </c>
      <c r="JB241">
        <v>1.03394</v>
      </c>
      <c r="JC241">
        <v>2.29492</v>
      </c>
      <c r="JD241">
        <v>1.39771</v>
      </c>
      <c r="JE241">
        <v>2.35962</v>
      </c>
      <c r="JF241">
        <v>1.49536</v>
      </c>
      <c r="JG241">
        <v>2.64038</v>
      </c>
      <c r="JH241">
        <v>36.7654</v>
      </c>
      <c r="JI241">
        <v>24.105</v>
      </c>
      <c r="JJ241">
        <v>18</v>
      </c>
      <c r="JK241">
        <v>489.662</v>
      </c>
      <c r="JL241">
        <v>449.264</v>
      </c>
      <c r="JM241">
        <v>32.6937</v>
      </c>
      <c r="JN241">
        <v>29.1626</v>
      </c>
      <c r="JO241">
        <v>29.9997</v>
      </c>
      <c r="JP241">
        <v>29.0528</v>
      </c>
      <c r="JQ241">
        <v>28.9828</v>
      </c>
      <c r="JR241">
        <v>20.6969</v>
      </c>
      <c r="JS241">
        <v>20.4106</v>
      </c>
      <c r="JT241">
        <v>100</v>
      </c>
      <c r="JU241">
        <v>32.7043</v>
      </c>
      <c r="JV241">
        <v>420</v>
      </c>
      <c r="JW241">
        <v>25.3928</v>
      </c>
      <c r="JX241">
        <v>100.929</v>
      </c>
      <c r="JY241">
        <v>100.474</v>
      </c>
    </row>
    <row r="242" spans="1:285">
      <c r="A242">
        <v>226</v>
      </c>
      <c r="B242">
        <v>1758506112.5</v>
      </c>
      <c r="C242">
        <v>3224</v>
      </c>
      <c r="D242" t="s">
        <v>885</v>
      </c>
      <c r="E242" t="s">
        <v>886</v>
      </c>
      <c r="F242">
        <v>5</v>
      </c>
      <c r="G242" t="s">
        <v>796</v>
      </c>
      <c r="H242" t="s">
        <v>420</v>
      </c>
      <c r="I242" t="s">
        <v>421</v>
      </c>
      <c r="J242">
        <v>1758506109.5</v>
      </c>
      <c r="K242">
        <f>(L242)/1000</f>
        <v>0</v>
      </c>
      <c r="L242">
        <f>1000*DL242*AJ242*(DH242-DI242)/(100*DA242*(1000-AJ242*DH242))</f>
        <v>0</v>
      </c>
      <c r="M242">
        <f>DL242*AJ242*(DG242-DF242*(1000-AJ242*DI242)/(1000-AJ242*DH242))/(100*DA242)</f>
        <v>0</v>
      </c>
      <c r="N242">
        <f>DF242 - IF(AJ242&gt;1, M242*DA242*100.0/(AL242), 0)</f>
        <v>0</v>
      </c>
      <c r="O242">
        <f>((U242-K242/2)*N242-M242)/(U242+K242/2)</f>
        <v>0</v>
      </c>
      <c r="P242">
        <f>O242*(DM242+DN242)/1000.0</f>
        <v>0</v>
      </c>
      <c r="Q242">
        <f>(DF242 - IF(AJ242&gt;1, M242*DA242*100.0/(AL242), 0))*(DM242+DN242)/1000.0</f>
        <v>0</v>
      </c>
      <c r="R242">
        <f>2.0/((1/T242-1/S242)+SIGN(T242)*SQRT((1/T242-1/S242)*(1/T242-1/S242) + 4*DB242/((DB242+1)*(DB242+1))*(2*1/T242*1/S242-1/S242*1/S242)))</f>
        <v>0</v>
      </c>
      <c r="S242">
        <f>IF(LEFT(DC242,1)&lt;&gt;"0",IF(LEFT(DC242,1)="1",3.0,DD242),$D$5+$E$5*(DT242*DM242/($K$5*1000))+$F$5*(DT242*DM242/($K$5*1000))*MAX(MIN(DA242,$J$5),$I$5)*MAX(MIN(DA242,$J$5),$I$5)+$G$5*MAX(MIN(DA242,$J$5),$I$5)*(DT242*DM242/($K$5*1000))+$H$5*(DT242*DM242/($K$5*1000))*(DT242*DM242/($K$5*1000)))</f>
        <v>0</v>
      </c>
      <c r="T242">
        <f>K242*(1000-(1000*0.61365*exp(17.502*X242/(240.97+X242))/(DM242+DN242)+DH242)/2)/(1000*0.61365*exp(17.502*X242/(240.97+X242))/(DM242+DN242)-DH242)</f>
        <v>0</v>
      </c>
      <c r="U242">
        <f>1/((DB242+1)/(R242/1.6)+1/(S242/1.37)) + DB242/((DB242+1)/(R242/1.6) + DB242/(S242/1.37))</f>
        <v>0</v>
      </c>
      <c r="V242">
        <f>(CW242*CZ242)</f>
        <v>0</v>
      </c>
      <c r="W242">
        <f>(DO242+(V242+2*0.95*5.67E-8*(((DO242+$B$7)+273)^4-(DO242+273)^4)-44100*K242)/(1.84*29.3*S242+8*0.95*5.67E-8*(DO242+273)^3))</f>
        <v>0</v>
      </c>
      <c r="X242">
        <f>($C$7*DP242+$D$7*DQ242+$E$7*W242)</f>
        <v>0</v>
      </c>
      <c r="Y242">
        <f>0.61365*exp(17.502*X242/(240.97+X242))</f>
        <v>0</v>
      </c>
      <c r="Z242">
        <f>(AA242/AB242*100)</f>
        <v>0</v>
      </c>
      <c r="AA242">
        <f>DH242*(DM242+DN242)/1000</f>
        <v>0</v>
      </c>
      <c r="AB242">
        <f>0.61365*exp(17.502*DO242/(240.97+DO242))</f>
        <v>0</v>
      </c>
      <c r="AC242">
        <f>(Y242-DH242*(DM242+DN242)/1000)</f>
        <v>0</v>
      </c>
      <c r="AD242">
        <f>(-K242*44100)</f>
        <v>0</v>
      </c>
      <c r="AE242">
        <f>2*29.3*S242*0.92*(DO242-X242)</f>
        <v>0</v>
      </c>
      <c r="AF242">
        <f>2*0.95*5.67E-8*(((DO242+$B$7)+273)^4-(X242+273)^4)</f>
        <v>0</v>
      </c>
      <c r="AG242">
        <f>V242+AF242+AD242+AE242</f>
        <v>0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MAX(0,($B$13+$C$13*DT242)/(1+$D$13*DT242)*DM242/(DO242+273)*$E$13)</f>
        <v>0</v>
      </c>
      <c r="AM242" t="s">
        <v>422</v>
      </c>
      <c r="AN242" t="s">
        <v>422</v>
      </c>
      <c r="AO242">
        <v>0</v>
      </c>
      <c r="AP242">
        <v>0</v>
      </c>
      <c r="AQ242">
        <f>1-AO242/AP242</f>
        <v>0</v>
      </c>
      <c r="AR242">
        <v>0</v>
      </c>
      <c r="AS242" t="s">
        <v>422</v>
      </c>
      <c r="AT242" t="s">
        <v>422</v>
      </c>
      <c r="AU242">
        <v>0</v>
      </c>
      <c r="AV242">
        <v>0</v>
      </c>
      <c r="AW242">
        <f>1-AU242/AV242</f>
        <v>0</v>
      </c>
      <c r="AX242">
        <v>0.5</v>
      </c>
      <c r="AY242">
        <f>CX242</f>
        <v>0</v>
      </c>
      <c r="AZ242">
        <f>M242</f>
        <v>0</v>
      </c>
      <c r="BA242">
        <f>AW242*AX242*AY242</f>
        <v>0</v>
      </c>
      <c r="BB242">
        <f>(AZ242-AR242)/AY242</f>
        <v>0</v>
      </c>
      <c r="BC242">
        <f>(AP242-AV242)/AV242</f>
        <v>0</v>
      </c>
      <c r="BD242">
        <f>AO242/(AQ242+AO242/AV242)</f>
        <v>0</v>
      </c>
      <c r="BE242" t="s">
        <v>422</v>
      </c>
      <c r="BF242">
        <v>0</v>
      </c>
      <c r="BG242">
        <f>IF(BF242&lt;&gt;0, BF242, BD242)</f>
        <v>0</v>
      </c>
      <c r="BH242">
        <f>1-BG242/AV242</f>
        <v>0</v>
      </c>
      <c r="BI242">
        <f>(AV242-AU242)/(AV242-BG242)</f>
        <v>0</v>
      </c>
      <c r="BJ242">
        <f>(AP242-AV242)/(AP242-BG242)</f>
        <v>0</v>
      </c>
      <c r="BK242">
        <f>(AV242-AU242)/(AV242-AO242)</f>
        <v>0</v>
      </c>
      <c r="BL242">
        <f>(AP242-AV242)/(AP242-AO242)</f>
        <v>0</v>
      </c>
      <c r="BM242">
        <f>(BI242*BG242/AU242)</f>
        <v>0</v>
      </c>
      <c r="BN242">
        <f>(1-BM242)</f>
        <v>0</v>
      </c>
      <c r="CW242">
        <f>$B$11*DU242+$C$11*DV242+$F$11*EG242*(1-EJ242)</f>
        <v>0</v>
      </c>
      <c r="CX242">
        <f>CW242*CY242</f>
        <v>0</v>
      </c>
      <c r="CY242">
        <f>($B$11*$D$9+$C$11*$D$9+$F$11*((ET242+EL242)/MAX(ET242+EL242+EU242, 0.1)*$I$9+EU242/MAX(ET242+EL242+EU242, 0.1)*$J$9))/($B$11+$C$11+$F$11)</f>
        <v>0</v>
      </c>
      <c r="CZ242">
        <f>($B$11*$K$9+$C$11*$K$9+$F$11*((ET242+EL242)/MAX(ET242+EL242+EU242, 0.1)*$P$9+EU242/MAX(ET242+EL242+EU242, 0.1)*$Q$9))/($B$11+$C$11+$F$11)</f>
        <v>0</v>
      </c>
      <c r="DA242">
        <v>6</v>
      </c>
      <c r="DB242">
        <v>0.5</v>
      </c>
      <c r="DC242" t="s">
        <v>423</v>
      </c>
      <c r="DD242">
        <v>2</v>
      </c>
      <c r="DE242">
        <v>1758506109.5</v>
      </c>
      <c r="DF242">
        <v>420.5975555555556</v>
      </c>
      <c r="DG242">
        <v>419.99</v>
      </c>
      <c r="DH242">
        <v>25.56794444444445</v>
      </c>
      <c r="DI242">
        <v>25.32302222222222</v>
      </c>
      <c r="DJ242">
        <v>419.3596666666667</v>
      </c>
      <c r="DK242">
        <v>25.3557</v>
      </c>
      <c r="DL242">
        <v>500.0656666666666</v>
      </c>
      <c r="DM242">
        <v>89.99442222222223</v>
      </c>
      <c r="DN242">
        <v>0.05645278888888889</v>
      </c>
      <c r="DO242">
        <v>31.3946</v>
      </c>
      <c r="DP242">
        <v>30.68437777777778</v>
      </c>
      <c r="DQ242">
        <v>999.9000000000001</v>
      </c>
      <c r="DR242">
        <v>0</v>
      </c>
      <c r="DS242">
        <v>0</v>
      </c>
      <c r="DT242">
        <v>10005.55666666667</v>
      </c>
      <c r="DU242">
        <v>0</v>
      </c>
      <c r="DV242">
        <v>0.899321</v>
      </c>
      <c r="DW242">
        <v>0.6074318888888889</v>
      </c>
      <c r="DX242">
        <v>431.6335555555555</v>
      </c>
      <c r="DY242">
        <v>430.9017777777778</v>
      </c>
      <c r="DZ242">
        <v>0.244923</v>
      </c>
      <c r="EA242">
        <v>419.99</v>
      </c>
      <c r="EB242">
        <v>25.32302222222222</v>
      </c>
      <c r="EC242">
        <v>2.300972222222222</v>
      </c>
      <c r="ED242">
        <v>2.27893</v>
      </c>
      <c r="EE242">
        <v>19.68321111111111</v>
      </c>
      <c r="EF242">
        <v>19.52822222222223</v>
      </c>
      <c r="EG242">
        <v>0.00500097</v>
      </c>
      <c r="EH242">
        <v>0</v>
      </c>
      <c r="EI242">
        <v>0</v>
      </c>
      <c r="EJ242">
        <v>0</v>
      </c>
      <c r="EK242">
        <v>794.3555555555555</v>
      </c>
      <c r="EL242">
        <v>0.00500097</v>
      </c>
      <c r="EM242">
        <v>-13.82222222222222</v>
      </c>
      <c r="EN242">
        <v>-3.311111111111111</v>
      </c>
      <c r="EO242">
        <v>35.125</v>
      </c>
      <c r="EP242">
        <v>38.312</v>
      </c>
      <c r="EQ242">
        <v>36.77755555555555</v>
      </c>
      <c r="ER242">
        <v>38.15944444444445</v>
      </c>
      <c r="ES242">
        <v>37.069</v>
      </c>
      <c r="ET242">
        <v>0</v>
      </c>
      <c r="EU242">
        <v>0</v>
      </c>
      <c r="EV242">
        <v>0</v>
      </c>
      <c r="EW242">
        <v>1758506113.3</v>
      </c>
      <c r="EX242">
        <v>0</v>
      </c>
      <c r="EY242">
        <v>793.4400000000001</v>
      </c>
      <c r="EZ242">
        <v>-2.499999494123466</v>
      </c>
      <c r="FA242">
        <v>25.40769200082828</v>
      </c>
      <c r="FB242">
        <v>-12.544</v>
      </c>
      <c r="FC242">
        <v>15</v>
      </c>
      <c r="FD242">
        <v>0</v>
      </c>
      <c r="FE242" t="s">
        <v>424</v>
      </c>
      <c r="FF242">
        <v>1747247426.5</v>
      </c>
      <c r="FG242">
        <v>1747247420.5</v>
      </c>
      <c r="FH242">
        <v>0</v>
      </c>
      <c r="FI242">
        <v>1.027</v>
      </c>
      <c r="FJ242">
        <v>0.031</v>
      </c>
      <c r="FK242">
        <v>0.02</v>
      </c>
      <c r="FL242">
        <v>0.05</v>
      </c>
      <c r="FM242">
        <v>420</v>
      </c>
      <c r="FN242">
        <v>16</v>
      </c>
      <c r="FO242">
        <v>0.01</v>
      </c>
      <c r="FP242">
        <v>0.1</v>
      </c>
      <c r="FQ242">
        <v>0.591147625</v>
      </c>
      <c r="FR242">
        <v>0.0468370694183854</v>
      </c>
      <c r="FS242">
        <v>0.03107513732124727</v>
      </c>
      <c r="FT242">
        <v>1</v>
      </c>
      <c r="FU242">
        <v>794.7235294117646</v>
      </c>
      <c r="FV242">
        <v>0.3239114448797462</v>
      </c>
      <c r="FW242">
        <v>8.577846254554926</v>
      </c>
      <c r="FX242">
        <v>-1</v>
      </c>
      <c r="FY242">
        <v>0.24613185</v>
      </c>
      <c r="FZ242">
        <v>-0.0065380412757988</v>
      </c>
      <c r="GA242">
        <v>0.002239499425652977</v>
      </c>
      <c r="GB242">
        <v>1</v>
      </c>
      <c r="GC242">
        <v>2</v>
      </c>
      <c r="GD242">
        <v>2</v>
      </c>
      <c r="GE242" t="s">
        <v>448</v>
      </c>
      <c r="GF242">
        <v>3.13683</v>
      </c>
      <c r="GG242">
        <v>2.71621</v>
      </c>
      <c r="GH242">
        <v>0.0933036</v>
      </c>
      <c r="GI242">
        <v>0.09253</v>
      </c>
      <c r="GJ242">
        <v>0.110252</v>
      </c>
      <c r="GK242">
        <v>0.108315</v>
      </c>
      <c r="GL242">
        <v>28799.8</v>
      </c>
      <c r="GM242">
        <v>28878.1</v>
      </c>
      <c r="GN242">
        <v>29530.4</v>
      </c>
      <c r="GO242">
        <v>29410.3</v>
      </c>
      <c r="GP242">
        <v>34714.1</v>
      </c>
      <c r="GQ242">
        <v>34729.3</v>
      </c>
      <c r="GR242">
        <v>41557.2</v>
      </c>
      <c r="GS242">
        <v>41783.2</v>
      </c>
      <c r="GT242">
        <v>1.91702</v>
      </c>
      <c r="GU242">
        <v>1.86917</v>
      </c>
      <c r="GV242">
        <v>0.08216130000000001</v>
      </c>
      <c r="GW242">
        <v>0</v>
      </c>
      <c r="GX242">
        <v>29.3466</v>
      </c>
      <c r="GY242">
        <v>999.9</v>
      </c>
      <c r="GZ242">
        <v>57.3</v>
      </c>
      <c r="HA242">
        <v>31.3</v>
      </c>
      <c r="HB242">
        <v>29.2186</v>
      </c>
      <c r="HC242">
        <v>62.3527</v>
      </c>
      <c r="HD242">
        <v>25.5649</v>
      </c>
      <c r="HE242">
        <v>1</v>
      </c>
      <c r="HF242">
        <v>0.120297</v>
      </c>
      <c r="HG242">
        <v>-2.17477</v>
      </c>
      <c r="HH242">
        <v>20.3433</v>
      </c>
      <c r="HI242">
        <v>5.22208</v>
      </c>
      <c r="HJ242">
        <v>12.0159</v>
      </c>
      <c r="HK242">
        <v>4.9903</v>
      </c>
      <c r="HL242">
        <v>3.2888</v>
      </c>
      <c r="HM242">
        <v>9999</v>
      </c>
      <c r="HN242">
        <v>9999</v>
      </c>
      <c r="HO242">
        <v>9999</v>
      </c>
      <c r="HP242">
        <v>999.9</v>
      </c>
      <c r="HQ242">
        <v>1.86754</v>
      </c>
      <c r="HR242">
        <v>1.86674</v>
      </c>
      <c r="HS242">
        <v>1.86602</v>
      </c>
      <c r="HT242">
        <v>1.866</v>
      </c>
      <c r="HU242">
        <v>1.86784</v>
      </c>
      <c r="HV242">
        <v>1.87027</v>
      </c>
      <c r="HW242">
        <v>1.8689</v>
      </c>
      <c r="HX242">
        <v>1.87042</v>
      </c>
      <c r="HY242">
        <v>0</v>
      </c>
      <c r="HZ242">
        <v>0</v>
      </c>
      <c r="IA242">
        <v>0</v>
      </c>
      <c r="IB242">
        <v>0</v>
      </c>
      <c r="IC242" t="s">
        <v>426</v>
      </c>
      <c r="ID242" t="s">
        <v>427</v>
      </c>
      <c r="IE242" t="s">
        <v>428</v>
      </c>
      <c r="IF242" t="s">
        <v>428</v>
      </c>
      <c r="IG242" t="s">
        <v>428</v>
      </c>
      <c r="IH242" t="s">
        <v>428</v>
      </c>
      <c r="II242">
        <v>0</v>
      </c>
      <c r="IJ242">
        <v>100</v>
      </c>
      <c r="IK242">
        <v>100</v>
      </c>
      <c r="IL242">
        <v>1.238</v>
      </c>
      <c r="IM242">
        <v>0.2123</v>
      </c>
      <c r="IN242">
        <v>0.6902030508192664</v>
      </c>
      <c r="IO242">
        <v>0.001474763808417899</v>
      </c>
      <c r="IP242">
        <v>-3.85604142745729E-07</v>
      </c>
      <c r="IQ242">
        <v>-4.042155114862324E-11</v>
      </c>
      <c r="IR242">
        <v>-0.0599630414126953</v>
      </c>
      <c r="IS242">
        <v>-0.0008759303265835833</v>
      </c>
      <c r="IT242">
        <v>0.0007542316531097033</v>
      </c>
      <c r="IU242">
        <v>-1.168394518909615E-05</v>
      </c>
      <c r="IV242">
        <v>4</v>
      </c>
      <c r="IW242">
        <v>2283</v>
      </c>
      <c r="IX242">
        <v>1</v>
      </c>
      <c r="IY242">
        <v>28</v>
      </c>
      <c r="IZ242">
        <v>187644.8</v>
      </c>
      <c r="JA242">
        <v>187644.9</v>
      </c>
      <c r="JB242">
        <v>1.03394</v>
      </c>
      <c r="JC242">
        <v>2.2937</v>
      </c>
      <c r="JD242">
        <v>1.39648</v>
      </c>
      <c r="JE242">
        <v>2.3584</v>
      </c>
      <c r="JF242">
        <v>1.49536</v>
      </c>
      <c r="JG242">
        <v>2.67456</v>
      </c>
      <c r="JH242">
        <v>36.7654</v>
      </c>
      <c r="JI242">
        <v>24.0963</v>
      </c>
      <c r="JJ242">
        <v>18</v>
      </c>
      <c r="JK242">
        <v>489.554</v>
      </c>
      <c r="JL242">
        <v>449.254</v>
      </c>
      <c r="JM242">
        <v>32.6988</v>
      </c>
      <c r="JN242">
        <v>29.161</v>
      </c>
      <c r="JO242">
        <v>29.9997</v>
      </c>
      <c r="JP242">
        <v>29.0512</v>
      </c>
      <c r="JQ242">
        <v>28.9816</v>
      </c>
      <c r="JR242">
        <v>20.6952</v>
      </c>
      <c r="JS242">
        <v>20.4106</v>
      </c>
      <c r="JT242">
        <v>100</v>
      </c>
      <c r="JU242">
        <v>32.7043</v>
      </c>
      <c r="JV242">
        <v>420</v>
      </c>
      <c r="JW242">
        <v>25.3938</v>
      </c>
      <c r="JX242">
        <v>100.929</v>
      </c>
      <c r="JY242">
        <v>100.475</v>
      </c>
    </row>
    <row r="243" spans="1:285">
      <c r="A243">
        <v>227</v>
      </c>
      <c r="B243">
        <v>1758506114.5</v>
      </c>
      <c r="C243">
        <v>3226</v>
      </c>
      <c r="D243" t="s">
        <v>887</v>
      </c>
      <c r="E243" t="s">
        <v>888</v>
      </c>
      <c r="F243">
        <v>5</v>
      </c>
      <c r="G243" t="s">
        <v>796</v>
      </c>
      <c r="H243" t="s">
        <v>420</v>
      </c>
      <c r="I243" t="s">
        <v>421</v>
      </c>
      <c r="J243">
        <v>1758506111.5</v>
      </c>
      <c r="K243">
        <f>(L243)/1000</f>
        <v>0</v>
      </c>
      <c r="L243">
        <f>1000*DL243*AJ243*(DH243-DI243)/(100*DA243*(1000-AJ243*DH243))</f>
        <v>0</v>
      </c>
      <c r="M243">
        <f>DL243*AJ243*(DG243-DF243*(1000-AJ243*DI243)/(1000-AJ243*DH243))/(100*DA243)</f>
        <v>0</v>
      </c>
      <c r="N243">
        <f>DF243 - IF(AJ243&gt;1, M243*DA243*100.0/(AL243), 0)</f>
        <v>0</v>
      </c>
      <c r="O243">
        <f>((U243-K243/2)*N243-M243)/(U243+K243/2)</f>
        <v>0</v>
      </c>
      <c r="P243">
        <f>O243*(DM243+DN243)/1000.0</f>
        <v>0</v>
      </c>
      <c r="Q243">
        <f>(DF243 - IF(AJ243&gt;1, M243*DA243*100.0/(AL243), 0))*(DM243+DN243)/1000.0</f>
        <v>0</v>
      </c>
      <c r="R243">
        <f>2.0/((1/T243-1/S243)+SIGN(T243)*SQRT((1/T243-1/S243)*(1/T243-1/S243) + 4*DB243/((DB243+1)*(DB243+1))*(2*1/T243*1/S243-1/S243*1/S243)))</f>
        <v>0</v>
      </c>
      <c r="S243">
        <f>IF(LEFT(DC243,1)&lt;&gt;"0",IF(LEFT(DC243,1)="1",3.0,DD243),$D$5+$E$5*(DT243*DM243/($K$5*1000))+$F$5*(DT243*DM243/($K$5*1000))*MAX(MIN(DA243,$J$5),$I$5)*MAX(MIN(DA243,$J$5),$I$5)+$G$5*MAX(MIN(DA243,$J$5),$I$5)*(DT243*DM243/($K$5*1000))+$H$5*(DT243*DM243/($K$5*1000))*(DT243*DM243/($K$5*1000)))</f>
        <v>0</v>
      </c>
      <c r="T243">
        <f>K243*(1000-(1000*0.61365*exp(17.502*X243/(240.97+X243))/(DM243+DN243)+DH243)/2)/(1000*0.61365*exp(17.502*X243/(240.97+X243))/(DM243+DN243)-DH243)</f>
        <v>0</v>
      </c>
      <c r="U243">
        <f>1/((DB243+1)/(R243/1.6)+1/(S243/1.37)) + DB243/((DB243+1)/(R243/1.6) + DB243/(S243/1.37))</f>
        <v>0</v>
      </c>
      <c r="V243">
        <f>(CW243*CZ243)</f>
        <v>0</v>
      </c>
      <c r="W243">
        <f>(DO243+(V243+2*0.95*5.67E-8*(((DO243+$B$7)+273)^4-(DO243+273)^4)-44100*K243)/(1.84*29.3*S243+8*0.95*5.67E-8*(DO243+273)^3))</f>
        <v>0</v>
      </c>
      <c r="X243">
        <f>($C$7*DP243+$D$7*DQ243+$E$7*W243)</f>
        <v>0</v>
      </c>
      <c r="Y243">
        <f>0.61365*exp(17.502*X243/(240.97+X243))</f>
        <v>0</v>
      </c>
      <c r="Z243">
        <f>(AA243/AB243*100)</f>
        <v>0</v>
      </c>
      <c r="AA243">
        <f>DH243*(DM243+DN243)/1000</f>
        <v>0</v>
      </c>
      <c r="AB243">
        <f>0.61365*exp(17.502*DO243/(240.97+DO243))</f>
        <v>0</v>
      </c>
      <c r="AC243">
        <f>(Y243-DH243*(DM243+DN243)/1000)</f>
        <v>0</v>
      </c>
      <c r="AD243">
        <f>(-K243*44100)</f>
        <v>0</v>
      </c>
      <c r="AE243">
        <f>2*29.3*S243*0.92*(DO243-X243)</f>
        <v>0</v>
      </c>
      <c r="AF243">
        <f>2*0.95*5.67E-8*(((DO243+$B$7)+273)^4-(X243+273)^4)</f>
        <v>0</v>
      </c>
      <c r="AG243">
        <f>V243+AF243+AD243+AE243</f>
        <v>0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MAX(0,($B$13+$C$13*DT243)/(1+$D$13*DT243)*DM243/(DO243+273)*$E$13)</f>
        <v>0</v>
      </c>
      <c r="AM243" t="s">
        <v>422</v>
      </c>
      <c r="AN243" t="s">
        <v>422</v>
      </c>
      <c r="AO243">
        <v>0</v>
      </c>
      <c r="AP243">
        <v>0</v>
      </c>
      <c r="AQ243">
        <f>1-AO243/AP243</f>
        <v>0</v>
      </c>
      <c r="AR243">
        <v>0</v>
      </c>
      <c r="AS243" t="s">
        <v>422</v>
      </c>
      <c r="AT243" t="s">
        <v>422</v>
      </c>
      <c r="AU243">
        <v>0</v>
      </c>
      <c r="AV243">
        <v>0</v>
      </c>
      <c r="AW243">
        <f>1-AU243/AV243</f>
        <v>0</v>
      </c>
      <c r="AX243">
        <v>0.5</v>
      </c>
      <c r="AY243">
        <f>CX243</f>
        <v>0</v>
      </c>
      <c r="AZ243">
        <f>M243</f>
        <v>0</v>
      </c>
      <c r="BA243">
        <f>AW243*AX243*AY243</f>
        <v>0</v>
      </c>
      <c r="BB243">
        <f>(AZ243-AR243)/AY243</f>
        <v>0</v>
      </c>
      <c r="BC243">
        <f>(AP243-AV243)/AV243</f>
        <v>0</v>
      </c>
      <c r="BD243">
        <f>AO243/(AQ243+AO243/AV243)</f>
        <v>0</v>
      </c>
      <c r="BE243" t="s">
        <v>422</v>
      </c>
      <c r="BF243">
        <v>0</v>
      </c>
      <c r="BG243">
        <f>IF(BF243&lt;&gt;0, BF243, BD243)</f>
        <v>0</v>
      </c>
      <c r="BH243">
        <f>1-BG243/AV243</f>
        <v>0</v>
      </c>
      <c r="BI243">
        <f>(AV243-AU243)/(AV243-BG243)</f>
        <v>0</v>
      </c>
      <c r="BJ243">
        <f>(AP243-AV243)/(AP243-BG243)</f>
        <v>0</v>
      </c>
      <c r="BK243">
        <f>(AV243-AU243)/(AV243-AO243)</f>
        <v>0</v>
      </c>
      <c r="BL243">
        <f>(AP243-AV243)/(AP243-AO243)</f>
        <v>0</v>
      </c>
      <c r="BM243">
        <f>(BI243*BG243/AU243)</f>
        <v>0</v>
      </c>
      <c r="BN243">
        <f>(1-BM243)</f>
        <v>0</v>
      </c>
      <c r="CW243">
        <f>$B$11*DU243+$C$11*DV243+$F$11*EG243*(1-EJ243)</f>
        <v>0</v>
      </c>
      <c r="CX243">
        <f>CW243*CY243</f>
        <v>0</v>
      </c>
      <c r="CY243">
        <f>($B$11*$D$9+$C$11*$D$9+$F$11*((ET243+EL243)/MAX(ET243+EL243+EU243, 0.1)*$I$9+EU243/MAX(ET243+EL243+EU243, 0.1)*$J$9))/($B$11+$C$11+$F$11)</f>
        <v>0</v>
      </c>
      <c r="CZ243">
        <f>($B$11*$K$9+$C$11*$K$9+$F$11*((ET243+EL243)/MAX(ET243+EL243+EU243, 0.1)*$P$9+EU243/MAX(ET243+EL243+EU243, 0.1)*$Q$9))/($B$11+$C$11+$F$11)</f>
        <v>0</v>
      </c>
      <c r="DA243">
        <v>6</v>
      </c>
      <c r="DB243">
        <v>0.5</v>
      </c>
      <c r="DC243" t="s">
        <v>423</v>
      </c>
      <c r="DD243">
        <v>2</v>
      </c>
      <c r="DE243">
        <v>1758506111.5</v>
      </c>
      <c r="DF243">
        <v>420.5882222222222</v>
      </c>
      <c r="DG243">
        <v>419.9815555555555</v>
      </c>
      <c r="DH243">
        <v>25.56837777777778</v>
      </c>
      <c r="DI243">
        <v>25.33544444444444</v>
      </c>
      <c r="DJ243">
        <v>419.3502222222222</v>
      </c>
      <c r="DK243">
        <v>25.35612222222223</v>
      </c>
      <c r="DL243">
        <v>500.037</v>
      </c>
      <c r="DM243">
        <v>89.99401111111111</v>
      </c>
      <c r="DN243">
        <v>0.05623986666666667</v>
      </c>
      <c r="DO243">
        <v>31.3946</v>
      </c>
      <c r="DP243">
        <v>30.68491111111112</v>
      </c>
      <c r="DQ243">
        <v>999.9000000000001</v>
      </c>
      <c r="DR243">
        <v>0</v>
      </c>
      <c r="DS243">
        <v>0</v>
      </c>
      <c r="DT243">
        <v>10001.45888888889</v>
      </c>
      <c r="DU243">
        <v>0</v>
      </c>
      <c r="DV243">
        <v>0.899321</v>
      </c>
      <c r="DW243">
        <v>0.6066418888888889</v>
      </c>
      <c r="DX243">
        <v>431.6241111111111</v>
      </c>
      <c r="DY243">
        <v>430.8984444444444</v>
      </c>
      <c r="DZ243">
        <v>0.2329471111111111</v>
      </c>
      <c r="EA243">
        <v>419.9815555555555</v>
      </c>
      <c r="EB243">
        <v>25.33544444444444</v>
      </c>
      <c r="EC243">
        <v>2.301002222222222</v>
      </c>
      <c r="ED243">
        <v>2.280037777777777</v>
      </c>
      <c r="EE243">
        <v>19.68341111111111</v>
      </c>
      <c r="EF243">
        <v>19.53603333333334</v>
      </c>
      <c r="EG243">
        <v>0.00500097</v>
      </c>
      <c r="EH243">
        <v>0</v>
      </c>
      <c r="EI243">
        <v>0</v>
      </c>
      <c r="EJ243">
        <v>0</v>
      </c>
      <c r="EK243">
        <v>794.5666666666666</v>
      </c>
      <c r="EL243">
        <v>0.00500097</v>
      </c>
      <c r="EM243">
        <v>-5.555555555555556</v>
      </c>
      <c r="EN243">
        <v>-2.177777777777778</v>
      </c>
      <c r="EO243">
        <v>35.125</v>
      </c>
      <c r="EP243">
        <v>38.312</v>
      </c>
      <c r="EQ243">
        <v>36.75688888888889</v>
      </c>
      <c r="ER243">
        <v>38.13877777777778</v>
      </c>
      <c r="ES243">
        <v>37.062</v>
      </c>
      <c r="ET243">
        <v>0</v>
      </c>
      <c r="EU243">
        <v>0</v>
      </c>
      <c r="EV243">
        <v>0</v>
      </c>
      <c r="EW243">
        <v>1758506115.7</v>
      </c>
      <c r="EX243">
        <v>0</v>
      </c>
      <c r="EY243">
        <v>794.136</v>
      </c>
      <c r="EZ243">
        <v>4.384615665825472</v>
      </c>
      <c r="FA243">
        <v>32.45384576076113</v>
      </c>
      <c r="FB243">
        <v>-10.048</v>
      </c>
      <c r="FC243">
        <v>15</v>
      </c>
      <c r="FD243">
        <v>0</v>
      </c>
      <c r="FE243" t="s">
        <v>424</v>
      </c>
      <c r="FF243">
        <v>1747247426.5</v>
      </c>
      <c r="FG243">
        <v>1747247420.5</v>
      </c>
      <c r="FH243">
        <v>0</v>
      </c>
      <c r="FI243">
        <v>1.027</v>
      </c>
      <c r="FJ243">
        <v>0.031</v>
      </c>
      <c r="FK243">
        <v>0.02</v>
      </c>
      <c r="FL243">
        <v>0.05</v>
      </c>
      <c r="FM243">
        <v>420</v>
      </c>
      <c r="FN243">
        <v>16</v>
      </c>
      <c r="FO243">
        <v>0.01</v>
      </c>
      <c r="FP243">
        <v>0.1</v>
      </c>
      <c r="FQ243">
        <v>0.5915825121951219</v>
      </c>
      <c r="FR243">
        <v>0.07065470383275167</v>
      </c>
      <c r="FS243">
        <v>0.03082644542701097</v>
      </c>
      <c r="FT243">
        <v>1</v>
      </c>
      <c r="FU243">
        <v>794.2647058823529</v>
      </c>
      <c r="FV243">
        <v>-4.718105233905612</v>
      </c>
      <c r="FW243">
        <v>8.801466533981072</v>
      </c>
      <c r="FX243">
        <v>-1</v>
      </c>
      <c r="FY243">
        <v>0.2441903170731707</v>
      </c>
      <c r="FZ243">
        <v>-0.03787902439024375</v>
      </c>
      <c r="GA243">
        <v>0.007463190547169961</v>
      </c>
      <c r="GB243">
        <v>1</v>
      </c>
      <c r="GC243">
        <v>2</v>
      </c>
      <c r="GD243">
        <v>2</v>
      </c>
      <c r="GE243" t="s">
        <v>448</v>
      </c>
      <c r="GF243">
        <v>3.13687</v>
      </c>
      <c r="GG243">
        <v>2.7163</v>
      </c>
      <c r="GH243">
        <v>0.0933011</v>
      </c>
      <c r="GI243">
        <v>0.0925328</v>
      </c>
      <c r="GJ243">
        <v>0.110268</v>
      </c>
      <c r="GK243">
        <v>0.108425</v>
      </c>
      <c r="GL243">
        <v>28799.8</v>
      </c>
      <c r="GM243">
        <v>28878.2</v>
      </c>
      <c r="GN243">
        <v>29530.3</v>
      </c>
      <c r="GO243">
        <v>29410.5</v>
      </c>
      <c r="GP243">
        <v>34713.3</v>
      </c>
      <c r="GQ243">
        <v>34725.2</v>
      </c>
      <c r="GR243">
        <v>41557</v>
      </c>
      <c r="GS243">
        <v>41783.5</v>
      </c>
      <c r="GT243">
        <v>1.917</v>
      </c>
      <c r="GU243">
        <v>1.86952</v>
      </c>
      <c r="GV243">
        <v>0.082124</v>
      </c>
      <c r="GW243">
        <v>0</v>
      </c>
      <c r="GX243">
        <v>29.3455</v>
      </c>
      <c r="GY243">
        <v>999.9</v>
      </c>
      <c r="GZ243">
        <v>57.3</v>
      </c>
      <c r="HA243">
        <v>31.3</v>
      </c>
      <c r="HB243">
        <v>29.2199</v>
      </c>
      <c r="HC243">
        <v>62.3927</v>
      </c>
      <c r="HD243">
        <v>25.5329</v>
      </c>
      <c r="HE243">
        <v>1</v>
      </c>
      <c r="HF243">
        <v>0.120025</v>
      </c>
      <c r="HG243">
        <v>-2.16392</v>
      </c>
      <c r="HH243">
        <v>20.3435</v>
      </c>
      <c r="HI243">
        <v>5.22298</v>
      </c>
      <c r="HJ243">
        <v>12.0158</v>
      </c>
      <c r="HK243">
        <v>4.99035</v>
      </c>
      <c r="HL243">
        <v>3.2888</v>
      </c>
      <c r="HM243">
        <v>9999</v>
      </c>
      <c r="HN243">
        <v>9999</v>
      </c>
      <c r="HO243">
        <v>9999</v>
      </c>
      <c r="HP243">
        <v>999.9</v>
      </c>
      <c r="HQ243">
        <v>1.86754</v>
      </c>
      <c r="HR243">
        <v>1.86675</v>
      </c>
      <c r="HS243">
        <v>1.86603</v>
      </c>
      <c r="HT243">
        <v>1.866</v>
      </c>
      <c r="HU243">
        <v>1.86786</v>
      </c>
      <c r="HV243">
        <v>1.87028</v>
      </c>
      <c r="HW243">
        <v>1.86891</v>
      </c>
      <c r="HX243">
        <v>1.87042</v>
      </c>
      <c r="HY243">
        <v>0</v>
      </c>
      <c r="HZ243">
        <v>0</v>
      </c>
      <c r="IA243">
        <v>0</v>
      </c>
      <c r="IB243">
        <v>0</v>
      </c>
      <c r="IC243" t="s">
        <v>426</v>
      </c>
      <c r="ID243" t="s">
        <v>427</v>
      </c>
      <c r="IE243" t="s">
        <v>428</v>
      </c>
      <c r="IF243" t="s">
        <v>428</v>
      </c>
      <c r="IG243" t="s">
        <v>428</v>
      </c>
      <c r="IH243" t="s">
        <v>428</v>
      </c>
      <c r="II243">
        <v>0</v>
      </c>
      <c r="IJ243">
        <v>100</v>
      </c>
      <c r="IK243">
        <v>100</v>
      </c>
      <c r="IL243">
        <v>1.238</v>
      </c>
      <c r="IM243">
        <v>0.2123</v>
      </c>
      <c r="IN243">
        <v>0.6902030508192664</v>
      </c>
      <c r="IO243">
        <v>0.001474763808417899</v>
      </c>
      <c r="IP243">
        <v>-3.85604142745729E-07</v>
      </c>
      <c r="IQ243">
        <v>-4.042155114862324E-11</v>
      </c>
      <c r="IR243">
        <v>-0.0599630414126953</v>
      </c>
      <c r="IS243">
        <v>-0.0008759303265835833</v>
      </c>
      <c r="IT243">
        <v>0.0007542316531097033</v>
      </c>
      <c r="IU243">
        <v>-1.168394518909615E-05</v>
      </c>
      <c r="IV243">
        <v>4</v>
      </c>
      <c r="IW243">
        <v>2283</v>
      </c>
      <c r="IX243">
        <v>1</v>
      </c>
      <c r="IY243">
        <v>28</v>
      </c>
      <c r="IZ243">
        <v>187644.8</v>
      </c>
      <c r="JA243">
        <v>187644.9</v>
      </c>
      <c r="JB243">
        <v>1.03394</v>
      </c>
      <c r="JC243">
        <v>2.29858</v>
      </c>
      <c r="JD243">
        <v>1.39648</v>
      </c>
      <c r="JE243">
        <v>2.35962</v>
      </c>
      <c r="JF243">
        <v>1.49536</v>
      </c>
      <c r="JG243">
        <v>2.62329</v>
      </c>
      <c r="JH243">
        <v>36.7417</v>
      </c>
      <c r="JI243">
        <v>24.105</v>
      </c>
      <c r="JJ243">
        <v>18</v>
      </c>
      <c r="JK243">
        <v>489.523</v>
      </c>
      <c r="JL243">
        <v>449.462</v>
      </c>
      <c r="JM243">
        <v>32.7052</v>
      </c>
      <c r="JN243">
        <v>29.1595</v>
      </c>
      <c r="JO243">
        <v>29.9997</v>
      </c>
      <c r="JP243">
        <v>29.0494</v>
      </c>
      <c r="JQ243">
        <v>28.9801</v>
      </c>
      <c r="JR243">
        <v>20.696</v>
      </c>
      <c r="JS243">
        <v>20.4106</v>
      </c>
      <c r="JT243">
        <v>100</v>
      </c>
      <c r="JU243">
        <v>32.7147</v>
      </c>
      <c r="JV243">
        <v>420</v>
      </c>
      <c r="JW243">
        <v>25.3865</v>
      </c>
      <c r="JX243">
        <v>100.929</v>
      </c>
      <c r="JY243">
        <v>100.476</v>
      </c>
    </row>
    <row r="244" spans="1:285">
      <c r="A244">
        <v>228</v>
      </c>
      <c r="B244">
        <v>1758506116.5</v>
      </c>
      <c r="C244">
        <v>3228</v>
      </c>
      <c r="D244" t="s">
        <v>889</v>
      </c>
      <c r="E244" t="s">
        <v>890</v>
      </c>
      <c r="F244">
        <v>5</v>
      </c>
      <c r="G244" t="s">
        <v>796</v>
      </c>
      <c r="H244" t="s">
        <v>420</v>
      </c>
      <c r="I244" t="s">
        <v>421</v>
      </c>
      <c r="J244">
        <v>1758506113.5</v>
      </c>
      <c r="K244">
        <f>(L244)/1000</f>
        <v>0</v>
      </c>
      <c r="L244">
        <f>1000*DL244*AJ244*(DH244-DI244)/(100*DA244*(1000-AJ244*DH244))</f>
        <v>0</v>
      </c>
      <c r="M244">
        <f>DL244*AJ244*(DG244-DF244*(1000-AJ244*DI244)/(1000-AJ244*DH244))/(100*DA244)</f>
        <v>0</v>
      </c>
      <c r="N244">
        <f>DF244 - IF(AJ244&gt;1, M244*DA244*100.0/(AL244), 0)</f>
        <v>0</v>
      </c>
      <c r="O244">
        <f>((U244-K244/2)*N244-M244)/(U244+K244/2)</f>
        <v>0</v>
      </c>
      <c r="P244">
        <f>O244*(DM244+DN244)/1000.0</f>
        <v>0</v>
      </c>
      <c r="Q244">
        <f>(DF244 - IF(AJ244&gt;1, M244*DA244*100.0/(AL244), 0))*(DM244+DN244)/1000.0</f>
        <v>0</v>
      </c>
      <c r="R244">
        <f>2.0/((1/T244-1/S244)+SIGN(T244)*SQRT((1/T244-1/S244)*(1/T244-1/S244) + 4*DB244/((DB244+1)*(DB244+1))*(2*1/T244*1/S244-1/S244*1/S244)))</f>
        <v>0</v>
      </c>
      <c r="S244">
        <f>IF(LEFT(DC244,1)&lt;&gt;"0",IF(LEFT(DC244,1)="1",3.0,DD244),$D$5+$E$5*(DT244*DM244/($K$5*1000))+$F$5*(DT244*DM244/($K$5*1000))*MAX(MIN(DA244,$J$5),$I$5)*MAX(MIN(DA244,$J$5),$I$5)+$G$5*MAX(MIN(DA244,$J$5),$I$5)*(DT244*DM244/($K$5*1000))+$H$5*(DT244*DM244/($K$5*1000))*(DT244*DM244/($K$5*1000)))</f>
        <v>0</v>
      </c>
      <c r="T244">
        <f>K244*(1000-(1000*0.61365*exp(17.502*X244/(240.97+X244))/(DM244+DN244)+DH244)/2)/(1000*0.61365*exp(17.502*X244/(240.97+X244))/(DM244+DN244)-DH244)</f>
        <v>0</v>
      </c>
      <c r="U244">
        <f>1/((DB244+1)/(R244/1.6)+1/(S244/1.37)) + DB244/((DB244+1)/(R244/1.6) + DB244/(S244/1.37))</f>
        <v>0</v>
      </c>
      <c r="V244">
        <f>(CW244*CZ244)</f>
        <v>0</v>
      </c>
      <c r="W244">
        <f>(DO244+(V244+2*0.95*5.67E-8*(((DO244+$B$7)+273)^4-(DO244+273)^4)-44100*K244)/(1.84*29.3*S244+8*0.95*5.67E-8*(DO244+273)^3))</f>
        <v>0</v>
      </c>
      <c r="X244">
        <f>($C$7*DP244+$D$7*DQ244+$E$7*W244)</f>
        <v>0</v>
      </c>
      <c r="Y244">
        <f>0.61365*exp(17.502*X244/(240.97+X244))</f>
        <v>0</v>
      </c>
      <c r="Z244">
        <f>(AA244/AB244*100)</f>
        <v>0</v>
      </c>
      <c r="AA244">
        <f>DH244*(DM244+DN244)/1000</f>
        <v>0</v>
      </c>
      <c r="AB244">
        <f>0.61365*exp(17.502*DO244/(240.97+DO244))</f>
        <v>0</v>
      </c>
      <c r="AC244">
        <f>(Y244-DH244*(DM244+DN244)/1000)</f>
        <v>0</v>
      </c>
      <c r="AD244">
        <f>(-K244*44100)</f>
        <v>0</v>
      </c>
      <c r="AE244">
        <f>2*29.3*S244*0.92*(DO244-X244)</f>
        <v>0</v>
      </c>
      <c r="AF244">
        <f>2*0.95*5.67E-8*(((DO244+$B$7)+273)^4-(X244+273)^4)</f>
        <v>0</v>
      </c>
      <c r="AG244">
        <f>V244+AF244+AD244+AE244</f>
        <v>0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MAX(0,($B$13+$C$13*DT244)/(1+$D$13*DT244)*DM244/(DO244+273)*$E$13)</f>
        <v>0</v>
      </c>
      <c r="AM244" t="s">
        <v>422</v>
      </c>
      <c r="AN244" t="s">
        <v>422</v>
      </c>
      <c r="AO244">
        <v>0</v>
      </c>
      <c r="AP244">
        <v>0</v>
      </c>
      <c r="AQ244">
        <f>1-AO244/AP244</f>
        <v>0</v>
      </c>
      <c r="AR244">
        <v>0</v>
      </c>
      <c r="AS244" t="s">
        <v>422</v>
      </c>
      <c r="AT244" t="s">
        <v>422</v>
      </c>
      <c r="AU244">
        <v>0</v>
      </c>
      <c r="AV244">
        <v>0</v>
      </c>
      <c r="AW244">
        <f>1-AU244/AV244</f>
        <v>0</v>
      </c>
      <c r="AX244">
        <v>0.5</v>
      </c>
      <c r="AY244">
        <f>CX244</f>
        <v>0</v>
      </c>
      <c r="AZ244">
        <f>M244</f>
        <v>0</v>
      </c>
      <c r="BA244">
        <f>AW244*AX244*AY244</f>
        <v>0</v>
      </c>
      <c r="BB244">
        <f>(AZ244-AR244)/AY244</f>
        <v>0</v>
      </c>
      <c r="BC244">
        <f>(AP244-AV244)/AV244</f>
        <v>0</v>
      </c>
      <c r="BD244">
        <f>AO244/(AQ244+AO244/AV244)</f>
        <v>0</v>
      </c>
      <c r="BE244" t="s">
        <v>422</v>
      </c>
      <c r="BF244">
        <v>0</v>
      </c>
      <c r="BG244">
        <f>IF(BF244&lt;&gt;0, BF244, BD244)</f>
        <v>0</v>
      </c>
      <c r="BH244">
        <f>1-BG244/AV244</f>
        <v>0</v>
      </c>
      <c r="BI244">
        <f>(AV244-AU244)/(AV244-BG244)</f>
        <v>0</v>
      </c>
      <c r="BJ244">
        <f>(AP244-AV244)/(AP244-BG244)</f>
        <v>0</v>
      </c>
      <c r="BK244">
        <f>(AV244-AU244)/(AV244-AO244)</f>
        <v>0</v>
      </c>
      <c r="BL244">
        <f>(AP244-AV244)/(AP244-AO244)</f>
        <v>0</v>
      </c>
      <c r="BM244">
        <f>(BI244*BG244/AU244)</f>
        <v>0</v>
      </c>
      <c r="BN244">
        <f>(1-BM244)</f>
        <v>0</v>
      </c>
      <c r="CW244">
        <f>$B$11*DU244+$C$11*DV244+$F$11*EG244*(1-EJ244)</f>
        <v>0</v>
      </c>
      <c r="CX244">
        <f>CW244*CY244</f>
        <v>0</v>
      </c>
      <c r="CY244">
        <f>($B$11*$D$9+$C$11*$D$9+$F$11*((ET244+EL244)/MAX(ET244+EL244+EU244, 0.1)*$I$9+EU244/MAX(ET244+EL244+EU244, 0.1)*$J$9))/($B$11+$C$11+$F$11)</f>
        <v>0</v>
      </c>
      <c r="CZ244">
        <f>($B$11*$K$9+$C$11*$K$9+$F$11*((ET244+EL244)/MAX(ET244+EL244+EU244, 0.1)*$P$9+EU244/MAX(ET244+EL244+EU244, 0.1)*$Q$9))/($B$11+$C$11+$F$11)</f>
        <v>0</v>
      </c>
      <c r="DA244">
        <v>6</v>
      </c>
      <c r="DB244">
        <v>0.5</v>
      </c>
      <c r="DC244" t="s">
        <v>423</v>
      </c>
      <c r="DD244">
        <v>2</v>
      </c>
      <c r="DE244">
        <v>1758506113.5</v>
      </c>
      <c r="DF244">
        <v>420.5824444444444</v>
      </c>
      <c r="DG244">
        <v>419.9795555555555</v>
      </c>
      <c r="DH244">
        <v>25.57185555555556</v>
      </c>
      <c r="DI244">
        <v>25.3595</v>
      </c>
      <c r="DJ244">
        <v>419.3444444444445</v>
      </c>
      <c r="DK244">
        <v>25.35955555555556</v>
      </c>
      <c r="DL244">
        <v>500.0002222222222</v>
      </c>
      <c r="DM244">
        <v>89.99357777777777</v>
      </c>
      <c r="DN244">
        <v>0.05616996666666666</v>
      </c>
      <c r="DO244">
        <v>31.39494444444445</v>
      </c>
      <c r="DP244">
        <v>30.68427777777778</v>
      </c>
      <c r="DQ244">
        <v>999.9000000000001</v>
      </c>
      <c r="DR244">
        <v>0</v>
      </c>
      <c r="DS244">
        <v>0</v>
      </c>
      <c r="DT244">
        <v>9993.816666666668</v>
      </c>
      <c r="DU244">
        <v>0</v>
      </c>
      <c r="DV244">
        <v>0.899321</v>
      </c>
      <c r="DW244">
        <v>0.6028883333333335</v>
      </c>
      <c r="DX244">
        <v>431.6196666666667</v>
      </c>
      <c r="DY244">
        <v>430.9071111111111</v>
      </c>
      <c r="DZ244">
        <v>0.2123972222222222</v>
      </c>
      <c r="EA244">
        <v>419.9795555555555</v>
      </c>
      <c r="EB244">
        <v>25.3595</v>
      </c>
      <c r="EC244">
        <v>2.301303333333333</v>
      </c>
      <c r="ED244">
        <v>2.282188888888888</v>
      </c>
      <c r="EE244">
        <v>19.68552222222222</v>
      </c>
      <c r="EF244">
        <v>19.55121111111111</v>
      </c>
      <c r="EG244">
        <v>0.00500097</v>
      </c>
      <c r="EH244">
        <v>0</v>
      </c>
      <c r="EI244">
        <v>0</v>
      </c>
      <c r="EJ244">
        <v>0</v>
      </c>
      <c r="EK244">
        <v>795.3444444444444</v>
      </c>
      <c r="EL244">
        <v>0.00500097</v>
      </c>
      <c r="EM244">
        <v>-8.333333333333334</v>
      </c>
      <c r="EN244">
        <v>-2.166666666666667</v>
      </c>
      <c r="EO244">
        <v>35.125</v>
      </c>
      <c r="EP244">
        <v>38.30511111111111</v>
      </c>
      <c r="EQ244">
        <v>36.75</v>
      </c>
      <c r="ER244">
        <v>38.125</v>
      </c>
      <c r="ES244">
        <v>37.062</v>
      </c>
      <c r="ET244">
        <v>0</v>
      </c>
      <c r="EU244">
        <v>0</v>
      </c>
      <c r="EV244">
        <v>0</v>
      </c>
      <c r="EW244">
        <v>1758506117.5</v>
      </c>
      <c r="EX244">
        <v>0</v>
      </c>
      <c r="EY244">
        <v>795.2923076923078</v>
      </c>
      <c r="EZ244">
        <v>-23.65128168923345</v>
      </c>
      <c r="FA244">
        <v>39.05982872818993</v>
      </c>
      <c r="FB244">
        <v>-9.465384615384615</v>
      </c>
      <c r="FC244">
        <v>15</v>
      </c>
      <c r="FD244">
        <v>0</v>
      </c>
      <c r="FE244" t="s">
        <v>424</v>
      </c>
      <c r="FF244">
        <v>1747247426.5</v>
      </c>
      <c r="FG244">
        <v>1747247420.5</v>
      </c>
      <c r="FH244">
        <v>0</v>
      </c>
      <c r="FI244">
        <v>1.027</v>
      </c>
      <c r="FJ244">
        <v>0.031</v>
      </c>
      <c r="FK244">
        <v>0.02</v>
      </c>
      <c r="FL244">
        <v>0.05</v>
      </c>
      <c r="FM244">
        <v>420</v>
      </c>
      <c r="FN244">
        <v>16</v>
      </c>
      <c r="FO244">
        <v>0.01</v>
      </c>
      <c r="FP244">
        <v>0.1</v>
      </c>
      <c r="FQ244">
        <v>0.5959564000000001</v>
      </c>
      <c r="FR244">
        <v>0.0280195722326455</v>
      </c>
      <c r="FS244">
        <v>0.0298897733186453</v>
      </c>
      <c r="FT244">
        <v>1</v>
      </c>
      <c r="FU244">
        <v>794.3323529411764</v>
      </c>
      <c r="FV244">
        <v>-3.14591267359144</v>
      </c>
      <c r="FW244">
        <v>8.886629765063626</v>
      </c>
      <c r="FX244">
        <v>-1</v>
      </c>
      <c r="FY244">
        <v>0.237184625</v>
      </c>
      <c r="FZ244">
        <v>-0.1392337823639778</v>
      </c>
      <c r="GA244">
        <v>0.01917762184511873</v>
      </c>
      <c r="GB244">
        <v>0</v>
      </c>
      <c r="GC244">
        <v>1</v>
      </c>
      <c r="GD244">
        <v>2</v>
      </c>
      <c r="GE244" t="s">
        <v>425</v>
      </c>
      <c r="GF244">
        <v>3.13698</v>
      </c>
      <c r="GG244">
        <v>2.71669</v>
      </c>
      <c r="GH244">
        <v>0.09330330000000001</v>
      </c>
      <c r="GI244">
        <v>0.0925305</v>
      </c>
      <c r="GJ244">
        <v>0.110303</v>
      </c>
      <c r="GK244">
        <v>0.108494</v>
      </c>
      <c r="GL244">
        <v>28799.4</v>
      </c>
      <c r="GM244">
        <v>28878.4</v>
      </c>
      <c r="GN244">
        <v>29530</v>
      </c>
      <c r="GO244">
        <v>29410.6</v>
      </c>
      <c r="GP244">
        <v>34711.6</v>
      </c>
      <c r="GQ244">
        <v>34722.7</v>
      </c>
      <c r="GR244">
        <v>41556.6</v>
      </c>
      <c r="GS244">
        <v>41783.7</v>
      </c>
      <c r="GT244">
        <v>1.91718</v>
      </c>
      <c r="GU244">
        <v>1.86943</v>
      </c>
      <c r="GV244">
        <v>0.0823289</v>
      </c>
      <c r="GW244">
        <v>0</v>
      </c>
      <c r="GX244">
        <v>29.3453</v>
      </c>
      <c r="GY244">
        <v>999.9</v>
      </c>
      <c r="GZ244">
        <v>57.3</v>
      </c>
      <c r="HA244">
        <v>31.3</v>
      </c>
      <c r="HB244">
        <v>29.2207</v>
      </c>
      <c r="HC244">
        <v>62.5227</v>
      </c>
      <c r="HD244">
        <v>25.5449</v>
      </c>
      <c r="HE244">
        <v>1</v>
      </c>
      <c r="HF244">
        <v>0.119929</v>
      </c>
      <c r="HG244">
        <v>-2.16916</v>
      </c>
      <c r="HH244">
        <v>20.3442</v>
      </c>
      <c r="HI244">
        <v>5.22687</v>
      </c>
      <c r="HJ244">
        <v>12.0158</v>
      </c>
      <c r="HK244">
        <v>4.9912</v>
      </c>
      <c r="HL244">
        <v>3.28958</v>
      </c>
      <c r="HM244">
        <v>9999</v>
      </c>
      <c r="HN244">
        <v>9999</v>
      </c>
      <c r="HO244">
        <v>9999</v>
      </c>
      <c r="HP244">
        <v>999.9</v>
      </c>
      <c r="HQ244">
        <v>1.86756</v>
      </c>
      <c r="HR244">
        <v>1.86675</v>
      </c>
      <c r="HS244">
        <v>1.86604</v>
      </c>
      <c r="HT244">
        <v>1.866</v>
      </c>
      <c r="HU244">
        <v>1.86787</v>
      </c>
      <c r="HV244">
        <v>1.8703</v>
      </c>
      <c r="HW244">
        <v>1.86891</v>
      </c>
      <c r="HX244">
        <v>1.87042</v>
      </c>
      <c r="HY244">
        <v>0</v>
      </c>
      <c r="HZ244">
        <v>0</v>
      </c>
      <c r="IA244">
        <v>0</v>
      </c>
      <c r="IB244">
        <v>0</v>
      </c>
      <c r="IC244" t="s">
        <v>426</v>
      </c>
      <c r="ID244" t="s">
        <v>427</v>
      </c>
      <c r="IE244" t="s">
        <v>428</v>
      </c>
      <c r="IF244" t="s">
        <v>428</v>
      </c>
      <c r="IG244" t="s">
        <v>428</v>
      </c>
      <c r="IH244" t="s">
        <v>428</v>
      </c>
      <c r="II244">
        <v>0</v>
      </c>
      <c r="IJ244">
        <v>100</v>
      </c>
      <c r="IK244">
        <v>100</v>
      </c>
      <c r="IL244">
        <v>1.238</v>
      </c>
      <c r="IM244">
        <v>0.2126</v>
      </c>
      <c r="IN244">
        <v>0.6902030508192664</v>
      </c>
      <c r="IO244">
        <v>0.001474763808417899</v>
      </c>
      <c r="IP244">
        <v>-3.85604142745729E-07</v>
      </c>
      <c r="IQ244">
        <v>-4.042155114862324E-11</v>
      </c>
      <c r="IR244">
        <v>-0.0599630414126953</v>
      </c>
      <c r="IS244">
        <v>-0.0008759303265835833</v>
      </c>
      <c r="IT244">
        <v>0.0007542316531097033</v>
      </c>
      <c r="IU244">
        <v>-1.168394518909615E-05</v>
      </c>
      <c r="IV244">
        <v>4</v>
      </c>
      <c r="IW244">
        <v>2283</v>
      </c>
      <c r="IX244">
        <v>1</v>
      </c>
      <c r="IY244">
        <v>28</v>
      </c>
      <c r="IZ244">
        <v>187644.8</v>
      </c>
      <c r="JA244">
        <v>187644.9</v>
      </c>
      <c r="JB244">
        <v>1.03394</v>
      </c>
      <c r="JC244">
        <v>2.29614</v>
      </c>
      <c r="JD244">
        <v>1.39648</v>
      </c>
      <c r="JE244">
        <v>2.35718</v>
      </c>
      <c r="JF244">
        <v>1.49536</v>
      </c>
      <c r="JG244">
        <v>2.64893</v>
      </c>
      <c r="JH244">
        <v>36.7654</v>
      </c>
      <c r="JI244">
        <v>24.105</v>
      </c>
      <c r="JJ244">
        <v>18</v>
      </c>
      <c r="JK244">
        <v>489.622</v>
      </c>
      <c r="JL244">
        <v>449.387</v>
      </c>
      <c r="JM244">
        <v>32.7095</v>
      </c>
      <c r="JN244">
        <v>29.1576</v>
      </c>
      <c r="JO244">
        <v>29.9997</v>
      </c>
      <c r="JP244">
        <v>29.0478</v>
      </c>
      <c r="JQ244">
        <v>28.9785</v>
      </c>
      <c r="JR244">
        <v>20.6965</v>
      </c>
      <c r="JS244">
        <v>20.4106</v>
      </c>
      <c r="JT244">
        <v>100</v>
      </c>
      <c r="JU244">
        <v>32.7147</v>
      </c>
      <c r="JV244">
        <v>420</v>
      </c>
      <c r="JW244">
        <v>25.3857</v>
      </c>
      <c r="JX244">
        <v>100.928</v>
      </c>
      <c r="JY244">
        <v>100.476</v>
      </c>
    </row>
    <row r="245" spans="1:285">
      <c r="A245">
        <v>229</v>
      </c>
      <c r="B245">
        <v>1758506118.5</v>
      </c>
      <c r="C245">
        <v>3230</v>
      </c>
      <c r="D245" t="s">
        <v>891</v>
      </c>
      <c r="E245" t="s">
        <v>892</v>
      </c>
      <c r="F245">
        <v>5</v>
      </c>
      <c r="G245" t="s">
        <v>796</v>
      </c>
      <c r="H245" t="s">
        <v>420</v>
      </c>
      <c r="I245" t="s">
        <v>421</v>
      </c>
      <c r="J245">
        <v>1758506115.5</v>
      </c>
      <c r="K245">
        <f>(L245)/1000</f>
        <v>0</v>
      </c>
      <c r="L245">
        <f>1000*DL245*AJ245*(DH245-DI245)/(100*DA245*(1000-AJ245*DH245))</f>
        <v>0</v>
      </c>
      <c r="M245">
        <f>DL245*AJ245*(DG245-DF245*(1000-AJ245*DI245)/(1000-AJ245*DH245))/(100*DA245)</f>
        <v>0</v>
      </c>
      <c r="N245">
        <f>DF245 - IF(AJ245&gt;1, M245*DA245*100.0/(AL245), 0)</f>
        <v>0</v>
      </c>
      <c r="O245">
        <f>((U245-K245/2)*N245-M245)/(U245+K245/2)</f>
        <v>0</v>
      </c>
      <c r="P245">
        <f>O245*(DM245+DN245)/1000.0</f>
        <v>0</v>
      </c>
      <c r="Q245">
        <f>(DF245 - IF(AJ245&gt;1, M245*DA245*100.0/(AL245), 0))*(DM245+DN245)/1000.0</f>
        <v>0</v>
      </c>
      <c r="R245">
        <f>2.0/((1/T245-1/S245)+SIGN(T245)*SQRT((1/T245-1/S245)*(1/T245-1/S245) + 4*DB245/((DB245+1)*(DB245+1))*(2*1/T245*1/S245-1/S245*1/S245)))</f>
        <v>0</v>
      </c>
      <c r="S245">
        <f>IF(LEFT(DC245,1)&lt;&gt;"0",IF(LEFT(DC245,1)="1",3.0,DD245),$D$5+$E$5*(DT245*DM245/($K$5*1000))+$F$5*(DT245*DM245/($K$5*1000))*MAX(MIN(DA245,$J$5),$I$5)*MAX(MIN(DA245,$J$5),$I$5)+$G$5*MAX(MIN(DA245,$J$5),$I$5)*(DT245*DM245/($K$5*1000))+$H$5*(DT245*DM245/($K$5*1000))*(DT245*DM245/($K$5*1000)))</f>
        <v>0</v>
      </c>
      <c r="T245">
        <f>K245*(1000-(1000*0.61365*exp(17.502*X245/(240.97+X245))/(DM245+DN245)+DH245)/2)/(1000*0.61365*exp(17.502*X245/(240.97+X245))/(DM245+DN245)-DH245)</f>
        <v>0</v>
      </c>
      <c r="U245">
        <f>1/((DB245+1)/(R245/1.6)+1/(S245/1.37)) + DB245/((DB245+1)/(R245/1.6) + DB245/(S245/1.37))</f>
        <v>0</v>
      </c>
      <c r="V245">
        <f>(CW245*CZ245)</f>
        <v>0</v>
      </c>
      <c r="W245">
        <f>(DO245+(V245+2*0.95*5.67E-8*(((DO245+$B$7)+273)^4-(DO245+273)^4)-44100*K245)/(1.84*29.3*S245+8*0.95*5.67E-8*(DO245+273)^3))</f>
        <v>0</v>
      </c>
      <c r="X245">
        <f>($C$7*DP245+$D$7*DQ245+$E$7*W245)</f>
        <v>0</v>
      </c>
      <c r="Y245">
        <f>0.61365*exp(17.502*X245/(240.97+X245))</f>
        <v>0</v>
      </c>
      <c r="Z245">
        <f>(AA245/AB245*100)</f>
        <v>0</v>
      </c>
      <c r="AA245">
        <f>DH245*(DM245+DN245)/1000</f>
        <v>0</v>
      </c>
      <c r="AB245">
        <f>0.61365*exp(17.502*DO245/(240.97+DO245))</f>
        <v>0</v>
      </c>
      <c r="AC245">
        <f>(Y245-DH245*(DM245+DN245)/1000)</f>
        <v>0</v>
      </c>
      <c r="AD245">
        <f>(-K245*44100)</f>
        <v>0</v>
      </c>
      <c r="AE245">
        <f>2*29.3*S245*0.92*(DO245-X245)</f>
        <v>0</v>
      </c>
      <c r="AF245">
        <f>2*0.95*5.67E-8*(((DO245+$B$7)+273)^4-(X245+273)^4)</f>
        <v>0</v>
      </c>
      <c r="AG245">
        <f>V245+AF245+AD245+AE245</f>
        <v>0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MAX(0,($B$13+$C$13*DT245)/(1+$D$13*DT245)*DM245/(DO245+273)*$E$13)</f>
        <v>0</v>
      </c>
      <c r="AM245" t="s">
        <v>422</v>
      </c>
      <c r="AN245" t="s">
        <v>422</v>
      </c>
      <c r="AO245">
        <v>0</v>
      </c>
      <c r="AP245">
        <v>0</v>
      </c>
      <c r="AQ245">
        <f>1-AO245/AP245</f>
        <v>0</v>
      </c>
      <c r="AR245">
        <v>0</v>
      </c>
      <c r="AS245" t="s">
        <v>422</v>
      </c>
      <c r="AT245" t="s">
        <v>422</v>
      </c>
      <c r="AU245">
        <v>0</v>
      </c>
      <c r="AV245">
        <v>0</v>
      </c>
      <c r="AW245">
        <f>1-AU245/AV245</f>
        <v>0</v>
      </c>
      <c r="AX245">
        <v>0.5</v>
      </c>
      <c r="AY245">
        <f>CX245</f>
        <v>0</v>
      </c>
      <c r="AZ245">
        <f>M245</f>
        <v>0</v>
      </c>
      <c r="BA245">
        <f>AW245*AX245*AY245</f>
        <v>0</v>
      </c>
      <c r="BB245">
        <f>(AZ245-AR245)/AY245</f>
        <v>0</v>
      </c>
      <c r="BC245">
        <f>(AP245-AV245)/AV245</f>
        <v>0</v>
      </c>
      <c r="BD245">
        <f>AO245/(AQ245+AO245/AV245)</f>
        <v>0</v>
      </c>
      <c r="BE245" t="s">
        <v>422</v>
      </c>
      <c r="BF245">
        <v>0</v>
      </c>
      <c r="BG245">
        <f>IF(BF245&lt;&gt;0, BF245, BD245)</f>
        <v>0</v>
      </c>
      <c r="BH245">
        <f>1-BG245/AV245</f>
        <v>0</v>
      </c>
      <c r="BI245">
        <f>(AV245-AU245)/(AV245-BG245)</f>
        <v>0</v>
      </c>
      <c r="BJ245">
        <f>(AP245-AV245)/(AP245-BG245)</f>
        <v>0</v>
      </c>
      <c r="BK245">
        <f>(AV245-AU245)/(AV245-AO245)</f>
        <v>0</v>
      </c>
      <c r="BL245">
        <f>(AP245-AV245)/(AP245-AO245)</f>
        <v>0</v>
      </c>
      <c r="BM245">
        <f>(BI245*BG245/AU245)</f>
        <v>0</v>
      </c>
      <c r="BN245">
        <f>(1-BM245)</f>
        <v>0</v>
      </c>
      <c r="CW245">
        <f>$B$11*DU245+$C$11*DV245+$F$11*EG245*(1-EJ245)</f>
        <v>0</v>
      </c>
      <c r="CX245">
        <f>CW245*CY245</f>
        <v>0</v>
      </c>
      <c r="CY245">
        <f>($B$11*$D$9+$C$11*$D$9+$F$11*((ET245+EL245)/MAX(ET245+EL245+EU245, 0.1)*$I$9+EU245/MAX(ET245+EL245+EU245, 0.1)*$J$9))/($B$11+$C$11+$F$11)</f>
        <v>0</v>
      </c>
      <c r="CZ245">
        <f>($B$11*$K$9+$C$11*$K$9+$F$11*((ET245+EL245)/MAX(ET245+EL245+EU245, 0.1)*$P$9+EU245/MAX(ET245+EL245+EU245, 0.1)*$Q$9))/($B$11+$C$11+$F$11)</f>
        <v>0</v>
      </c>
      <c r="DA245">
        <v>6</v>
      </c>
      <c r="DB245">
        <v>0.5</v>
      </c>
      <c r="DC245" t="s">
        <v>423</v>
      </c>
      <c r="DD245">
        <v>2</v>
      </c>
      <c r="DE245">
        <v>1758506115.5</v>
      </c>
      <c r="DF245">
        <v>420.5928888888889</v>
      </c>
      <c r="DG245">
        <v>419.9692222222222</v>
      </c>
      <c r="DH245">
        <v>25.58053333333334</v>
      </c>
      <c r="DI245">
        <v>25.3859</v>
      </c>
      <c r="DJ245">
        <v>419.3548888888889</v>
      </c>
      <c r="DK245">
        <v>25.36808888888889</v>
      </c>
      <c r="DL245">
        <v>499.9854444444444</v>
      </c>
      <c r="DM245">
        <v>89.99344444444444</v>
      </c>
      <c r="DN245">
        <v>0.05612713333333334</v>
      </c>
      <c r="DO245">
        <v>31.39575555555556</v>
      </c>
      <c r="DP245">
        <v>30.68344444444445</v>
      </c>
      <c r="DQ245">
        <v>999.9000000000001</v>
      </c>
      <c r="DR245">
        <v>0</v>
      </c>
      <c r="DS245">
        <v>0</v>
      </c>
      <c r="DT245">
        <v>9992.844444444445</v>
      </c>
      <c r="DU245">
        <v>0</v>
      </c>
      <c r="DV245">
        <v>0.899321</v>
      </c>
      <c r="DW245">
        <v>0.623792888888889</v>
      </c>
      <c r="DX245">
        <v>431.6343333333333</v>
      </c>
      <c r="DY245">
        <v>430.9082222222223</v>
      </c>
      <c r="DZ245">
        <v>0.1946582222222222</v>
      </c>
      <c r="EA245">
        <v>419.9692222222222</v>
      </c>
      <c r="EB245">
        <v>25.3859</v>
      </c>
      <c r="EC245">
        <v>2.302081111111111</v>
      </c>
      <c r="ED245">
        <v>2.284564444444444</v>
      </c>
      <c r="EE245">
        <v>19.69096666666666</v>
      </c>
      <c r="EF245">
        <v>19.56795555555556</v>
      </c>
      <c r="EG245">
        <v>0.00500097</v>
      </c>
      <c r="EH245">
        <v>0</v>
      </c>
      <c r="EI245">
        <v>0</v>
      </c>
      <c r="EJ245">
        <v>0</v>
      </c>
      <c r="EK245">
        <v>797.8555555555555</v>
      </c>
      <c r="EL245">
        <v>0.00500097</v>
      </c>
      <c r="EM245">
        <v>-7.877777777777778</v>
      </c>
      <c r="EN245">
        <v>-2.133333333333333</v>
      </c>
      <c r="EO245">
        <v>35.111</v>
      </c>
      <c r="EP245">
        <v>38.30511111111111</v>
      </c>
      <c r="EQ245">
        <v>36.75</v>
      </c>
      <c r="ER245">
        <v>38.125</v>
      </c>
      <c r="ES245">
        <v>37.062</v>
      </c>
      <c r="ET245">
        <v>0</v>
      </c>
      <c r="EU245">
        <v>0</v>
      </c>
      <c r="EV245">
        <v>0</v>
      </c>
      <c r="EW245">
        <v>1758506119.3</v>
      </c>
      <c r="EX245">
        <v>0</v>
      </c>
      <c r="EY245">
        <v>794.72</v>
      </c>
      <c r="EZ245">
        <v>4.192308126938364</v>
      </c>
      <c r="FA245">
        <v>50.22307666638895</v>
      </c>
      <c r="FB245">
        <v>-9.304</v>
      </c>
      <c r="FC245">
        <v>15</v>
      </c>
      <c r="FD245">
        <v>0</v>
      </c>
      <c r="FE245" t="s">
        <v>424</v>
      </c>
      <c r="FF245">
        <v>1747247426.5</v>
      </c>
      <c r="FG245">
        <v>1747247420.5</v>
      </c>
      <c r="FH245">
        <v>0</v>
      </c>
      <c r="FI245">
        <v>1.027</v>
      </c>
      <c r="FJ245">
        <v>0.031</v>
      </c>
      <c r="FK245">
        <v>0.02</v>
      </c>
      <c r="FL245">
        <v>0.05</v>
      </c>
      <c r="FM245">
        <v>420</v>
      </c>
      <c r="FN245">
        <v>16</v>
      </c>
      <c r="FO245">
        <v>0.01</v>
      </c>
      <c r="FP245">
        <v>0.1</v>
      </c>
      <c r="FQ245">
        <v>0.6004266097560976</v>
      </c>
      <c r="FR245">
        <v>0.06218406271776979</v>
      </c>
      <c r="FS245">
        <v>0.032168367712881</v>
      </c>
      <c r="FT245">
        <v>1</v>
      </c>
      <c r="FU245">
        <v>794.4911764705882</v>
      </c>
      <c r="FV245">
        <v>14.30252122748791</v>
      </c>
      <c r="FW245">
        <v>8.936553080962373</v>
      </c>
      <c r="FX245">
        <v>-1</v>
      </c>
      <c r="FY245">
        <v>0.2329544390243903</v>
      </c>
      <c r="FZ245">
        <v>-0.1838368013937275</v>
      </c>
      <c r="GA245">
        <v>0.02317078389891426</v>
      </c>
      <c r="GB245">
        <v>0</v>
      </c>
      <c r="GC245">
        <v>1</v>
      </c>
      <c r="GD245">
        <v>2</v>
      </c>
      <c r="GE245" t="s">
        <v>425</v>
      </c>
      <c r="GF245">
        <v>3.13691</v>
      </c>
      <c r="GG245">
        <v>2.71613</v>
      </c>
      <c r="GH245">
        <v>0.0933137</v>
      </c>
      <c r="GI245">
        <v>0.09252730000000001</v>
      </c>
      <c r="GJ245">
        <v>0.110353</v>
      </c>
      <c r="GK245">
        <v>0.108519</v>
      </c>
      <c r="GL245">
        <v>28799</v>
      </c>
      <c r="GM245">
        <v>28878.6</v>
      </c>
      <c r="GN245">
        <v>29529.9</v>
      </c>
      <c r="GO245">
        <v>29410.7</v>
      </c>
      <c r="GP245">
        <v>34709.5</v>
      </c>
      <c r="GQ245">
        <v>34721.9</v>
      </c>
      <c r="GR245">
        <v>41556.4</v>
      </c>
      <c r="GS245">
        <v>41783.9</v>
      </c>
      <c r="GT245">
        <v>1.91712</v>
      </c>
      <c r="GU245">
        <v>1.86957</v>
      </c>
      <c r="GV245">
        <v>0.08244070000000001</v>
      </c>
      <c r="GW245">
        <v>0</v>
      </c>
      <c r="GX245">
        <v>29.3441</v>
      </c>
      <c r="GY245">
        <v>999.9</v>
      </c>
      <c r="GZ245">
        <v>57.3</v>
      </c>
      <c r="HA245">
        <v>31.3</v>
      </c>
      <c r="HB245">
        <v>29.2209</v>
      </c>
      <c r="HC245">
        <v>62.4427</v>
      </c>
      <c r="HD245">
        <v>25.5689</v>
      </c>
      <c r="HE245">
        <v>1</v>
      </c>
      <c r="HF245">
        <v>0.119934</v>
      </c>
      <c r="HG245">
        <v>-2.1684</v>
      </c>
      <c r="HH245">
        <v>20.3435</v>
      </c>
      <c r="HI245">
        <v>5.22283</v>
      </c>
      <c r="HJ245">
        <v>12.0159</v>
      </c>
      <c r="HK245">
        <v>4.99015</v>
      </c>
      <c r="HL245">
        <v>3.28898</v>
      </c>
      <c r="HM245">
        <v>9999</v>
      </c>
      <c r="HN245">
        <v>9999</v>
      </c>
      <c r="HO245">
        <v>9999</v>
      </c>
      <c r="HP245">
        <v>999.9</v>
      </c>
      <c r="HQ245">
        <v>1.86754</v>
      </c>
      <c r="HR245">
        <v>1.86676</v>
      </c>
      <c r="HS245">
        <v>1.86604</v>
      </c>
      <c r="HT245">
        <v>1.866</v>
      </c>
      <c r="HU245">
        <v>1.86784</v>
      </c>
      <c r="HV245">
        <v>1.87032</v>
      </c>
      <c r="HW245">
        <v>1.86891</v>
      </c>
      <c r="HX245">
        <v>1.87042</v>
      </c>
      <c r="HY245">
        <v>0</v>
      </c>
      <c r="HZ245">
        <v>0</v>
      </c>
      <c r="IA245">
        <v>0</v>
      </c>
      <c r="IB245">
        <v>0</v>
      </c>
      <c r="IC245" t="s">
        <v>426</v>
      </c>
      <c r="ID245" t="s">
        <v>427</v>
      </c>
      <c r="IE245" t="s">
        <v>428</v>
      </c>
      <c r="IF245" t="s">
        <v>428</v>
      </c>
      <c r="IG245" t="s">
        <v>428</v>
      </c>
      <c r="IH245" t="s">
        <v>428</v>
      </c>
      <c r="II245">
        <v>0</v>
      </c>
      <c r="IJ245">
        <v>100</v>
      </c>
      <c r="IK245">
        <v>100</v>
      </c>
      <c r="IL245">
        <v>1.237</v>
      </c>
      <c r="IM245">
        <v>0.2127</v>
      </c>
      <c r="IN245">
        <v>0.6902030508192664</v>
      </c>
      <c r="IO245">
        <v>0.001474763808417899</v>
      </c>
      <c r="IP245">
        <v>-3.85604142745729E-07</v>
      </c>
      <c r="IQ245">
        <v>-4.042155114862324E-11</v>
      </c>
      <c r="IR245">
        <v>-0.0599630414126953</v>
      </c>
      <c r="IS245">
        <v>-0.0008759303265835833</v>
      </c>
      <c r="IT245">
        <v>0.0007542316531097033</v>
      </c>
      <c r="IU245">
        <v>-1.168394518909615E-05</v>
      </c>
      <c r="IV245">
        <v>4</v>
      </c>
      <c r="IW245">
        <v>2283</v>
      </c>
      <c r="IX245">
        <v>1</v>
      </c>
      <c r="IY245">
        <v>28</v>
      </c>
      <c r="IZ245">
        <v>187644.9</v>
      </c>
      <c r="JA245">
        <v>187645</v>
      </c>
      <c r="JB245">
        <v>1.03394</v>
      </c>
      <c r="JC245">
        <v>2.29248</v>
      </c>
      <c r="JD245">
        <v>1.39648</v>
      </c>
      <c r="JE245">
        <v>2.35718</v>
      </c>
      <c r="JF245">
        <v>1.49536</v>
      </c>
      <c r="JG245">
        <v>2.69653</v>
      </c>
      <c r="JH245">
        <v>36.7654</v>
      </c>
      <c r="JI245">
        <v>24.105</v>
      </c>
      <c r="JJ245">
        <v>18</v>
      </c>
      <c r="JK245">
        <v>489.578</v>
      </c>
      <c r="JL245">
        <v>449.471</v>
      </c>
      <c r="JM245">
        <v>32.7142</v>
      </c>
      <c r="JN245">
        <v>29.156</v>
      </c>
      <c r="JO245">
        <v>29.9998</v>
      </c>
      <c r="JP245">
        <v>29.0463</v>
      </c>
      <c r="JQ245">
        <v>28.9773</v>
      </c>
      <c r="JR245">
        <v>20.6971</v>
      </c>
      <c r="JS245">
        <v>20.4106</v>
      </c>
      <c r="JT245">
        <v>100</v>
      </c>
      <c r="JU245">
        <v>32.7147</v>
      </c>
      <c r="JV245">
        <v>420</v>
      </c>
      <c r="JW245">
        <v>25.3857</v>
      </c>
      <c r="JX245">
        <v>100.928</v>
      </c>
      <c r="JY245">
        <v>100.476</v>
      </c>
    </row>
    <row r="246" spans="1:285">
      <c r="A246">
        <v>230</v>
      </c>
      <c r="B246">
        <v>1758506120.5</v>
      </c>
      <c r="C246">
        <v>3232</v>
      </c>
      <c r="D246" t="s">
        <v>893</v>
      </c>
      <c r="E246" t="s">
        <v>894</v>
      </c>
      <c r="F246">
        <v>5</v>
      </c>
      <c r="G246" t="s">
        <v>796</v>
      </c>
      <c r="H246" t="s">
        <v>420</v>
      </c>
      <c r="I246" t="s">
        <v>421</v>
      </c>
      <c r="J246">
        <v>1758506117.5</v>
      </c>
      <c r="K246">
        <f>(L246)/1000</f>
        <v>0</v>
      </c>
      <c r="L246">
        <f>1000*DL246*AJ246*(DH246-DI246)/(100*DA246*(1000-AJ246*DH246))</f>
        <v>0</v>
      </c>
      <c r="M246">
        <f>DL246*AJ246*(DG246-DF246*(1000-AJ246*DI246)/(1000-AJ246*DH246))/(100*DA246)</f>
        <v>0</v>
      </c>
      <c r="N246">
        <f>DF246 - IF(AJ246&gt;1, M246*DA246*100.0/(AL246), 0)</f>
        <v>0</v>
      </c>
      <c r="O246">
        <f>((U246-K246/2)*N246-M246)/(U246+K246/2)</f>
        <v>0</v>
      </c>
      <c r="P246">
        <f>O246*(DM246+DN246)/1000.0</f>
        <v>0</v>
      </c>
      <c r="Q246">
        <f>(DF246 - IF(AJ246&gt;1, M246*DA246*100.0/(AL246), 0))*(DM246+DN246)/1000.0</f>
        <v>0</v>
      </c>
      <c r="R246">
        <f>2.0/((1/T246-1/S246)+SIGN(T246)*SQRT((1/T246-1/S246)*(1/T246-1/S246) + 4*DB246/((DB246+1)*(DB246+1))*(2*1/T246*1/S246-1/S246*1/S246)))</f>
        <v>0</v>
      </c>
      <c r="S246">
        <f>IF(LEFT(DC246,1)&lt;&gt;"0",IF(LEFT(DC246,1)="1",3.0,DD246),$D$5+$E$5*(DT246*DM246/($K$5*1000))+$F$5*(DT246*DM246/($K$5*1000))*MAX(MIN(DA246,$J$5),$I$5)*MAX(MIN(DA246,$J$5),$I$5)+$G$5*MAX(MIN(DA246,$J$5),$I$5)*(DT246*DM246/($K$5*1000))+$H$5*(DT246*DM246/($K$5*1000))*(DT246*DM246/($K$5*1000)))</f>
        <v>0</v>
      </c>
      <c r="T246">
        <f>K246*(1000-(1000*0.61365*exp(17.502*X246/(240.97+X246))/(DM246+DN246)+DH246)/2)/(1000*0.61365*exp(17.502*X246/(240.97+X246))/(DM246+DN246)-DH246)</f>
        <v>0</v>
      </c>
      <c r="U246">
        <f>1/((DB246+1)/(R246/1.6)+1/(S246/1.37)) + DB246/((DB246+1)/(R246/1.6) + DB246/(S246/1.37))</f>
        <v>0</v>
      </c>
      <c r="V246">
        <f>(CW246*CZ246)</f>
        <v>0</v>
      </c>
      <c r="W246">
        <f>(DO246+(V246+2*0.95*5.67E-8*(((DO246+$B$7)+273)^4-(DO246+273)^4)-44100*K246)/(1.84*29.3*S246+8*0.95*5.67E-8*(DO246+273)^3))</f>
        <v>0</v>
      </c>
      <c r="X246">
        <f>($C$7*DP246+$D$7*DQ246+$E$7*W246)</f>
        <v>0</v>
      </c>
      <c r="Y246">
        <f>0.61365*exp(17.502*X246/(240.97+X246))</f>
        <v>0</v>
      </c>
      <c r="Z246">
        <f>(AA246/AB246*100)</f>
        <v>0</v>
      </c>
      <c r="AA246">
        <f>DH246*(DM246+DN246)/1000</f>
        <v>0</v>
      </c>
      <c r="AB246">
        <f>0.61365*exp(17.502*DO246/(240.97+DO246))</f>
        <v>0</v>
      </c>
      <c r="AC246">
        <f>(Y246-DH246*(DM246+DN246)/1000)</f>
        <v>0</v>
      </c>
      <c r="AD246">
        <f>(-K246*44100)</f>
        <v>0</v>
      </c>
      <c r="AE246">
        <f>2*29.3*S246*0.92*(DO246-X246)</f>
        <v>0</v>
      </c>
      <c r="AF246">
        <f>2*0.95*5.67E-8*(((DO246+$B$7)+273)^4-(X246+273)^4)</f>
        <v>0</v>
      </c>
      <c r="AG246">
        <f>V246+AF246+AD246+AE246</f>
        <v>0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MAX(0,($B$13+$C$13*DT246)/(1+$D$13*DT246)*DM246/(DO246+273)*$E$13)</f>
        <v>0</v>
      </c>
      <c r="AM246" t="s">
        <v>422</v>
      </c>
      <c r="AN246" t="s">
        <v>422</v>
      </c>
      <c r="AO246">
        <v>0</v>
      </c>
      <c r="AP246">
        <v>0</v>
      </c>
      <c r="AQ246">
        <f>1-AO246/AP246</f>
        <v>0</v>
      </c>
      <c r="AR246">
        <v>0</v>
      </c>
      <c r="AS246" t="s">
        <v>422</v>
      </c>
      <c r="AT246" t="s">
        <v>422</v>
      </c>
      <c r="AU246">
        <v>0</v>
      </c>
      <c r="AV246">
        <v>0</v>
      </c>
      <c r="AW246">
        <f>1-AU246/AV246</f>
        <v>0</v>
      </c>
      <c r="AX246">
        <v>0.5</v>
      </c>
      <c r="AY246">
        <f>CX246</f>
        <v>0</v>
      </c>
      <c r="AZ246">
        <f>M246</f>
        <v>0</v>
      </c>
      <c r="BA246">
        <f>AW246*AX246*AY246</f>
        <v>0</v>
      </c>
      <c r="BB246">
        <f>(AZ246-AR246)/AY246</f>
        <v>0</v>
      </c>
      <c r="BC246">
        <f>(AP246-AV246)/AV246</f>
        <v>0</v>
      </c>
      <c r="BD246">
        <f>AO246/(AQ246+AO246/AV246)</f>
        <v>0</v>
      </c>
      <c r="BE246" t="s">
        <v>422</v>
      </c>
      <c r="BF246">
        <v>0</v>
      </c>
      <c r="BG246">
        <f>IF(BF246&lt;&gt;0, BF246, BD246)</f>
        <v>0</v>
      </c>
      <c r="BH246">
        <f>1-BG246/AV246</f>
        <v>0</v>
      </c>
      <c r="BI246">
        <f>(AV246-AU246)/(AV246-BG246)</f>
        <v>0</v>
      </c>
      <c r="BJ246">
        <f>(AP246-AV246)/(AP246-BG246)</f>
        <v>0</v>
      </c>
      <c r="BK246">
        <f>(AV246-AU246)/(AV246-AO246)</f>
        <v>0</v>
      </c>
      <c r="BL246">
        <f>(AP246-AV246)/(AP246-AO246)</f>
        <v>0</v>
      </c>
      <c r="BM246">
        <f>(BI246*BG246/AU246)</f>
        <v>0</v>
      </c>
      <c r="BN246">
        <f>(1-BM246)</f>
        <v>0</v>
      </c>
      <c r="CW246">
        <f>$B$11*DU246+$C$11*DV246+$F$11*EG246*(1-EJ246)</f>
        <v>0</v>
      </c>
      <c r="CX246">
        <f>CW246*CY246</f>
        <v>0</v>
      </c>
      <c r="CY246">
        <f>($B$11*$D$9+$C$11*$D$9+$F$11*((ET246+EL246)/MAX(ET246+EL246+EU246, 0.1)*$I$9+EU246/MAX(ET246+EL246+EU246, 0.1)*$J$9))/($B$11+$C$11+$F$11)</f>
        <v>0</v>
      </c>
      <c r="CZ246">
        <f>($B$11*$K$9+$C$11*$K$9+$F$11*((ET246+EL246)/MAX(ET246+EL246+EU246, 0.1)*$P$9+EU246/MAX(ET246+EL246+EU246, 0.1)*$Q$9))/($B$11+$C$11+$F$11)</f>
        <v>0</v>
      </c>
      <c r="DA246">
        <v>6</v>
      </c>
      <c r="DB246">
        <v>0.5</v>
      </c>
      <c r="DC246" t="s">
        <v>423</v>
      </c>
      <c r="DD246">
        <v>2</v>
      </c>
      <c r="DE246">
        <v>1758506117.5</v>
      </c>
      <c r="DF246">
        <v>420.6092222222222</v>
      </c>
      <c r="DG246">
        <v>419.97</v>
      </c>
      <c r="DH246">
        <v>25.5932</v>
      </c>
      <c r="DI246">
        <v>25.40357777777778</v>
      </c>
      <c r="DJ246">
        <v>419.3712222222223</v>
      </c>
      <c r="DK246">
        <v>25.38056666666667</v>
      </c>
      <c r="DL246">
        <v>500.0014444444444</v>
      </c>
      <c r="DM246">
        <v>89.99376666666666</v>
      </c>
      <c r="DN246">
        <v>0.05604022222222222</v>
      </c>
      <c r="DO246">
        <v>31.3968</v>
      </c>
      <c r="DP246">
        <v>30.68564444444444</v>
      </c>
      <c r="DQ246">
        <v>999.9000000000001</v>
      </c>
      <c r="DR246">
        <v>0</v>
      </c>
      <c r="DS246">
        <v>0</v>
      </c>
      <c r="DT246">
        <v>10001.80777777778</v>
      </c>
      <c r="DU246">
        <v>0</v>
      </c>
      <c r="DV246">
        <v>0.899321</v>
      </c>
      <c r="DW246">
        <v>0.6393602222222223</v>
      </c>
      <c r="DX246">
        <v>431.6566666666667</v>
      </c>
      <c r="DY246">
        <v>430.9167777777778</v>
      </c>
      <c r="DZ246">
        <v>0.1896271111111111</v>
      </c>
      <c r="EA246">
        <v>419.97</v>
      </c>
      <c r="EB246">
        <v>25.40357777777778</v>
      </c>
      <c r="EC246">
        <v>2.303227777777778</v>
      </c>
      <c r="ED246">
        <v>2.286164444444444</v>
      </c>
      <c r="EE246">
        <v>19.69898888888889</v>
      </c>
      <c r="EF246">
        <v>19.57922222222222</v>
      </c>
      <c r="EG246">
        <v>0.00500097</v>
      </c>
      <c r="EH246">
        <v>0</v>
      </c>
      <c r="EI246">
        <v>0</v>
      </c>
      <c r="EJ246">
        <v>0</v>
      </c>
      <c r="EK246">
        <v>796.0222222222222</v>
      </c>
      <c r="EL246">
        <v>0.00500097</v>
      </c>
      <c r="EM246">
        <v>-10.97777777777778</v>
      </c>
      <c r="EN246">
        <v>-2.455555555555556</v>
      </c>
      <c r="EO246">
        <v>35.09</v>
      </c>
      <c r="EP246">
        <v>38.28444444444444</v>
      </c>
      <c r="EQ246">
        <v>36.743</v>
      </c>
      <c r="ER246">
        <v>38.125</v>
      </c>
      <c r="ES246">
        <v>37.062</v>
      </c>
      <c r="ET246">
        <v>0</v>
      </c>
      <c r="EU246">
        <v>0</v>
      </c>
      <c r="EV246">
        <v>0</v>
      </c>
      <c r="EW246">
        <v>1758506121.7</v>
      </c>
      <c r="EX246">
        <v>0</v>
      </c>
      <c r="EY246">
        <v>794.2159999999999</v>
      </c>
      <c r="EZ246">
        <v>2.02307741152968</v>
      </c>
      <c r="FA246">
        <v>51.78461492672943</v>
      </c>
      <c r="FB246">
        <v>-8.403999999999998</v>
      </c>
      <c r="FC246">
        <v>15</v>
      </c>
      <c r="FD246">
        <v>0</v>
      </c>
      <c r="FE246" t="s">
        <v>424</v>
      </c>
      <c r="FF246">
        <v>1747247426.5</v>
      </c>
      <c r="FG246">
        <v>1747247420.5</v>
      </c>
      <c r="FH246">
        <v>0</v>
      </c>
      <c r="FI246">
        <v>1.027</v>
      </c>
      <c r="FJ246">
        <v>0.031</v>
      </c>
      <c r="FK246">
        <v>0.02</v>
      </c>
      <c r="FL246">
        <v>0.05</v>
      </c>
      <c r="FM246">
        <v>420</v>
      </c>
      <c r="FN246">
        <v>16</v>
      </c>
      <c r="FO246">
        <v>0.01</v>
      </c>
      <c r="FP246">
        <v>0.1</v>
      </c>
      <c r="FQ246">
        <v>0.604157975</v>
      </c>
      <c r="FR246">
        <v>0.248386705440899</v>
      </c>
      <c r="FS246">
        <v>0.03694319697013748</v>
      </c>
      <c r="FT246">
        <v>0</v>
      </c>
      <c r="FU246">
        <v>793.9735294117647</v>
      </c>
      <c r="FV246">
        <v>-2.757830308701154</v>
      </c>
      <c r="FW246">
        <v>9.043044412648593</v>
      </c>
      <c r="FX246">
        <v>-1</v>
      </c>
      <c r="FY246">
        <v>0.22605065</v>
      </c>
      <c r="FZ246">
        <v>-0.2316449155722331</v>
      </c>
      <c r="GA246">
        <v>0.02577457518228962</v>
      </c>
      <c r="GB246">
        <v>0</v>
      </c>
      <c r="GC246">
        <v>0</v>
      </c>
      <c r="GD246">
        <v>2</v>
      </c>
      <c r="GE246" t="s">
        <v>433</v>
      </c>
      <c r="GF246">
        <v>3.13693</v>
      </c>
      <c r="GG246">
        <v>2.71627</v>
      </c>
      <c r="GH246">
        <v>0.0933102</v>
      </c>
      <c r="GI246">
        <v>0.0925364</v>
      </c>
      <c r="GJ246">
        <v>0.11039</v>
      </c>
      <c r="GK246">
        <v>0.10853</v>
      </c>
      <c r="GL246">
        <v>28799.2</v>
      </c>
      <c r="GM246">
        <v>28878.2</v>
      </c>
      <c r="GN246">
        <v>29530</v>
      </c>
      <c r="GO246">
        <v>29410.6</v>
      </c>
      <c r="GP246">
        <v>34708.3</v>
      </c>
      <c r="GQ246">
        <v>34721.3</v>
      </c>
      <c r="GR246">
        <v>41556.8</v>
      </c>
      <c r="GS246">
        <v>41783.8</v>
      </c>
      <c r="GT246">
        <v>1.9174</v>
      </c>
      <c r="GU246">
        <v>1.86935</v>
      </c>
      <c r="GV246">
        <v>0.0828691</v>
      </c>
      <c r="GW246">
        <v>0</v>
      </c>
      <c r="GX246">
        <v>29.343</v>
      </c>
      <c r="GY246">
        <v>999.9</v>
      </c>
      <c r="GZ246">
        <v>57.3</v>
      </c>
      <c r="HA246">
        <v>31.3</v>
      </c>
      <c r="HB246">
        <v>29.2195</v>
      </c>
      <c r="HC246">
        <v>62.4527</v>
      </c>
      <c r="HD246">
        <v>25.5248</v>
      </c>
      <c r="HE246">
        <v>1</v>
      </c>
      <c r="HF246">
        <v>0.119642</v>
      </c>
      <c r="HG246">
        <v>-2.16835</v>
      </c>
      <c r="HH246">
        <v>20.3436</v>
      </c>
      <c r="HI246">
        <v>5.22268</v>
      </c>
      <c r="HJ246">
        <v>12.0159</v>
      </c>
      <c r="HK246">
        <v>4.9902</v>
      </c>
      <c r="HL246">
        <v>3.28908</v>
      </c>
      <c r="HM246">
        <v>9999</v>
      </c>
      <c r="HN246">
        <v>9999</v>
      </c>
      <c r="HO246">
        <v>9999</v>
      </c>
      <c r="HP246">
        <v>999.9</v>
      </c>
      <c r="HQ246">
        <v>1.86756</v>
      </c>
      <c r="HR246">
        <v>1.86676</v>
      </c>
      <c r="HS246">
        <v>1.86605</v>
      </c>
      <c r="HT246">
        <v>1.866</v>
      </c>
      <c r="HU246">
        <v>1.86783</v>
      </c>
      <c r="HV246">
        <v>1.87031</v>
      </c>
      <c r="HW246">
        <v>1.86891</v>
      </c>
      <c r="HX246">
        <v>1.87042</v>
      </c>
      <c r="HY246">
        <v>0</v>
      </c>
      <c r="HZ246">
        <v>0</v>
      </c>
      <c r="IA246">
        <v>0</v>
      </c>
      <c r="IB246">
        <v>0</v>
      </c>
      <c r="IC246" t="s">
        <v>426</v>
      </c>
      <c r="ID246" t="s">
        <v>427</v>
      </c>
      <c r="IE246" t="s">
        <v>428</v>
      </c>
      <c r="IF246" t="s">
        <v>428</v>
      </c>
      <c r="IG246" t="s">
        <v>428</v>
      </c>
      <c r="IH246" t="s">
        <v>428</v>
      </c>
      <c r="II246">
        <v>0</v>
      </c>
      <c r="IJ246">
        <v>100</v>
      </c>
      <c r="IK246">
        <v>100</v>
      </c>
      <c r="IL246">
        <v>1.238</v>
      </c>
      <c r="IM246">
        <v>0.2129</v>
      </c>
      <c r="IN246">
        <v>0.6902030508192664</v>
      </c>
      <c r="IO246">
        <v>0.001474763808417899</v>
      </c>
      <c r="IP246">
        <v>-3.85604142745729E-07</v>
      </c>
      <c r="IQ246">
        <v>-4.042155114862324E-11</v>
      </c>
      <c r="IR246">
        <v>-0.0599630414126953</v>
      </c>
      <c r="IS246">
        <v>-0.0008759303265835833</v>
      </c>
      <c r="IT246">
        <v>0.0007542316531097033</v>
      </c>
      <c r="IU246">
        <v>-1.168394518909615E-05</v>
      </c>
      <c r="IV246">
        <v>4</v>
      </c>
      <c r="IW246">
        <v>2283</v>
      </c>
      <c r="IX246">
        <v>1</v>
      </c>
      <c r="IY246">
        <v>28</v>
      </c>
      <c r="IZ246">
        <v>187644.9</v>
      </c>
      <c r="JA246">
        <v>187645</v>
      </c>
      <c r="JB246">
        <v>1.03394</v>
      </c>
      <c r="JC246">
        <v>2.2998</v>
      </c>
      <c r="JD246">
        <v>1.39648</v>
      </c>
      <c r="JE246">
        <v>2.35962</v>
      </c>
      <c r="JF246">
        <v>1.49536</v>
      </c>
      <c r="JG246">
        <v>2.62329</v>
      </c>
      <c r="JH246">
        <v>36.7654</v>
      </c>
      <c r="JI246">
        <v>24.105</v>
      </c>
      <c r="JJ246">
        <v>18</v>
      </c>
      <c r="JK246">
        <v>489.742</v>
      </c>
      <c r="JL246">
        <v>449.32</v>
      </c>
      <c r="JM246">
        <v>32.7182</v>
      </c>
      <c r="JN246">
        <v>29.1545</v>
      </c>
      <c r="JO246">
        <v>29.9997</v>
      </c>
      <c r="JP246">
        <v>29.045</v>
      </c>
      <c r="JQ246">
        <v>28.9759</v>
      </c>
      <c r="JR246">
        <v>20.6959</v>
      </c>
      <c r="JS246">
        <v>20.4106</v>
      </c>
      <c r="JT246">
        <v>100</v>
      </c>
      <c r="JU246">
        <v>32.7257</v>
      </c>
      <c r="JV246">
        <v>420</v>
      </c>
      <c r="JW246">
        <v>25.3857</v>
      </c>
      <c r="JX246">
        <v>100.928</v>
      </c>
      <c r="JY246">
        <v>100.476</v>
      </c>
    </row>
    <row r="247" spans="1:285">
      <c r="A247">
        <v>231</v>
      </c>
      <c r="B247">
        <v>1758506122.5</v>
      </c>
      <c r="C247">
        <v>3234</v>
      </c>
      <c r="D247" t="s">
        <v>895</v>
      </c>
      <c r="E247" t="s">
        <v>896</v>
      </c>
      <c r="F247">
        <v>5</v>
      </c>
      <c r="G247" t="s">
        <v>796</v>
      </c>
      <c r="H247" t="s">
        <v>420</v>
      </c>
      <c r="I247" t="s">
        <v>421</v>
      </c>
      <c r="J247">
        <v>1758506119.5</v>
      </c>
      <c r="K247">
        <f>(L247)/1000</f>
        <v>0</v>
      </c>
      <c r="L247">
        <f>1000*DL247*AJ247*(DH247-DI247)/(100*DA247*(1000-AJ247*DH247))</f>
        <v>0</v>
      </c>
      <c r="M247">
        <f>DL247*AJ247*(DG247-DF247*(1000-AJ247*DI247)/(1000-AJ247*DH247))/(100*DA247)</f>
        <v>0</v>
      </c>
      <c r="N247">
        <f>DF247 - IF(AJ247&gt;1, M247*DA247*100.0/(AL247), 0)</f>
        <v>0</v>
      </c>
      <c r="O247">
        <f>((U247-K247/2)*N247-M247)/(U247+K247/2)</f>
        <v>0</v>
      </c>
      <c r="P247">
        <f>O247*(DM247+DN247)/1000.0</f>
        <v>0</v>
      </c>
      <c r="Q247">
        <f>(DF247 - IF(AJ247&gt;1, M247*DA247*100.0/(AL247), 0))*(DM247+DN247)/1000.0</f>
        <v>0</v>
      </c>
      <c r="R247">
        <f>2.0/((1/T247-1/S247)+SIGN(T247)*SQRT((1/T247-1/S247)*(1/T247-1/S247) + 4*DB247/((DB247+1)*(DB247+1))*(2*1/T247*1/S247-1/S247*1/S247)))</f>
        <v>0</v>
      </c>
      <c r="S247">
        <f>IF(LEFT(DC247,1)&lt;&gt;"0",IF(LEFT(DC247,1)="1",3.0,DD247),$D$5+$E$5*(DT247*DM247/($K$5*1000))+$F$5*(DT247*DM247/($K$5*1000))*MAX(MIN(DA247,$J$5),$I$5)*MAX(MIN(DA247,$J$5),$I$5)+$G$5*MAX(MIN(DA247,$J$5),$I$5)*(DT247*DM247/($K$5*1000))+$H$5*(DT247*DM247/($K$5*1000))*(DT247*DM247/($K$5*1000)))</f>
        <v>0</v>
      </c>
      <c r="T247">
        <f>K247*(1000-(1000*0.61365*exp(17.502*X247/(240.97+X247))/(DM247+DN247)+DH247)/2)/(1000*0.61365*exp(17.502*X247/(240.97+X247))/(DM247+DN247)-DH247)</f>
        <v>0</v>
      </c>
      <c r="U247">
        <f>1/((DB247+1)/(R247/1.6)+1/(S247/1.37)) + DB247/((DB247+1)/(R247/1.6) + DB247/(S247/1.37))</f>
        <v>0</v>
      </c>
      <c r="V247">
        <f>(CW247*CZ247)</f>
        <v>0</v>
      </c>
      <c r="W247">
        <f>(DO247+(V247+2*0.95*5.67E-8*(((DO247+$B$7)+273)^4-(DO247+273)^4)-44100*K247)/(1.84*29.3*S247+8*0.95*5.67E-8*(DO247+273)^3))</f>
        <v>0</v>
      </c>
      <c r="X247">
        <f>($C$7*DP247+$D$7*DQ247+$E$7*W247)</f>
        <v>0</v>
      </c>
      <c r="Y247">
        <f>0.61365*exp(17.502*X247/(240.97+X247))</f>
        <v>0</v>
      </c>
      <c r="Z247">
        <f>(AA247/AB247*100)</f>
        <v>0</v>
      </c>
      <c r="AA247">
        <f>DH247*(DM247+DN247)/1000</f>
        <v>0</v>
      </c>
      <c r="AB247">
        <f>0.61365*exp(17.502*DO247/(240.97+DO247))</f>
        <v>0</v>
      </c>
      <c r="AC247">
        <f>(Y247-DH247*(DM247+DN247)/1000)</f>
        <v>0</v>
      </c>
      <c r="AD247">
        <f>(-K247*44100)</f>
        <v>0</v>
      </c>
      <c r="AE247">
        <f>2*29.3*S247*0.92*(DO247-X247)</f>
        <v>0</v>
      </c>
      <c r="AF247">
        <f>2*0.95*5.67E-8*(((DO247+$B$7)+273)^4-(X247+273)^4)</f>
        <v>0</v>
      </c>
      <c r="AG247">
        <f>V247+AF247+AD247+AE247</f>
        <v>0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MAX(0,($B$13+$C$13*DT247)/(1+$D$13*DT247)*DM247/(DO247+273)*$E$13)</f>
        <v>0</v>
      </c>
      <c r="AM247" t="s">
        <v>422</v>
      </c>
      <c r="AN247" t="s">
        <v>422</v>
      </c>
      <c r="AO247">
        <v>0</v>
      </c>
      <c r="AP247">
        <v>0</v>
      </c>
      <c r="AQ247">
        <f>1-AO247/AP247</f>
        <v>0</v>
      </c>
      <c r="AR247">
        <v>0</v>
      </c>
      <c r="AS247" t="s">
        <v>422</v>
      </c>
      <c r="AT247" t="s">
        <v>422</v>
      </c>
      <c r="AU247">
        <v>0</v>
      </c>
      <c r="AV247">
        <v>0</v>
      </c>
      <c r="AW247">
        <f>1-AU247/AV247</f>
        <v>0</v>
      </c>
      <c r="AX247">
        <v>0.5</v>
      </c>
      <c r="AY247">
        <f>CX247</f>
        <v>0</v>
      </c>
      <c r="AZ247">
        <f>M247</f>
        <v>0</v>
      </c>
      <c r="BA247">
        <f>AW247*AX247*AY247</f>
        <v>0</v>
      </c>
      <c r="BB247">
        <f>(AZ247-AR247)/AY247</f>
        <v>0</v>
      </c>
      <c r="BC247">
        <f>(AP247-AV247)/AV247</f>
        <v>0</v>
      </c>
      <c r="BD247">
        <f>AO247/(AQ247+AO247/AV247)</f>
        <v>0</v>
      </c>
      <c r="BE247" t="s">
        <v>422</v>
      </c>
      <c r="BF247">
        <v>0</v>
      </c>
      <c r="BG247">
        <f>IF(BF247&lt;&gt;0, BF247, BD247)</f>
        <v>0</v>
      </c>
      <c r="BH247">
        <f>1-BG247/AV247</f>
        <v>0</v>
      </c>
      <c r="BI247">
        <f>(AV247-AU247)/(AV247-BG247)</f>
        <v>0</v>
      </c>
      <c r="BJ247">
        <f>(AP247-AV247)/(AP247-BG247)</f>
        <v>0</v>
      </c>
      <c r="BK247">
        <f>(AV247-AU247)/(AV247-AO247)</f>
        <v>0</v>
      </c>
      <c r="BL247">
        <f>(AP247-AV247)/(AP247-AO247)</f>
        <v>0</v>
      </c>
      <c r="BM247">
        <f>(BI247*BG247/AU247)</f>
        <v>0</v>
      </c>
      <c r="BN247">
        <f>(1-BM247)</f>
        <v>0</v>
      </c>
      <c r="CW247">
        <f>$B$11*DU247+$C$11*DV247+$F$11*EG247*(1-EJ247)</f>
        <v>0</v>
      </c>
      <c r="CX247">
        <f>CW247*CY247</f>
        <v>0</v>
      </c>
      <c r="CY247">
        <f>($B$11*$D$9+$C$11*$D$9+$F$11*((ET247+EL247)/MAX(ET247+EL247+EU247, 0.1)*$I$9+EU247/MAX(ET247+EL247+EU247, 0.1)*$J$9))/($B$11+$C$11+$F$11)</f>
        <v>0</v>
      </c>
      <c r="CZ247">
        <f>($B$11*$K$9+$C$11*$K$9+$F$11*((ET247+EL247)/MAX(ET247+EL247+EU247, 0.1)*$P$9+EU247/MAX(ET247+EL247+EU247, 0.1)*$Q$9))/($B$11+$C$11+$F$11)</f>
        <v>0</v>
      </c>
      <c r="DA247">
        <v>6</v>
      </c>
      <c r="DB247">
        <v>0.5</v>
      </c>
      <c r="DC247" t="s">
        <v>423</v>
      </c>
      <c r="DD247">
        <v>2</v>
      </c>
      <c r="DE247">
        <v>1758506119.5</v>
      </c>
      <c r="DF247">
        <v>420.6224444444445</v>
      </c>
      <c r="DG247">
        <v>419.9936666666666</v>
      </c>
      <c r="DH247">
        <v>25.60623333333334</v>
      </c>
      <c r="DI247">
        <v>25.41070000000001</v>
      </c>
      <c r="DJ247">
        <v>419.3844444444445</v>
      </c>
      <c r="DK247">
        <v>25.3934</v>
      </c>
      <c r="DL247">
        <v>500.0238888888888</v>
      </c>
      <c r="DM247">
        <v>89.99430000000001</v>
      </c>
      <c r="DN247">
        <v>0.05609309999999999</v>
      </c>
      <c r="DO247">
        <v>31.39796666666667</v>
      </c>
      <c r="DP247">
        <v>30.68986666666667</v>
      </c>
      <c r="DQ247">
        <v>999.9000000000001</v>
      </c>
      <c r="DR247">
        <v>0</v>
      </c>
      <c r="DS247">
        <v>0</v>
      </c>
      <c r="DT247">
        <v>10002.43333333333</v>
      </c>
      <c r="DU247">
        <v>0</v>
      </c>
      <c r="DV247">
        <v>0.899321</v>
      </c>
      <c r="DW247">
        <v>0.628862111111111</v>
      </c>
      <c r="DX247">
        <v>431.6758888888888</v>
      </c>
      <c r="DY247">
        <v>430.9442222222222</v>
      </c>
      <c r="DZ247">
        <v>0.1955276666666667</v>
      </c>
      <c r="EA247">
        <v>419.9936666666666</v>
      </c>
      <c r="EB247">
        <v>25.41070000000001</v>
      </c>
      <c r="EC247">
        <v>2.304415555555556</v>
      </c>
      <c r="ED247">
        <v>2.286821111111111</v>
      </c>
      <c r="EE247">
        <v>19.7073</v>
      </c>
      <c r="EF247">
        <v>19.58385555555556</v>
      </c>
      <c r="EG247">
        <v>0.00500097</v>
      </c>
      <c r="EH247">
        <v>0</v>
      </c>
      <c r="EI247">
        <v>0</v>
      </c>
      <c r="EJ247">
        <v>0</v>
      </c>
      <c r="EK247">
        <v>796.1333333333333</v>
      </c>
      <c r="EL247">
        <v>0.00500097</v>
      </c>
      <c r="EM247">
        <v>-8.533333333333335</v>
      </c>
      <c r="EN247">
        <v>-2.3</v>
      </c>
      <c r="EO247">
        <v>35.069</v>
      </c>
      <c r="EP247">
        <v>38.27066666666666</v>
      </c>
      <c r="EQ247">
        <v>36.729</v>
      </c>
      <c r="ER247">
        <v>38.118</v>
      </c>
      <c r="ES247">
        <v>37.062</v>
      </c>
      <c r="ET247">
        <v>0</v>
      </c>
      <c r="EU247">
        <v>0</v>
      </c>
      <c r="EV247">
        <v>0</v>
      </c>
      <c r="EW247">
        <v>1758506123.5</v>
      </c>
      <c r="EX247">
        <v>0</v>
      </c>
      <c r="EY247">
        <v>793.7192307692306</v>
      </c>
      <c r="EZ247">
        <v>4.14700889819627</v>
      </c>
      <c r="FA247">
        <v>17.66837566552773</v>
      </c>
      <c r="FB247">
        <v>-7.230769230769231</v>
      </c>
      <c r="FC247">
        <v>15</v>
      </c>
      <c r="FD247">
        <v>0</v>
      </c>
      <c r="FE247" t="s">
        <v>424</v>
      </c>
      <c r="FF247">
        <v>1747247426.5</v>
      </c>
      <c r="FG247">
        <v>1747247420.5</v>
      </c>
      <c r="FH247">
        <v>0</v>
      </c>
      <c r="FI247">
        <v>1.027</v>
      </c>
      <c r="FJ247">
        <v>0.031</v>
      </c>
      <c r="FK247">
        <v>0.02</v>
      </c>
      <c r="FL247">
        <v>0.05</v>
      </c>
      <c r="FM247">
        <v>420</v>
      </c>
      <c r="FN247">
        <v>16</v>
      </c>
      <c r="FO247">
        <v>0.01</v>
      </c>
      <c r="FP247">
        <v>0.1</v>
      </c>
      <c r="FQ247">
        <v>0.6026618292682927</v>
      </c>
      <c r="FR247">
        <v>0.2215217351916372</v>
      </c>
      <c r="FS247">
        <v>0.03702686160067095</v>
      </c>
      <c r="FT247">
        <v>0</v>
      </c>
      <c r="FU247">
        <v>795.2382352941175</v>
      </c>
      <c r="FV247">
        <v>-12.13598151609857</v>
      </c>
      <c r="FW247">
        <v>8.480601210162705</v>
      </c>
      <c r="FX247">
        <v>-1</v>
      </c>
      <c r="FY247">
        <v>0.2232294390243903</v>
      </c>
      <c r="FZ247">
        <v>-0.2237135749128917</v>
      </c>
      <c r="GA247">
        <v>0.02565811378449299</v>
      </c>
      <c r="GB247">
        <v>0</v>
      </c>
      <c r="GC247">
        <v>0</v>
      </c>
      <c r="GD247">
        <v>2</v>
      </c>
      <c r="GE247" t="s">
        <v>433</v>
      </c>
      <c r="GF247">
        <v>3.13697</v>
      </c>
      <c r="GG247">
        <v>2.71644</v>
      </c>
      <c r="GH247">
        <v>0.0933126</v>
      </c>
      <c r="GI247">
        <v>0.09254660000000001</v>
      </c>
      <c r="GJ247">
        <v>0.110413</v>
      </c>
      <c r="GK247">
        <v>0.108536</v>
      </c>
      <c r="GL247">
        <v>28799.5</v>
      </c>
      <c r="GM247">
        <v>28878</v>
      </c>
      <c r="GN247">
        <v>29530.4</v>
      </c>
      <c r="GO247">
        <v>29410.7</v>
      </c>
      <c r="GP247">
        <v>34707.6</v>
      </c>
      <c r="GQ247">
        <v>34721.1</v>
      </c>
      <c r="GR247">
        <v>41557</v>
      </c>
      <c r="GS247">
        <v>41783.8</v>
      </c>
      <c r="GT247">
        <v>1.9176</v>
      </c>
      <c r="GU247">
        <v>1.86922</v>
      </c>
      <c r="GV247">
        <v>0.0836886</v>
      </c>
      <c r="GW247">
        <v>0</v>
      </c>
      <c r="GX247">
        <v>29.343</v>
      </c>
      <c r="GY247">
        <v>999.9</v>
      </c>
      <c r="GZ247">
        <v>57.3</v>
      </c>
      <c r="HA247">
        <v>31.3</v>
      </c>
      <c r="HB247">
        <v>29.2187</v>
      </c>
      <c r="HC247">
        <v>62.4027</v>
      </c>
      <c r="HD247">
        <v>25.5409</v>
      </c>
      <c r="HE247">
        <v>1</v>
      </c>
      <c r="HF247">
        <v>0.119413</v>
      </c>
      <c r="HG247">
        <v>-2.17736</v>
      </c>
      <c r="HH247">
        <v>20.3434</v>
      </c>
      <c r="HI247">
        <v>5.22268</v>
      </c>
      <c r="HJ247">
        <v>12.0159</v>
      </c>
      <c r="HK247">
        <v>4.99005</v>
      </c>
      <c r="HL247">
        <v>3.2892</v>
      </c>
      <c r="HM247">
        <v>9999</v>
      </c>
      <c r="HN247">
        <v>9999</v>
      </c>
      <c r="HO247">
        <v>9999</v>
      </c>
      <c r="HP247">
        <v>999.9</v>
      </c>
      <c r="HQ247">
        <v>1.86757</v>
      </c>
      <c r="HR247">
        <v>1.86676</v>
      </c>
      <c r="HS247">
        <v>1.86607</v>
      </c>
      <c r="HT247">
        <v>1.866</v>
      </c>
      <c r="HU247">
        <v>1.86784</v>
      </c>
      <c r="HV247">
        <v>1.8703</v>
      </c>
      <c r="HW247">
        <v>1.86891</v>
      </c>
      <c r="HX247">
        <v>1.87042</v>
      </c>
      <c r="HY247">
        <v>0</v>
      </c>
      <c r="HZ247">
        <v>0</v>
      </c>
      <c r="IA247">
        <v>0</v>
      </c>
      <c r="IB247">
        <v>0</v>
      </c>
      <c r="IC247" t="s">
        <v>426</v>
      </c>
      <c r="ID247" t="s">
        <v>427</v>
      </c>
      <c r="IE247" t="s">
        <v>428</v>
      </c>
      <c r="IF247" t="s">
        <v>428</v>
      </c>
      <c r="IG247" t="s">
        <v>428</v>
      </c>
      <c r="IH247" t="s">
        <v>428</v>
      </c>
      <c r="II247">
        <v>0</v>
      </c>
      <c r="IJ247">
        <v>100</v>
      </c>
      <c r="IK247">
        <v>100</v>
      </c>
      <c r="IL247">
        <v>1.238</v>
      </c>
      <c r="IM247">
        <v>0.213</v>
      </c>
      <c r="IN247">
        <v>0.6902030508192664</v>
      </c>
      <c r="IO247">
        <v>0.001474763808417899</v>
      </c>
      <c r="IP247">
        <v>-3.85604142745729E-07</v>
      </c>
      <c r="IQ247">
        <v>-4.042155114862324E-11</v>
      </c>
      <c r="IR247">
        <v>-0.0599630414126953</v>
      </c>
      <c r="IS247">
        <v>-0.0008759303265835833</v>
      </c>
      <c r="IT247">
        <v>0.0007542316531097033</v>
      </c>
      <c r="IU247">
        <v>-1.168394518909615E-05</v>
      </c>
      <c r="IV247">
        <v>4</v>
      </c>
      <c r="IW247">
        <v>2283</v>
      </c>
      <c r="IX247">
        <v>1</v>
      </c>
      <c r="IY247">
        <v>28</v>
      </c>
      <c r="IZ247">
        <v>187644.9</v>
      </c>
      <c r="JA247">
        <v>187645</v>
      </c>
      <c r="JB247">
        <v>1.03394</v>
      </c>
      <c r="JC247">
        <v>2.29736</v>
      </c>
      <c r="JD247">
        <v>1.39771</v>
      </c>
      <c r="JE247">
        <v>2.35718</v>
      </c>
      <c r="JF247">
        <v>1.49536</v>
      </c>
      <c r="JG247">
        <v>2.65503</v>
      </c>
      <c r="JH247">
        <v>36.7417</v>
      </c>
      <c r="JI247">
        <v>24.105</v>
      </c>
      <c r="JJ247">
        <v>18</v>
      </c>
      <c r="JK247">
        <v>489.859</v>
      </c>
      <c r="JL247">
        <v>449.225</v>
      </c>
      <c r="JM247">
        <v>32.7222</v>
      </c>
      <c r="JN247">
        <v>29.1526</v>
      </c>
      <c r="JO247">
        <v>29.9998</v>
      </c>
      <c r="JP247">
        <v>29.0438</v>
      </c>
      <c r="JQ247">
        <v>28.9736</v>
      </c>
      <c r="JR247">
        <v>20.6951</v>
      </c>
      <c r="JS247">
        <v>20.4106</v>
      </c>
      <c r="JT247">
        <v>100</v>
      </c>
      <c r="JU247">
        <v>32.7257</v>
      </c>
      <c r="JV247">
        <v>420</v>
      </c>
      <c r="JW247">
        <v>25.3857</v>
      </c>
      <c r="JX247">
        <v>100.929</v>
      </c>
      <c r="JY247">
        <v>100.476</v>
      </c>
    </row>
    <row r="248" spans="1:285">
      <c r="A248">
        <v>232</v>
      </c>
      <c r="B248">
        <v>1758506124.5</v>
      </c>
      <c r="C248">
        <v>3236</v>
      </c>
      <c r="D248" t="s">
        <v>897</v>
      </c>
      <c r="E248" t="s">
        <v>898</v>
      </c>
      <c r="F248">
        <v>5</v>
      </c>
      <c r="G248" t="s">
        <v>796</v>
      </c>
      <c r="H248" t="s">
        <v>420</v>
      </c>
      <c r="I248" t="s">
        <v>421</v>
      </c>
      <c r="J248">
        <v>1758506121.5</v>
      </c>
      <c r="K248">
        <f>(L248)/1000</f>
        <v>0</v>
      </c>
      <c r="L248">
        <f>1000*DL248*AJ248*(DH248-DI248)/(100*DA248*(1000-AJ248*DH248))</f>
        <v>0</v>
      </c>
      <c r="M248">
        <f>DL248*AJ248*(DG248-DF248*(1000-AJ248*DI248)/(1000-AJ248*DH248))/(100*DA248)</f>
        <v>0</v>
      </c>
      <c r="N248">
        <f>DF248 - IF(AJ248&gt;1, M248*DA248*100.0/(AL248), 0)</f>
        <v>0</v>
      </c>
      <c r="O248">
        <f>((U248-K248/2)*N248-M248)/(U248+K248/2)</f>
        <v>0</v>
      </c>
      <c r="P248">
        <f>O248*(DM248+DN248)/1000.0</f>
        <v>0</v>
      </c>
      <c r="Q248">
        <f>(DF248 - IF(AJ248&gt;1, M248*DA248*100.0/(AL248), 0))*(DM248+DN248)/1000.0</f>
        <v>0</v>
      </c>
      <c r="R248">
        <f>2.0/((1/T248-1/S248)+SIGN(T248)*SQRT((1/T248-1/S248)*(1/T248-1/S248) + 4*DB248/((DB248+1)*(DB248+1))*(2*1/T248*1/S248-1/S248*1/S248)))</f>
        <v>0</v>
      </c>
      <c r="S248">
        <f>IF(LEFT(DC248,1)&lt;&gt;"0",IF(LEFT(DC248,1)="1",3.0,DD248),$D$5+$E$5*(DT248*DM248/($K$5*1000))+$F$5*(DT248*DM248/($K$5*1000))*MAX(MIN(DA248,$J$5),$I$5)*MAX(MIN(DA248,$J$5),$I$5)+$G$5*MAX(MIN(DA248,$J$5),$I$5)*(DT248*DM248/($K$5*1000))+$H$5*(DT248*DM248/($K$5*1000))*(DT248*DM248/($K$5*1000)))</f>
        <v>0</v>
      </c>
      <c r="T248">
        <f>K248*(1000-(1000*0.61365*exp(17.502*X248/(240.97+X248))/(DM248+DN248)+DH248)/2)/(1000*0.61365*exp(17.502*X248/(240.97+X248))/(DM248+DN248)-DH248)</f>
        <v>0</v>
      </c>
      <c r="U248">
        <f>1/((DB248+1)/(R248/1.6)+1/(S248/1.37)) + DB248/((DB248+1)/(R248/1.6) + DB248/(S248/1.37))</f>
        <v>0</v>
      </c>
      <c r="V248">
        <f>(CW248*CZ248)</f>
        <v>0</v>
      </c>
      <c r="W248">
        <f>(DO248+(V248+2*0.95*5.67E-8*(((DO248+$B$7)+273)^4-(DO248+273)^4)-44100*K248)/(1.84*29.3*S248+8*0.95*5.67E-8*(DO248+273)^3))</f>
        <v>0</v>
      </c>
      <c r="X248">
        <f>($C$7*DP248+$D$7*DQ248+$E$7*W248)</f>
        <v>0</v>
      </c>
      <c r="Y248">
        <f>0.61365*exp(17.502*X248/(240.97+X248))</f>
        <v>0</v>
      </c>
      <c r="Z248">
        <f>(AA248/AB248*100)</f>
        <v>0</v>
      </c>
      <c r="AA248">
        <f>DH248*(DM248+DN248)/1000</f>
        <v>0</v>
      </c>
      <c r="AB248">
        <f>0.61365*exp(17.502*DO248/(240.97+DO248))</f>
        <v>0</v>
      </c>
      <c r="AC248">
        <f>(Y248-DH248*(DM248+DN248)/1000)</f>
        <v>0</v>
      </c>
      <c r="AD248">
        <f>(-K248*44100)</f>
        <v>0</v>
      </c>
      <c r="AE248">
        <f>2*29.3*S248*0.92*(DO248-X248)</f>
        <v>0</v>
      </c>
      <c r="AF248">
        <f>2*0.95*5.67E-8*(((DO248+$B$7)+273)^4-(X248+273)^4)</f>
        <v>0</v>
      </c>
      <c r="AG248">
        <f>V248+AF248+AD248+AE248</f>
        <v>0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MAX(0,($B$13+$C$13*DT248)/(1+$D$13*DT248)*DM248/(DO248+273)*$E$13)</f>
        <v>0</v>
      </c>
      <c r="AM248" t="s">
        <v>422</v>
      </c>
      <c r="AN248" t="s">
        <v>422</v>
      </c>
      <c r="AO248">
        <v>0</v>
      </c>
      <c r="AP248">
        <v>0</v>
      </c>
      <c r="AQ248">
        <f>1-AO248/AP248</f>
        <v>0</v>
      </c>
      <c r="AR248">
        <v>0</v>
      </c>
      <c r="AS248" t="s">
        <v>422</v>
      </c>
      <c r="AT248" t="s">
        <v>422</v>
      </c>
      <c r="AU248">
        <v>0</v>
      </c>
      <c r="AV248">
        <v>0</v>
      </c>
      <c r="AW248">
        <f>1-AU248/AV248</f>
        <v>0</v>
      </c>
      <c r="AX248">
        <v>0.5</v>
      </c>
      <c r="AY248">
        <f>CX248</f>
        <v>0</v>
      </c>
      <c r="AZ248">
        <f>M248</f>
        <v>0</v>
      </c>
      <c r="BA248">
        <f>AW248*AX248*AY248</f>
        <v>0</v>
      </c>
      <c r="BB248">
        <f>(AZ248-AR248)/AY248</f>
        <v>0</v>
      </c>
      <c r="BC248">
        <f>(AP248-AV248)/AV248</f>
        <v>0</v>
      </c>
      <c r="BD248">
        <f>AO248/(AQ248+AO248/AV248)</f>
        <v>0</v>
      </c>
      <c r="BE248" t="s">
        <v>422</v>
      </c>
      <c r="BF248">
        <v>0</v>
      </c>
      <c r="BG248">
        <f>IF(BF248&lt;&gt;0, BF248, BD248)</f>
        <v>0</v>
      </c>
      <c r="BH248">
        <f>1-BG248/AV248</f>
        <v>0</v>
      </c>
      <c r="BI248">
        <f>(AV248-AU248)/(AV248-BG248)</f>
        <v>0</v>
      </c>
      <c r="BJ248">
        <f>(AP248-AV248)/(AP248-BG248)</f>
        <v>0</v>
      </c>
      <c r="BK248">
        <f>(AV248-AU248)/(AV248-AO248)</f>
        <v>0</v>
      </c>
      <c r="BL248">
        <f>(AP248-AV248)/(AP248-AO248)</f>
        <v>0</v>
      </c>
      <c r="BM248">
        <f>(BI248*BG248/AU248)</f>
        <v>0</v>
      </c>
      <c r="BN248">
        <f>(1-BM248)</f>
        <v>0</v>
      </c>
      <c r="CW248">
        <f>$B$11*DU248+$C$11*DV248+$F$11*EG248*(1-EJ248)</f>
        <v>0</v>
      </c>
      <c r="CX248">
        <f>CW248*CY248</f>
        <v>0</v>
      </c>
      <c r="CY248">
        <f>($B$11*$D$9+$C$11*$D$9+$F$11*((ET248+EL248)/MAX(ET248+EL248+EU248, 0.1)*$I$9+EU248/MAX(ET248+EL248+EU248, 0.1)*$J$9))/($B$11+$C$11+$F$11)</f>
        <v>0</v>
      </c>
      <c r="CZ248">
        <f>($B$11*$K$9+$C$11*$K$9+$F$11*((ET248+EL248)/MAX(ET248+EL248+EU248, 0.1)*$P$9+EU248/MAX(ET248+EL248+EU248, 0.1)*$Q$9))/($B$11+$C$11+$F$11)</f>
        <v>0</v>
      </c>
      <c r="DA248">
        <v>6</v>
      </c>
      <c r="DB248">
        <v>0.5</v>
      </c>
      <c r="DC248" t="s">
        <v>423</v>
      </c>
      <c r="DD248">
        <v>2</v>
      </c>
      <c r="DE248">
        <v>1758506121.5</v>
      </c>
      <c r="DF248">
        <v>420.6367777777778</v>
      </c>
      <c r="DG248">
        <v>420.0252222222222</v>
      </c>
      <c r="DH248">
        <v>25.61686666666667</v>
      </c>
      <c r="DI248">
        <v>25.41388888888889</v>
      </c>
      <c r="DJ248">
        <v>419.3987777777778</v>
      </c>
      <c r="DK248">
        <v>25.40388888888889</v>
      </c>
      <c r="DL248">
        <v>500.0074444444444</v>
      </c>
      <c r="DM248">
        <v>89.99481111111112</v>
      </c>
      <c r="DN248">
        <v>0.0560896</v>
      </c>
      <c r="DO248">
        <v>31.39898888888889</v>
      </c>
      <c r="DP248">
        <v>30.70017777777778</v>
      </c>
      <c r="DQ248">
        <v>999.9000000000001</v>
      </c>
      <c r="DR248">
        <v>0</v>
      </c>
      <c r="DS248">
        <v>0</v>
      </c>
      <c r="DT248">
        <v>9999.027777777777</v>
      </c>
      <c r="DU248">
        <v>0</v>
      </c>
      <c r="DV248">
        <v>0.899321</v>
      </c>
      <c r="DW248">
        <v>0.6115145555555555</v>
      </c>
      <c r="DX248">
        <v>431.6952222222223</v>
      </c>
      <c r="DY248">
        <v>430.978</v>
      </c>
      <c r="DZ248">
        <v>0.2029923333333333</v>
      </c>
      <c r="EA248">
        <v>420.0252222222222</v>
      </c>
      <c r="EB248">
        <v>25.41388888888889</v>
      </c>
      <c r="EC248">
        <v>2.305384444444444</v>
      </c>
      <c r="ED248">
        <v>2.287117777777778</v>
      </c>
      <c r="EE248">
        <v>19.71407777777777</v>
      </c>
      <c r="EF248">
        <v>19.58596666666666</v>
      </c>
      <c r="EG248">
        <v>0.00500097</v>
      </c>
      <c r="EH248">
        <v>0</v>
      </c>
      <c r="EI248">
        <v>0</v>
      </c>
      <c r="EJ248">
        <v>0</v>
      </c>
      <c r="EK248">
        <v>790.1111111111111</v>
      </c>
      <c r="EL248">
        <v>0.00500097</v>
      </c>
      <c r="EM248">
        <v>-4.800000000000001</v>
      </c>
      <c r="EN248">
        <v>-1.777777777777778</v>
      </c>
      <c r="EO248">
        <v>35.062</v>
      </c>
      <c r="EP248">
        <v>38.25</v>
      </c>
      <c r="EQ248">
        <v>36.708</v>
      </c>
      <c r="ER248">
        <v>38.097</v>
      </c>
      <c r="ES248">
        <v>37.04133333333333</v>
      </c>
      <c r="ET248">
        <v>0</v>
      </c>
      <c r="EU248">
        <v>0</v>
      </c>
      <c r="EV248">
        <v>0</v>
      </c>
      <c r="EW248">
        <v>1758506125.3</v>
      </c>
      <c r="EX248">
        <v>0</v>
      </c>
      <c r="EY248">
        <v>793.0359999999999</v>
      </c>
      <c r="EZ248">
        <v>-10.0923074780124</v>
      </c>
      <c r="FA248">
        <v>2.776922617132617</v>
      </c>
      <c r="FB248">
        <v>-5.231999999999999</v>
      </c>
      <c r="FC248">
        <v>15</v>
      </c>
      <c r="FD248">
        <v>0</v>
      </c>
      <c r="FE248" t="s">
        <v>424</v>
      </c>
      <c r="FF248">
        <v>1747247426.5</v>
      </c>
      <c r="FG248">
        <v>1747247420.5</v>
      </c>
      <c r="FH248">
        <v>0</v>
      </c>
      <c r="FI248">
        <v>1.027</v>
      </c>
      <c r="FJ248">
        <v>0.031</v>
      </c>
      <c r="FK248">
        <v>0.02</v>
      </c>
      <c r="FL248">
        <v>0.05</v>
      </c>
      <c r="FM248">
        <v>420</v>
      </c>
      <c r="FN248">
        <v>16</v>
      </c>
      <c r="FO248">
        <v>0.01</v>
      </c>
      <c r="FP248">
        <v>0.1</v>
      </c>
      <c r="FQ248">
        <v>0.6072898249999999</v>
      </c>
      <c r="FR248">
        <v>0.1198945553470901</v>
      </c>
      <c r="FS248">
        <v>0.03461094422353102</v>
      </c>
      <c r="FT248">
        <v>0</v>
      </c>
      <c r="FU248">
        <v>793.585294117647</v>
      </c>
      <c r="FV248">
        <v>-14.50114567117908</v>
      </c>
      <c r="FW248">
        <v>8.41036238825237</v>
      </c>
      <c r="FX248">
        <v>-1</v>
      </c>
      <c r="FY248">
        <v>0.21785265</v>
      </c>
      <c r="FZ248">
        <v>-0.2002593996247659</v>
      </c>
      <c r="GA248">
        <v>0.02447347381201737</v>
      </c>
      <c r="GB248">
        <v>0</v>
      </c>
      <c r="GC248">
        <v>0</v>
      </c>
      <c r="GD248">
        <v>2</v>
      </c>
      <c r="GE248" t="s">
        <v>433</v>
      </c>
      <c r="GF248">
        <v>3.13689</v>
      </c>
      <c r="GG248">
        <v>2.71635</v>
      </c>
      <c r="GH248">
        <v>0.0933235</v>
      </c>
      <c r="GI248">
        <v>0.0925414</v>
      </c>
      <c r="GJ248">
        <v>0.110437</v>
      </c>
      <c r="GK248">
        <v>0.108543</v>
      </c>
      <c r="GL248">
        <v>28799.4</v>
      </c>
      <c r="GM248">
        <v>28878.4</v>
      </c>
      <c r="GN248">
        <v>29530.6</v>
      </c>
      <c r="GO248">
        <v>29411</v>
      </c>
      <c r="GP248">
        <v>34706.9</v>
      </c>
      <c r="GQ248">
        <v>34721.1</v>
      </c>
      <c r="GR248">
        <v>41557.4</v>
      </c>
      <c r="GS248">
        <v>41784.1</v>
      </c>
      <c r="GT248">
        <v>1.91737</v>
      </c>
      <c r="GU248">
        <v>1.86925</v>
      </c>
      <c r="GV248">
        <v>0.0848621</v>
      </c>
      <c r="GW248">
        <v>0</v>
      </c>
      <c r="GX248">
        <v>29.3438</v>
      </c>
      <c r="GY248">
        <v>999.9</v>
      </c>
      <c r="GZ248">
        <v>57.3</v>
      </c>
      <c r="HA248">
        <v>31.3</v>
      </c>
      <c r="HB248">
        <v>29.2173</v>
      </c>
      <c r="HC248">
        <v>62.2627</v>
      </c>
      <c r="HD248">
        <v>25.5489</v>
      </c>
      <c r="HE248">
        <v>1</v>
      </c>
      <c r="HF248">
        <v>0.119436</v>
      </c>
      <c r="HG248">
        <v>-2.10978</v>
      </c>
      <c r="HH248">
        <v>20.344</v>
      </c>
      <c r="HI248">
        <v>5.22298</v>
      </c>
      <c r="HJ248">
        <v>12.0159</v>
      </c>
      <c r="HK248">
        <v>4.99</v>
      </c>
      <c r="HL248">
        <v>3.28885</v>
      </c>
      <c r="HM248">
        <v>9999</v>
      </c>
      <c r="HN248">
        <v>9999</v>
      </c>
      <c r="HO248">
        <v>9999</v>
      </c>
      <c r="HP248">
        <v>999.9</v>
      </c>
      <c r="HQ248">
        <v>1.86755</v>
      </c>
      <c r="HR248">
        <v>1.86676</v>
      </c>
      <c r="HS248">
        <v>1.86605</v>
      </c>
      <c r="HT248">
        <v>1.866</v>
      </c>
      <c r="HU248">
        <v>1.86784</v>
      </c>
      <c r="HV248">
        <v>1.87029</v>
      </c>
      <c r="HW248">
        <v>1.8689</v>
      </c>
      <c r="HX248">
        <v>1.87042</v>
      </c>
      <c r="HY248">
        <v>0</v>
      </c>
      <c r="HZ248">
        <v>0</v>
      </c>
      <c r="IA248">
        <v>0</v>
      </c>
      <c r="IB248">
        <v>0</v>
      </c>
      <c r="IC248" t="s">
        <v>426</v>
      </c>
      <c r="ID248" t="s">
        <v>427</v>
      </c>
      <c r="IE248" t="s">
        <v>428</v>
      </c>
      <c r="IF248" t="s">
        <v>428</v>
      </c>
      <c r="IG248" t="s">
        <v>428</v>
      </c>
      <c r="IH248" t="s">
        <v>428</v>
      </c>
      <c r="II248">
        <v>0</v>
      </c>
      <c r="IJ248">
        <v>100</v>
      </c>
      <c r="IK248">
        <v>100</v>
      </c>
      <c r="IL248">
        <v>1.238</v>
      </c>
      <c r="IM248">
        <v>0.2132</v>
      </c>
      <c r="IN248">
        <v>0.6902030508192664</v>
      </c>
      <c r="IO248">
        <v>0.001474763808417899</v>
      </c>
      <c r="IP248">
        <v>-3.85604142745729E-07</v>
      </c>
      <c r="IQ248">
        <v>-4.042155114862324E-11</v>
      </c>
      <c r="IR248">
        <v>-0.0599630414126953</v>
      </c>
      <c r="IS248">
        <v>-0.0008759303265835833</v>
      </c>
      <c r="IT248">
        <v>0.0007542316531097033</v>
      </c>
      <c r="IU248">
        <v>-1.168394518909615E-05</v>
      </c>
      <c r="IV248">
        <v>4</v>
      </c>
      <c r="IW248">
        <v>2283</v>
      </c>
      <c r="IX248">
        <v>1</v>
      </c>
      <c r="IY248">
        <v>28</v>
      </c>
      <c r="IZ248">
        <v>187645</v>
      </c>
      <c r="JA248">
        <v>187645.1</v>
      </c>
      <c r="JB248">
        <v>1.03394</v>
      </c>
      <c r="JC248">
        <v>2.29492</v>
      </c>
      <c r="JD248">
        <v>1.39648</v>
      </c>
      <c r="JE248">
        <v>2.3584</v>
      </c>
      <c r="JF248">
        <v>1.49536</v>
      </c>
      <c r="JG248">
        <v>2.63916</v>
      </c>
      <c r="JH248">
        <v>36.7654</v>
      </c>
      <c r="JI248">
        <v>24.105</v>
      </c>
      <c r="JJ248">
        <v>18</v>
      </c>
      <c r="JK248">
        <v>489.701</v>
      </c>
      <c r="JL248">
        <v>449.231</v>
      </c>
      <c r="JM248">
        <v>32.7271</v>
      </c>
      <c r="JN248">
        <v>29.1511</v>
      </c>
      <c r="JO248">
        <v>29.9998</v>
      </c>
      <c r="JP248">
        <v>29.0419</v>
      </c>
      <c r="JQ248">
        <v>28.9723</v>
      </c>
      <c r="JR248">
        <v>20.6963</v>
      </c>
      <c r="JS248">
        <v>20.4106</v>
      </c>
      <c r="JT248">
        <v>100</v>
      </c>
      <c r="JU248">
        <v>32.6283</v>
      </c>
      <c r="JV248">
        <v>420</v>
      </c>
      <c r="JW248">
        <v>25.3857</v>
      </c>
      <c r="JX248">
        <v>100.93</v>
      </c>
      <c r="JY248">
        <v>100.477</v>
      </c>
    </row>
    <row r="249" spans="1:285">
      <c r="A249">
        <v>233</v>
      </c>
      <c r="B249">
        <v>1758506126.5</v>
      </c>
      <c r="C249">
        <v>3238</v>
      </c>
      <c r="D249" t="s">
        <v>899</v>
      </c>
      <c r="E249" t="s">
        <v>900</v>
      </c>
      <c r="F249">
        <v>5</v>
      </c>
      <c r="G249" t="s">
        <v>796</v>
      </c>
      <c r="H249" t="s">
        <v>420</v>
      </c>
      <c r="I249" t="s">
        <v>421</v>
      </c>
      <c r="J249">
        <v>1758506123.5</v>
      </c>
      <c r="K249">
        <f>(L249)/1000</f>
        <v>0</v>
      </c>
      <c r="L249">
        <f>1000*DL249*AJ249*(DH249-DI249)/(100*DA249*(1000-AJ249*DH249))</f>
        <v>0</v>
      </c>
      <c r="M249">
        <f>DL249*AJ249*(DG249-DF249*(1000-AJ249*DI249)/(1000-AJ249*DH249))/(100*DA249)</f>
        <v>0</v>
      </c>
      <c r="N249">
        <f>DF249 - IF(AJ249&gt;1, M249*DA249*100.0/(AL249), 0)</f>
        <v>0</v>
      </c>
      <c r="O249">
        <f>((U249-K249/2)*N249-M249)/(U249+K249/2)</f>
        <v>0</v>
      </c>
      <c r="P249">
        <f>O249*(DM249+DN249)/1000.0</f>
        <v>0</v>
      </c>
      <c r="Q249">
        <f>(DF249 - IF(AJ249&gt;1, M249*DA249*100.0/(AL249), 0))*(DM249+DN249)/1000.0</f>
        <v>0</v>
      </c>
      <c r="R249">
        <f>2.0/((1/T249-1/S249)+SIGN(T249)*SQRT((1/T249-1/S249)*(1/T249-1/S249) + 4*DB249/((DB249+1)*(DB249+1))*(2*1/T249*1/S249-1/S249*1/S249)))</f>
        <v>0</v>
      </c>
      <c r="S249">
        <f>IF(LEFT(DC249,1)&lt;&gt;"0",IF(LEFT(DC249,1)="1",3.0,DD249),$D$5+$E$5*(DT249*DM249/($K$5*1000))+$F$5*(DT249*DM249/($K$5*1000))*MAX(MIN(DA249,$J$5),$I$5)*MAX(MIN(DA249,$J$5),$I$5)+$G$5*MAX(MIN(DA249,$J$5),$I$5)*(DT249*DM249/($K$5*1000))+$H$5*(DT249*DM249/($K$5*1000))*(DT249*DM249/($K$5*1000)))</f>
        <v>0</v>
      </c>
      <c r="T249">
        <f>K249*(1000-(1000*0.61365*exp(17.502*X249/(240.97+X249))/(DM249+DN249)+DH249)/2)/(1000*0.61365*exp(17.502*X249/(240.97+X249))/(DM249+DN249)-DH249)</f>
        <v>0</v>
      </c>
      <c r="U249">
        <f>1/((DB249+1)/(R249/1.6)+1/(S249/1.37)) + DB249/((DB249+1)/(R249/1.6) + DB249/(S249/1.37))</f>
        <v>0</v>
      </c>
      <c r="V249">
        <f>(CW249*CZ249)</f>
        <v>0</v>
      </c>
      <c r="W249">
        <f>(DO249+(V249+2*0.95*5.67E-8*(((DO249+$B$7)+273)^4-(DO249+273)^4)-44100*K249)/(1.84*29.3*S249+8*0.95*5.67E-8*(DO249+273)^3))</f>
        <v>0</v>
      </c>
      <c r="X249">
        <f>($C$7*DP249+$D$7*DQ249+$E$7*W249)</f>
        <v>0</v>
      </c>
      <c r="Y249">
        <f>0.61365*exp(17.502*X249/(240.97+X249))</f>
        <v>0</v>
      </c>
      <c r="Z249">
        <f>(AA249/AB249*100)</f>
        <v>0</v>
      </c>
      <c r="AA249">
        <f>DH249*(DM249+DN249)/1000</f>
        <v>0</v>
      </c>
      <c r="AB249">
        <f>0.61365*exp(17.502*DO249/(240.97+DO249))</f>
        <v>0</v>
      </c>
      <c r="AC249">
        <f>(Y249-DH249*(DM249+DN249)/1000)</f>
        <v>0</v>
      </c>
      <c r="AD249">
        <f>(-K249*44100)</f>
        <v>0</v>
      </c>
      <c r="AE249">
        <f>2*29.3*S249*0.92*(DO249-X249)</f>
        <v>0</v>
      </c>
      <c r="AF249">
        <f>2*0.95*5.67E-8*(((DO249+$B$7)+273)^4-(X249+273)^4)</f>
        <v>0</v>
      </c>
      <c r="AG249">
        <f>V249+AF249+AD249+AE249</f>
        <v>0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MAX(0,($B$13+$C$13*DT249)/(1+$D$13*DT249)*DM249/(DO249+273)*$E$13)</f>
        <v>0</v>
      </c>
      <c r="AM249" t="s">
        <v>422</v>
      </c>
      <c r="AN249" t="s">
        <v>422</v>
      </c>
      <c r="AO249">
        <v>0</v>
      </c>
      <c r="AP249">
        <v>0</v>
      </c>
      <c r="AQ249">
        <f>1-AO249/AP249</f>
        <v>0</v>
      </c>
      <c r="AR249">
        <v>0</v>
      </c>
      <c r="AS249" t="s">
        <v>422</v>
      </c>
      <c r="AT249" t="s">
        <v>422</v>
      </c>
      <c r="AU249">
        <v>0</v>
      </c>
      <c r="AV249">
        <v>0</v>
      </c>
      <c r="AW249">
        <f>1-AU249/AV249</f>
        <v>0</v>
      </c>
      <c r="AX249">
        <v>0.5</v>
      </c>
      <c r="AY249">
        <f>CX249</f>
        <v>0</v>
      </c>
      <c r="AZ249">
        <f>M249</f>
        <v>0</v>
      </c>
      <c r="BA249">
        <f>AW249*AX249*AY249</f>
        <v>0</v>
      </c>
      <c r="BB249">
        <f>(AZ249-AR249)/AY249</f>
        <v>0</v>
      </c>
      <c r="BC249">
        <f>(AP249-AV249)/AV249</f>
        <v>0</v>
      </c>
      <c r="BD249">
        <f>AO249/(AQ249+AO249/AV249)</f>
        <v>0</v>
      </c>
      <c r="BE249" t="s">
        <v>422</v>
      </c>
      <c r="BF249">
        <v>0</v>
      </c>
      <c r="BG249">
        <f>IF(BF249&lt;&gt;0, BF249, BD249)</f>
        <v>0</v>
      </c>
      <c r="BH249">
        <f>1-BG249/AV249</f>
        <v>0</v>
      </c>
      <c r="BI249">
        <f>(AV249-AU249)/(AV249-BG249)</f>
        <v>0</v>
      </c>
      <c r="BJ249">
        <f>(AP249-AV249)/(AP249-BG249)</f>
        <v>0</v>
      </c>
      <c r="BK249">
        <f>(AV249-AU249)/(AV249-AO249)</f>
        <v>0</v>
      </c>
      <c r="BL249">
        <f>(AP249-AV249)/(AP249-AO249)</f>
        <v>0</v>
      </c>
      <c r="BM249">
        <f>(BI249*BG249/AU249)</f>
        <v>0</v>
      </c>
      <c r="BN249">
        <f>(1-BM249)</f>
        <v>0</v>
      </c>
      <c r="CW249">
        <f>$B$11*DU249+$C$11*DV249+$F$11*EG249*(1-EJ249)</f>
        <v>0</v>
      </c>
      <c r="CX249">
        <f>CW249*CY249</f>
        <v>0</v>
      </c>
      <c r="CY249">
        <f>($B$11*$D$9+$C$11*$D$9+$F$11*((ET249+EL249)/MAX(ET249+EL249+EU249, 0.1)*$I$9+EU249/MAX(ET249+EL249+EU249, 0.1)*$J$9))/($B$11+$C$11+$F$11)</f>
        <v>0</v>
      </c>
      <c r="CZ249">
        <f>($B$11*$K$9+$C$11*$K$9+$F$11*((ET249+EL249)/MAX(ET249+EL249+EU249, 0.1)*$P$9+EU249/MAX(ET249+EL249+EU249, 0.1)*$Q$9))/($B$11+$C$11+$F$11)</f>
        <v>0</v>
      </c>
      <c r="DA249">
        <v>6</v>
      </c>
      <c r="DB249">
        <v>0.5</v>
      </c>
      <c r="DC249" t="s">
        <v>423</v>
      </c>
      <c r="DD249">
        <v>2</v>
      </c>
      <c r="DE249">
        <v>1758506123.5</v>
      </c>
      <c r="DF249">
        <v>420.6473333333333</v>
      </c>
      <c r="DG249">
        <v>420.0223333333333</v>
      </c>
      <c r="DH249">
        <v>25.62522222222222</v>
      </c>
      <c r="DI249">
        <v>25.41555555555556</v>
      </c>
      <c r="DJ249">
        <v>419.4093333333333</v>
      </c>
      <c r="DK249">
        <v>25.41214444444444</v>
      </c>
      <c r="DL249">
        <v>500.0012222222222</v>
      </c>
      <c r="DM249">
        <v>89.9954</v>
      </c>
      <c r="DN249">
        <v>0.0561433888888889</v>
      </c>
      <c r="DO249">
        <v>31.40013333333333</v>
      </c>
      <c r="DP249">
        <v>30.71473333333334</v>
      </c>
      <c r="DQ249">
        <v>999.9000000000001</v>
      </c>
      <c r="DR249">
        <v>0</v>
      </c>
      <c r="DS249">
        <v>0</v>
      </c>
      <c r="DT249">
        <v>9997.488888888889</v>
      </c>
      <c r="DU249">
        <v>0</v>
      </c>
      <c r="DV249">
        <v>0.899321</v>
      </c>
      <c r="DW249">
        <v>0.6248846666666668</v>
      </c>
      <c r="DX249">
        <v>431.7097777777778</v>
      </c>
      <c r="DY249">
        <v>430.9758888888889</v>
      </c>
      <c r="DZ249">
        <v>0.2097053333333333</v>
      </c>
      <c r="EA249">
        <v>420.0223333333333</v>
      </c>
      <c r="EB249">
        <v>25.41555555555556</v>
      </c>
      <c r="EC249">
        <v>2.306153333333333</v>
      </c>
      <c r="ED249">
        <v>2.287282222222222</v>
      </c>
      <c r="EE249">
        <v>19.71945555555556</v>
      </c>
      <c r="EF249">
        <v>19.58713333333333</v>
      </c>
      <c r="EG249">
        <v>0.00500097</v>
      </c>
      <c r="EH249">
        <v>0</v>
      </c>
      <c r="EI249">
        <v>0</v>
      </c>
      <c r="EJ249">
        <v>0</v>
      </c>
      <c r="EK249">
        <v>793.7333333333332</v>
      </c>
      <c r="EL249">
        <v>0.00500097</v>
      </c>
      <c r="EM249">
        <v>-5.388888888888889</v>
      </c>
      <c r="EN249">
        <v>-1.677777777777778</v>
      </c>
      <c r="EO249">
        <v>35.062</v>
      </c>
      <c r="EP249">
        <v>38.25</v>
      </c>
      <c r="EQ249">
        <v>36.694</v>
      </c>
      <c r="ER249">
        <v>38.07599999999999</v>
      </c>
      <c r="ES249">
        <v>37.02066666666666</v>
      </c>
      <c r="ET249">
        <v>0</v>
      </c>
      <c r="EU249">
        <v>0</v>
      </c>
      <c r="EV249">
        <v>0</v>
      </c>
      <c r="EW249">
        <v>1758506127.7</v>
      </c>
      <c r="EX249">
        <v>0</v>
      </c>
      <c r="EY249">
        <v>793.8279999999999</v>
      </c>
      <c r="EZ249">
        <v>9.169231148866553</v>
      </c>
      <c r="FA249">
        <v>-19.75384671871479</v>
      </c>
      <c r="FB249">
        <v>-5.367999999999999</v>
      </c>
      <c r="FC249">
        <v>15</v>
      </c>
      <c r="FD249">
        <v>0</v>
      </c>
      <c r="FE249" t="s">
        <v>424</v>
      </c>
      <c r="FF249">
        <v>1747247426.5</v>
      </c>
      <c r="FG249">
        <v>1747247420.5</v>
      </c>
      <c r="FH249">
        <v>0</v>
      </c>
      <c r="FI249">
        <v>1.027</v>
      </c>
      <c r="FJ249">
        <v>0.031</v>
      </c>
      <c r="FK249">
        <v>0.02</v>
      </c>
      <c r="FL249">
        <v>0.05</v>
      </c>
      <c r="FM249">
        <v>420</v>
      </c>
      <c r="FN249">
        <v>16</v>
      </c>
      <c r="FO249">
        <v>0.01</v>
      </c>
      <c r="FP249">
        <v>0.1</v>
      </c>
      <c r="FQ249">
        <v>0.6137553414634146</v>
      </c>
      <c r="FR249">
        <v>0.1491914216027881</v>
      </c>
      <c r="FS249">
        <v>0.03660592318964691</v>
      </c>
      <c r="FT249">
        <v>0</v>
      </c>
      <c r="FU249">
        <v>794.05</v>
      </c>
      <c r="FV249">
        <v>-11.03284921420301</v>
      </c>
      <c r="FW249">
        <v>8.383150116892393</v>
      </c>
      <c r="FX249">
        <v>-1</v>
      </c>
      <c r="FY249">
        <v>0.2162558048780488</v>
      </c>
      <c r="FZ249">
        <v>-0.165452362369338</v>
      </c>
      <c r="GA249">
        <v>0.02337303606171897</v>
      </c>
      <c r="GB249">
        <v>0</v>
      </c>
      <c r="GC249">
        <v>0</v>
      </c>
      <c r="GD249">
        <v>2</v>
      </c>
      <c r="GE249" t="s">
        <v>433</v>
      </c>
      <c r="GF249">
        <v>3.13695</v>
      </c>
      <c r="GG249">
        <v>2.71667</v>
      </c>
      <c r="GH249">
        <v>0.09331780000000001</v>
      </c>
      <c r="GI249">
        <v>0.0925266</v>
      </c>
      <c r="GJ249">
        <v>0.110465</v>
      </c>
      <c r="GK249">
        <v>0.108546</v>
      </c>
      <c r="GL249">
        <v>28799.6</v>
      </c>
      <c r="GM249">
        <v>28878.8</v>
      </c>
      <c r="GN249">
        <v>29530.6</v>
      </c>
      <c r="GO249">
        <v>29410.8</v>
      </c>
      <c r="GP249">
        <v>34706.2</v>
      </c>
      <c r="GQ249">
        <v>34721</v>
      </c>
      <c r="GR249">
        <v>41557.9</v>
      </c>
      <c r="GS249">
        <v>41784.1</v>
      </c>
      <c r="GT249">
        <v>1.9174</v>
      </c>
      <c r="GU249">
        <v>1.86925</v>
      </c>
      <c r="GV249">
        <v>0.0856258</v>
      </c>
      <c r="GW249">
        <v>0</v>
      </c>
      <c r="GX249">
        <v>29.3451</v>
      </c>
      <c r="GY249">
        <v>999.9</v>
      </c>
      <c r="GZ249">
        <v>57.3</v>
      </c>
      <c r="HA249">
        <v>31.3</v>
      </c>
      <c r="HB249">
        <v>29.2179</v>
      </c>
      <c r="HC249">
        <v>62.5427</v>
      </c>
      <c r="HD249">
        <v>25.4647</v>
      </c>
      <c r="HE249">
        <v>1</v>
      </c>
      <c r="HF249">
        <v>0.119118</v>
      </c>
      <c r="HG249">
        <v>-1.88014</v>
      </c>
      <c r="HH249">
        <v>20.3473</v>
      </c>
      <c r="HI249">
        <v>5.22717</v>
      </c>
      <c r="HJ249">
        <v>12.0159</v>
      </c>
      <c r="HK249">
        <v>4.9911</v>
      </c>
      <c r="HL249">
        <v>3.28948</v>
      </c>
      <c r="HM249">
        <v>9999</v>
      </c>
      <c r="HN249">
        <v>9999</v>
      </c>
      <c r="HO249">
        <v>9999</v>
      </c>
      <c r="HP249">
        <v>999.9</v>
      </c>
      <c r="HQ249">
        <v>1.86754</v>
      </c>
      <c r="HR249">
        <v>1.86676</v>
      </c>
      <c r="HS249">
        <v>1.86602</v>
      </c>
      <c r="HT249">
        <v>1.866</v>
      </c>
      <c r="HU249">
        <v>1.86783</v>
      </c>
      <c r="HV249">
        <v>1.87027</v>
      </c>
      <c r="HW249">
        <v>1.8689</v>
      </c>
      <c r="HX249">
        <v>1.87042</v>
      </c>
      <c r="HY249">
        <v>0</v>
      </c>
      <c r="HZ249">
        <v>0</v>
      </c>
      <c r="IA249">
        <v>0</v>
      </c>
      <c r="IB249">
        <v>0</v>
      </c>
      <c r="IC249" t="s">
        <v>426</v>
      </c>
      <c r="ID249" t="s">
        <v>427</v>
      </c>
      <c r="IE249" t="s">
        <v>428</v>
      </c>
      <c r="IF249" t="s">
        <v>428</v>
      </c>
      <c r="IG249" t="s">
        <v>428</v>
      </c>
      <c r="IH249" t="s">
        <v>428</v>
      </c>
      <c r="II249">
        <v>0</v>
      </c>
      <c r="IJ249">
        <v>100</v>
      </c>
      <c r="IK249">
        <v>100</v>
      </c>
      <c r="IL249">
        <v>1.238</v>
      </c>
      <c r="IM249">
        <v>0.2133</v>
      </c>
      <c r="IN249">
        <v>0.6902030508192664</v>
      </c>
      <c r="IO249">
        <v>0.001474763808417899</v>
      </c>
      <c r="IP249">
        <v>-3.85604142745729E-07</v>
      </c>
      <c r="IQ249">
        <v>-4.042155114862324E-11</v>
      </c>
      <c r="IR249">
        <v>-0.0599630414126953</v>
      </c>
      <c r="IS249">
        <v>-0.0008759303265835833</v>
      </c>
      <c r="IT249">
        <v>0.0007542316531097033</v>
      </c>
      <c r="IU249">
        <v>-1.168394518909615E-05</v>
      </c>
      <c r="IV249">
        <v>4</v>
      </c>
      <c r="IW249">
        <v>2283</v>
      </c>
      <c r="IX249">
        <v>1</v>
      </c>
      <c r="IY249">
        <v>28</v>
      </c>
      <c r="IZ249">
        <v>187645</v>
      </c>
      <c r="JA249">
        <v>187645.1</v>
      </c>
      <c r="JB249">
        <v>1.03394</v>
      </c>
      <c r="JC249">
        <v>2.30347</v>
      </c>
      <c r="JD249">
        <v>1.39648</v>
      </c>
      <c r="JE249">
        <v>2.35962</v>
      </c>
      <c r="JF249">
        <v>1.49536</v>
      </c>
      <c r="JG249">
        <v>2.56348</v>
      </c>
      <c r="JH249">
        <v>36.7654</v>
      </c>
      <c r="JI249">
        <v>24.105</v>
      </c>
      <c r="JJ249">
        <v>18</v>
      </c>
      <c r="JK249">
        <v>489.705</v>
      </c>
      <c r="JL249">
        <v>449.222</v>
      </c>
      <c r="JM249">
        <v>32.7169</v>
      </c>
      <c r="JN249">
        <v>29.1495</v>
      </c>
      <c r="JO249">
        <v>29.9996</v>
      </c>
      <c r="JP249">
        <v>29.0404</v>
      </c>
      <c r="JQ249">
        <v>28.9711</v>
      </c>
      <c r="JR249">
        <v>20.6992</v>
      </c>
      <c r="JS249">
        <v>20.4106</v>
      </c>
      <c r="JT249">
        <v>100</v>
      </c>
      <c r="JU249">
        <v>32.6283</v>
      </c>
      <c r="JV249">
        <v>420</v>
      </c>
      <c r="JW249">
        <v>25.3788</v>
      </c>
      <c r="JX249">
        <v>100.931</v>
      </c>
      <c r="JY249">
        <v>100.477</v>
      </c>
    </row>
    <row r="250" spans="1:285">
      <c r="A250">
        <v>234</v>
      </c>
      <c r="B250">
        <v>1758506128.5</v>
      </c>
      <c r="C250">
        <v>3240</v>
      </c>
      <c r="D250" t="s">
        <v>901</v>
      </c>
      <c r="E250" t="s">
        <v>902</v>
      </c>
      <c r="F250">
        <v>5</v>
      </c>
      <c r="G250" t="s">
        <v>796</v>
      </c>
      <c r="H250" t="s">
        <v>420</v>
      </c>
      <c r="I250" t="s">
        <v>421</v>
      </c>
      <c r="J250">
        <v>1758506125.5</v>
      </c>
      <c r="K250">
        <f>(L250)/1000</f>
        <v>0</v>
      </c>
      <c r="L250">
        <f>1000*DL250*AJ250*(DH250-DI250)/(100*DA250*(1000-AJ250*DH250))</f>
        <v>0</v>
      </c>
      <c r="M250">
        <f>DL250*AJ250*(DG250-DF250*(1000-AJ250*DI250)/(1000-AJ250*DH250))/(100*DA250)</f>
        <v>0</v>
      </c>
      <c r="N250">
        <f>DF250 - IF(AJ250&gt;1, M250*DA250*100.0/(AL250), 0)</f>
        <v>0</v>
      </c>
      <c r="O250">
        <f>((U250-K250/2)*N250-M250)/(U250+K250/2)</f>
        <v>0</v>
      </c>
      <c r="P250">
        <f>O250*(DM250+DN250)/1000.0</f>
        <v>0</v>
      </c>
      <c r="Q250">
        <f>(DF250 - IF(AJ250&gt;1, M250*DA250*100.0/(AL250), 0))*(DM250+DN250)/1000.0</f>
        <v>0</v>
      </c>
      <c r="R250">
        <f>2.0/((1/T250-1/S250)+SIGN(T250)*SQRT((1/T250-1/S250)*(1/T250-1/S250) + 4*DB250/((DB250+1)*(DB250+1))*(2*1/T250*1/S250-1/S250*1/S250)))</f>
        <v>0</v>
      </c>
      <c r="S250">
        <f>IF(LEFT(DC250,1)&lt;&gt;"0",IF(LEFT(DC250,1)="1",3.0,DD250),$D$5+$E$5*(DT250*DM250/($K$5*1000))+$F$5*(DT250*DM250/($K$5*1000))*MAX(MIN(DA250,$J$5),$I$5)*MAX(MIN(DA250,$J$5),$I$5)+$G$5*MAX(MIN(DA250,$J$5),$I$5)*(DT250*DM250/($K$5*1000))+$H$5*(DT250*DM250/($K$5*1000))*(DT250*DM250/($K$5*1000)))</f>
        <v>0</v>
      </c>
      <c r="T250">
        <f>K250*(1000-(1000*0.61365*exp(17.502*X250/(240.97+X250))/(DM250+DN250)+DH250)/2)/(1000*0.61365*exp(17.502*X250/(240.97+X250))/(DM250+DN250)-DH250)</f>
        <v>0</v>
      </c>
      <c r="U250">
        <f>1/((DB250+1)/(R250/1.6)+1/(S250/1.37)) + DB250/((DB250+1)/(R250/1.6) + DB250/(S250/1.37))</f>
        <v>0</v>
      </c>
      <c r="V250">
        <f>(CW250*CZ250)</f>
        <v>0</v>
      </c>
      <c r="W250">
        <f>(DO250+(V250+2*0.95*5.67E-8*(((DO250+$B$7)+273)^4-(DO250+273)^4)-44100*K250)/(1.84*29.3*S250+8*0.95*5.67E-8*(DO250+273)^3))</f>
        <v>0</v>
      </c>
      <c r="X250">
        <f>($C$7*DP250+$D$7*DQ250+$E$7*W250)</f>
        <v>0</v>
      </c>
      <c r="Y250">
        <f>0.61365*exp(17.502*X250/(240.97+X250))</f>
        <v>0</v>
      </c>
      <c r="Z250">
        <f>(AA250/AB250*100)</f>
        <v>0</v>
      </c>
      <c r="AA250">
        <f>DH250*(DM250+DN250)/1000</f>
        <v>0</v>
      </c>
      <c r="AB250">
        <f>0.61365*exp(17.502*DO250/(240.97+DO250))</f>
        <v>0</v>
      </c>
      <c r="AC250">
        <f>(Y250-DH250*(DM250+DN250)/1000)</f>
        <v>0</v>
      </c>
      <c r="AD250">
        <f>(-K250*44100)</f>
        <v>0</v>
      </c>
      <c r="AE250">
        <f>2*29.3*S250*0.92*(DO250-X250)</f>
        <v>0</v>
      </c>
      <c r="AF250">
        <f>2*0.95*5.67E-8*(((DO250+$B$7)+273)^4-(X250+273)^4)</f>
        <v>0</v>
      </c>
      <c r="AG250">
        <f>V250+AF250+AD250+AE250</f>
        <v>0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MAX(0,($B$13+$C$13*DT250)/(1+$D$13*DT250)*DM250/(DO250+273)*$E$13)</f>
        <v>0</v>
      </c>
      <c r="AM250" t="s">
        <v>422</v>
      </c>
      <c r="AN250" t="s">
        <v>422</v>
      </c>
      <c r="AO250">
        <v>0</v>
      </c>
      <c r="AP250">
        <v>0</v>
      </c>
      <c r="AQ250">
        <f>1-AO250/AP250</f>
        <v>0</v>
      </c>
      <c r="AR250">
        <v>0</v>
      </c>
      <c r="AS250" t="s">
        <v>422</v>
      </c>
      <c r="AT250" t="s">
        <v>422</v>
      </c>
      <c r="AU250">
        <v>0</v>
      </c>
      <c r="AV250">
        <v>0</v>
      </c>
      <c r="AW250">
        <f>1-AU250/AV250</f>
        <v>0</v>
      </c>
      <c r="AX250">
        <v>0.5</v>
      </c>
      <c r="AY250">
        <f>CX250</f>
        <v>0</v>
      </c>
      <c r="AZ250">
        <f>M250</f>
        <v>0</v>
      </c>
      <c r="BA250">
        <f>AW250*AX250*AY250</f>
        <v>0</v>
      </c>
      <c r="BB250">
        <f>(AZ250-AR250)/AY250</f>
        <v>0</v>
      </c>
      <c r="BC250">
        <f>(AP250-AV250)/AV250</f>
        <v>0</v>
      </c>
      <c r="BD250">
        <f>AO250/(AQ250+AO250/AV250)</f>
        <v>0</v>
      </c>
      <c r="BE250" t="s">
        <v>422</v>
      </c>
      <c r="BF250">
        <v>0</v>
      </c>
      <c r="BG250">
        <f>IF(BF250&lt;&gt;0, BF250, BD250)</f>
        <v>0</v>
      </c>
      <c r="BH250">
        <f>1-BG250/AV250</f>
        <v>0</v>
      </c>
      <c r="BI250">
        <f>(AV250-AU250)/(AV250-BG250)</f>
        <v>0</v>
      </c>
      <c r="BJ250">
        <f>(AP250-AV250)/(AP250-BG250)</f>
        <v>0</v>
      </c>
      <c r="BK250">
        <f>(AV250-AU250)/(AV250-AO250)</f>
        <v>0</v>
      </c>
      <c r="BL250">
        <f>(AP250-AV250)/(AP250-AO250)</f>
        <v>0</v>
      </c>
      <c r="BM250">
        <f>(BI250*BG250/AU250)</f>
        <v>0</v>
      </c>
      <c r="BN250">
        <f>(1-BM250)</f>
        <v>0</v>
      </c>
      <c r="CW250">
        <f>$B$11*DU250+$C$11*DV250+$F$11*EG250*(1-EJ250)</f>
        <v>0</v>
      </c>
      <c r="CX250">
        <f>CW250*CY250</f>
        <v>0</v>
      </c>
      <c r="CY250">
        <f>($B$11*$D$9+$C$11*$D$9+$F$11*((ET250+EL250)/MAX(ET250+EL250+EU250, 0.1)*$I$9+EU250/MAX(ET250+EL250+EU250, 0.1)*$J$9))/($B$11+$C$11+$F$11)</f>
        <v>0</v>
      </c>
      <c r="CZ250">
        <f>($B$11*$K$9+$C$11*$K$9+$F$11*((ET250+EL250)/MAX(ET250+EL250+EU250, 0.1)*$P$9+EU250/MAX(ET250+EL250+EU250, 0.1)*$Q$9))/($B$11+$C$11+$F$11)</f>
        <v>0</v>
      </c>
      <c r="DA250">
        <v>6</v>
      </c>
      <c r="DB250">
        <v>0.5</v>
      </c>
      <c r="DC250" t="s">
        <v>423</v>
      </c>
      <c r="DD250">
        <v>2</v>
      </c>
      <c r="DE250">
        <v>1758506125.5</v>
      </c>
      <c r="DF250">
        <v>420.6443333333333</v>
      </c>
      <c r="DG250">
        <v>419.9922222222223</v>
      </c>
      <c r="DH250">
        <v>25.63272222222222</v>
      </c>
      <c r="DI250">
        <v>25.41655555555555</v>
      </c>
      <c r="DJ250">
        <v>419.4063333333333</v>
      </c>
      <c r="DK250">
        <v>25.41954444444444</v>
      </c>
      <c r="DL250">
        <v>499.9973333333334</v>
      </c>
      <c r="DM250">
        <v>89.9961</v>
      </c>
      <c r="DN250">
        <v>0.05623378888888889</v>
      </c>
      <c r="DO250">
        <v>31.40126666666667</v>
      </c>
      <c r="DP250">
        <v>30.72786666666667</v>
      </c>
      <c r="DQ250">
        <v>999.9000000000001</v>
      </c>
      <c r="DR250">
        <v>0</v>
      </c>
      <c r="DS250">
        <v>0</v>
      </c>
      <c r="DT250">
        <v>9998.258888888891</v>
      </c>
      <c r="DU250">
        <v>0</v>
      </c>
      <c r="DV250">
        <v>0.899321</v>
      </c>
      <c r="DW250">
        <v>0.652103</v>
      </c>
      <c r="DX250">
        <v>431.7102222222222</v>
      </c>
      <c r="DY250">
        <v>430.9453333333333</v>
      </c>
      <c r="DZ250">
        <v>0.2161983333333333</v>
      </c>
      <c r="EA250">
        <v>419.9922222222223</v>
      </c>
      <c r="EB250">
        <v>25.41655555555555</v>
      </c>
      <c r="EC250">
        <v>2.306845555555556</v>
      </c>
      <c r="ED250">
        <v>2.287391111111111</v>
      </c>
      <c r="EE250">
        <v>19.72427777777778</v>
      </c>
      <c r="EF250">
        <v>19.58788888888889</v>
      </c>
      <c r="EG250">
        <v>0.00500097</v>
      </c>
      <c r="EH250">
        <v>0</v>
      </c>
      <c r="EI250">
        <v>0</v>
      </c>
      <c r="EJ250">
        <v>0</v>
      </c>
      <c r="EK250">
        <v>792.6777777777778</v>
      </c>
      <c r="EL250">
        <v>0.00500097</v>
      </c>
      <c r="EM250">
        <v>-7.555555555555555</v>
      </c>
      <c r="EN250">
        <v>-1.744444444444444</v>
      </c>
      <c r="EO250">
        <v>35.062</v>
      </c>
      <c r="EP250">
        <v>38.25</v>
      </c>
      <c r="EQ250">
        <v>36.687</v>
      </c>
      <c r="ER250">
        <v>38.062</v>
      </c>
      <c r="ES250">
        <v>37</v>
      </c>
      <c r="ET250">
        <v>0</v>
      </c>
      <c r="EU250">
        <v>0</v>
      </c>
      <c r="EV250">
        <v>0</v>
      </c>
      <c r="EW250">
        <v>1758506129.5</v>
      </c>
      <c r="EX250">
        <v>0</v>
      </c>
      <c r="EY250">
        <v>794.5692307692308</v>
      </c>
      <c r="EZ250">
        <v>-8.635897208110896</v>
      </c>
      <c r="FA250">
        <v>-17.57606889019374</v>
      </c>
      <c r="FB250">
        <v>-6.549999999999999</v>
      </c>
      <c r="FC250">
        <v>15</v>
      </c>
      <c r="FD250">
        <v>0</v>
      </c>
      <c r="FE250" t="s">
        <v>424</v>
      </c>
      <c r="FF250">
        <v>1747247426.5</v>
      </c>
      <c r="FG250">
        <v>1747247420.5</v>
      </c>
      <c r="FH250">
        <v>0</v>
      </c>
      <c r="FI250">
        <v>1.027</v>
      </c>
      <c r="FJ250">
        <v>0.031</v>
      </c>
      <c r="FK250">
        <v>0.02</v>
      </c>
      <c r="FL250">
        <v>0.05</v>
      </c>
      <c r="FM250">
        <v>420</v>
      </c>
      <c r="FN250">
        <v>16</v>
      </c>
      <c r="FO250">
        <v>0.01</v>
      </c>
      <c r="FP250">
        <v>0.1</v>
      </c>
      <c r="FQ250">
        <v>0.627447475</v>
      </c>
      <c r="FR250">
        <v>0.1715602288930559</v>
      </c>
      <c r="FS250">
        <v>0.03925200049678201</v>
      </c>
      <c r="FT250">
        <v>0</v>
      </c>
      <c r="FU250">
        <v>793.5117647058823</v>
      </c>
      <c r="FV250">
        <v>8.718105599564728</v>
      </c>
      <c r="FW250">
        <v>8.090545124725832</v>
      </c>
      <c r="FX250">
        <v>-1</v>
      </c>
      <c r="FY250">
        <v>0.212244975</v>
      </c>
      <c r="FZ250">
        <v>-0.07136788367729847</v>
      </c>
      <c r="GA250">
        <v>0.02007405880917895</v>
      </c>
      <c r="GB250">
        <v>1</v>
      </c>
      <c r="GC250">
        <v>1</v>
      </c>
      <c r="GD250">
        <v>2</v>
      </c>
      <c r="GE250" t="s">
        <v>425</v>
      </c>
      <c r="GF250">
        <v>3.13692</v>
      </c>
      <c r="GG250">
        <v>2.71686</v>
      </c>
      <c r="GH250">
        <v>0.0933089</v>
      </c>
      <c r="GI250">
        <v>0.0925349</v>
      </c>
      <c r="GJ250">
        <v>0.11048</v>
      </c>
      <c r="GK250">
        <v>0.108547</v>
      </c>
      <c r="GL250">
        <v>28800</v>
      </c>
      <c r="GM250">
        <v>28878.4</v>
      </c>
      <c r="GN250">
        <v>29530.7</v>
      </c>
      <c r="GO250">
        <v>29410.7</v>
      </c>
      <c r="GP250">
        <v>34705.7</v>
      </c>
      <c r="GQ250">
        <v>34720.8</v>
      </c>
      <c r="GR250">
        <v>41557.9</v>
      </c>
      <c r="GS250">
        <v>41784</v>
      </c>
      <c r="GT250">
        <v>1.91742</v>
      </c>
      <c r="GU250">
        <v>1.86968</v>
      </c>
      <c r="GV250">
        <v>0.08519740000000001</v>
      </c>
      <c r="GW250">
        <v>0</v>
      </c>
      <c r="GX250">
        <v>29.3457</v>
      </c>
      <c r="GY250">
        <v>999.9</v>
      </c>
      <c r="GZ250">
        <v>57.3</v>
      </c>
      <c r="HA250">
        <v>31.3</v>
      </c>
      <c r="HB250">
        <v>29.2161</v>
      </c>
      <c r="HC250">
        <v>62.4327</v>
      </c>
      <c r="HD250">
        <v>25.5649</v>
      </c>
      <c r="HE250">
        <v>1</v>
      </c>
      <c r="HF250">
        <v>0.11861</v>
      </c>
      <c r="HG250">
        <v>-1.78727</v>
      </c>
      <c r="HH250">
        <v>20.3485</v>
      </c>
      <c r="HI250">
        <v>5.22702</v>
      </c>
      <c r="HJ250">
        <v>12.0159</v>
      </c>
      <c r="HK250">
        <v>4.99105</v>
      </c>
      <c r="HL250">
        <v>3.28955</v>
      </c>
      <c r="HM250">
        <v>9999</v>
      </c>
      <c r="HN250">
        <v>9999</v>
      </c>
      <c r="HO250">
        <v>9999</v>
      </c>
      <c r="HP250">
        <v>999.9</v>
      </c>
      <c r="HQ250">
        <v>1.86754</v>
      </c>
      <c r="HR250">
        <v>1.86675</v>
      </c>
      <c r="HS250">
        <v>1.86602</v>
      </c>
      <c r="HT250">
        <v>1.866</v>
      </c>
      <c r="HU250">
        <v>1.86784</v>
      </c>
      <c r="HV250">
        <v>1.87027</v>
      </c>
      <c r="HW250">
        <v>1.8689</v>
      </c>
      <c r="HX250">
        <v>1.87042</v>
      </c>
      <c r="HY250">
        <v>0</v>
      </c>
      <c r="HZ250">
        <v>0</v>
      </c>
      <c r="IA250">
        <v>0</v>
      </c>
      <c r="IB250">
        <v>0</v>
      </c>
      <c r="IC250" t="s">
        <v>426</v>
      </c>
      <c r="ID250" t="s">
        <v>427</v>
      </c>
      <c r="IE250" t="s">
        <v>428</v>
      </c>
      <c r="IF250" t="s">
        <v>428</v>
      </c>
      <c r="IG250" t="s">
        <v>428</v>
      </c>
      <c r="IH250" t="s">
        <v>428</v>
      </c>
      <c r="II250">
        <v>0</v>
      </c>
      <c r="IJ250">
        <v>100</v>
      </c>
      <c r="IK250">
        <v>100</v>
      </c>
      <c r="IL250">
        <v>1.238</v>
      </c>
      <c r="IM250">
        <v>0.2133</v>
      </c>
      <c r="IN250">
        <v>0.6902030508192664</v>
      </c>
      <c r="IO250">
        <v>0.001474763808417899</v>
      </c>
      <c r="IP250">
        <v>-3.85604142745729E-07</v>
      </c>
      <c r="IQ250">
        <v>-4.042155114862324E-11</v>
      </c>
      <c r="IR250">
        <v>-0.0599630414126953</v>
      </c>
      <c r="IS250">
        <v>-0.0008759303265835833</v>
      </c>
      <c r="IT250">
        <v>0.0007542316531097033</v>
      </c>
      <c r="IU250">
        <v>-1.168394518909615E-05</v>
      </c>
      <c r="IV250">
        <v>4</v>
      </c>
      <c r="IW250">
        <v>2283</v>
      </c>
      <c r="IX250">
        <v>1</v>
      </c>
      <c r="IY250">
        <v>28</v>
      </c>
      <c r="IZ250">
        <v>187645</v>
      </c>
      <c r="JA250">
        <v>187645.1</v>
      </c>
      <c r="JB250">
        <v>1.03394</v>
      </c>
      <c r="JC250">
        <v>2.29736</v>
      </c>
      <c r="JD250">
        <v>1.39648</v>
      </c>
      <c r="JE250">
        <v>2.35718</v>
      </c>
      <c r="JF250">
        <v>1.49536</v>
      </c>
      <c r="JG250">
        <v>2.66602</v>
      </c>
      <c r="JH250">
        <v>36.7654</v>
      </c>
      <c r="JI250">
        <v>24.105</v>
      </c>
      <c r="JJ250">
        <v>18</v>
      </c>
      <c r="JK250">
        <v>489.708</v>
      </c>
      <c r="JL250">
        <v>449.473</v>
      </c>
      <c r="JM250">
        <v>32.6784</v>
      </c>
      <c r="JN250">
        <v>29.1476</v>
      </c>
      <c r="JO250">
        <v>29.9994</v>
      </c>
      <c r="JP250">
        <v>29.0389</v>
      </c>
      <c r="JQ250">
        <v>28.9693</v>
      </c>
      <c r="JR250">
        <v>20.6967</v>
      </c>
      <c r="JS250">
        <v>20.4106</v>
      </c>
      <c r="JT250">
        <v>100</v>
      </c>
      <c r="JU250">
        <v>32.6283</v>
      </c>
      <c r="JV250">
        <v>420</v>
      </c>
      <c r="JW250">
        <v>25.3813</v>
      </c>
      <c r="JX250">
        <v>100.931</v>
      </c>
      <c r="JY250">
        <v>100.477</v>
      </c>
    </row>
    <row r="251" spans="1:285">
      <c r="A251">
        <v>235</v>
      </c>
      <c r="B251">
        <v>1758506130.5</v>
      </c>
      <c r="C251">
        <v>3242</v>
      </c>
      <c r="D251" t="s">
        <v>903</v>
      </c>
      <c r="E251" t="s">
        <v>904</v>
      </c>
      <c r="F251">
        <v>5</v>
      </c>
      <c r="G251" t="s">
        <v>796</v>
      </c>
      <c r="H251" t="s">
        <v>420</v>
      </c>
      <c r="I251" t="s">
        <v>421</v>
      </c>
      <c r="J251">
        <v>1758506127.5</v>
      </c>
      <c r="K251">
        <f>(L251)/1000</f>
        <v>0</v>
      </c>
      <c r="L251">
        <f>1000*DL251*AJ251*(DH251-DI251)/(100*DA251*(1000-AJ251*DH251))</f>
        <v>0</v>
      </c>
      <c r="M251">
        <f>DL251*AJ251*(DG251-DF251*(1000-AJ251*DI251)/(1000-AJ251*DH251))/(100*DA251)</f>
        <v>0</v>
      </c>
      <c r="N251">
        <f>DF251 - IF(AJ251&gt;1, M251*DA251*100.0/(AL251), 0)</f>
        <v>0</v>
      </c>
      <c r="O251">
        <f>((U251-K251/2)*N251-M251)/(U251+K251/2)</f>
        <v>0</v>
      </c>
      <c r="P251">
        <f>O251*(DM251+DN251)/1000.0</f>
        <v>0</v>
      </c>
      <c r="Q251">
        <f>(DF251 - IF(AJ251&gt;1, M251*DA251*100.0/(AL251), 0))*(DM251+DN251)/1000.0</f>
        <v>0</v>
      </c>
      <c r="R251">
        <f>2.0/((1/T251-1/S251)+SIGN(T251)*SQRT((1/T251-1/S251)*(1/T251-1/S251) + 4*DB251/((DB251+1)*(DB251+1))*(2*1/T251*1/S251-1/S251*1/S251)))</f>
        <v>0</v>
      </c>
      <c r="S251">
        <f>IF(LEFT(DC251,1)&lt;&gt;"0",IF(LEFT(DC251,1)="1",3.0,DD251),$D$5+$E$5*(DT251*DM251/($K$5*1000))+$F$5*(DT251*DM251/($K$5*1000))*MAX(MIN(DA251,$J$5),$I$5)*MAX(MIN(DA251,$J$5),$I$5)+$G$5*MAX(MIN(DA251,$J$5),$I$5)*(DT251*DM251/($K$5*1000))+$H$5*(DT251*DM251/($K$5*1000))*(DT251*DM251/($K$5*1000)))</f>
        <v>0</v>
      </c>
      <c r="T251">
        <f>K251*(1000-(1000*0.61365*exp(17.502*X251/(240.97+X251))/(DM251+DN251)+DH251)/2)/(1000*0.61365*exp(17.502*X251/(240.97+X251))/(DM251+DN251)-DH251)</f>
        <v>0</v>
      </c>
      <c r="U251">
        <f>1/((DB251+1)/(R251/1.6)+1/(S251/1.37)) + DB251/((DB251+1)/(R251/1.6) + DB251/(S251/1.37))</f>
        <v>0</v>
      </c>
      <c r="V251">
        <f>(CW251*CZ251)</f>
        <v>0</v>
      </c>
      <c r="W251">
        <f>(DO251+(V251+2*0.95*5.67E-8*(((DO251+$B$7)+273)^4-(DO251+273)^4)-44100*K251)/(1.84*29.3*S251+8*0.95*5.67E-8*(DO251+273)^3))</f>
        <v>0</v>
      </c>
      <c r="X251">
        <f>($C$7*DP251+$D$7*DQ251+$E$7*W251)</f>
        <v>0</v>
      </c>
      <c r="Y251">
        <f>0.61365*exp(17.502*X251/(240.97+X251))</f>
        <v>0</v>
      </c>
      <c r="Z251">
        <f>(AA251/AB251*100)</f>
        <v>0</v>
      </c>
      <c r="AA251">
        <f>DH251*(DM251+DN251)/1000</f>
        <v>0</v>
      </c>
      <c r="AB251">
        <f>0.61365*exp(17.502*DO251/(240.97+DO251))</f>
        <v>0</v>
      </c>
      <c r="AC251">
        <f>(Y251-DH251*(DM251+DN251)/1000)</f>
        <v>0</v>
      </c>
      <c r="AD251">
        <f>(-K251*44100)</f>
        <v>0</v>
      </c>
      <c r="AE251">
        <f>2*29.3*S251*0.92*(DO251-X251)</f>
        <v>0</v>
      </c>
      <c r="AF251">
        <f>2*0.95*5.67E-8*(((DO251+$B$7)+273)^4-(X251+273)^4)</f>
        <v>0</v>
      </c>
      <c r="AG251">
        <f>V251+AF251+AD251+AE251</f>
        <v>0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MAX(0,($B$13+$C$13*DT251)/(1+$D$13*DT251)*DM251/(DO251+273)*$E$13)</f>
        <v>0</v>
      </c>
      <c r="AM251" t="s">
        <v>422</v>
      </c>
      <c r="AN251" t="s">
        <v>422</v>
      </c>
      <c r="AO251">
        <v>0</v>
      </c>
      <c r="AP251">
        <v>0</v>
      </c>
      <c r="AQ251">
        <f>1-AO251/AP251</f>
        <v>0</v>
      </c>
      <c r="AR251">
        <v>0</v>
      </c>
      <c r="AS251" t="s">
        <v>422</v>
      </c>
      <c r="AT251" t="s">
        <v>422</v>
      </c>
      <c r="AU251">
        <v>0</v>
      </c>
      <c r="AV251">
        <v>0</v>
      </c>
      <c r="AW251">
        <f>1-AU251/AV251</f>
        <v>0</v>
      </c>
      <c r="AX251">
        <v>0.5</v>
      </c>
      <c r="AY251">
        <f>CX251</f>
        <v>0</v>
      </c>
      <c r="AZ251">
        <f>M251</f>
        <v>0</v>
      </c>
      <c r="BA251">
        <f>AW251*AX251*AY251</f>
        <v>0</v>
      </c>
      <c r="BB251">
        <f>(AZ251-AR251)/AY251</f>
        <v>0</v>
      </c>
      <c r="BC251">
        <f>(AP251-AV251)/AV251</f>
        <v>0</v>
      </c>
      <c r="BD251">
        <f>AO251/(AQ251+AO251/AV251)</f>
        <v>0</v>
      </c>
      <c r="BE251" t="s">
        <v>422</v>
      </c>
      <c r="BF251">
        <v>0</v>
      </c>
      <c r="BG251">
        <f>IF(BF251&lt;&gt;0, BF251, BD251)</f>
        <v>0</v>
      </c>
      <c r="BH251">
        <f>1-BG251/AV251</f>
        <v>0</v>
      </c>
      <c r="BI251">
        <f>(AV251-AU251)/(AV251-BG251)</f>
        <v>0</v>
      </c>
      <c r="BJ251">
        <f>(AP251-AV251)/(AP251-BG251)</f>
        <v>0</v>
      </c>
      <c r="BK251">
        <f>(AV251-AU251)/(AV251-AO251)</f>
        <v>0</v>
      </c>
      <c r="BL251">
        <f>(AP251-AV251)/(AP251-AO251)</f>
        <v>0</v>
      </c>
      <c r="BM251">
        <f>(BI251*BG251/AU251)</f>
        <v>0</v>
      </c>
      <c r="BN251">
        <f>(1-BM251)</f>
        <v>0</v>
      </c>
      <c r="CW251">
        <f>$B$11*DU251+$C$11*DV251+$F$11*EG251*(1-EJ251)</f>
        <v>0</v>
      </c>
      <c r="CX251">
        <f>CW251*CY251</f>
        <v>0</v>
      </c>
      <c r="CY251">
        <f>($B$11*$D$9+$C$11*$D$9+$F$11*((ET251+EL251)/MAX(ET251+EL251+EU251, 0.1)*$I$9+EU251/MAX(ET251+EL251+EU251, 0.1)*$J$9))/($B$11+$C$11+$F$11)</f>
        <v>0</v>
      </c>
      <c r="CZ251">
        <f>($B$11*$K$9+$C$11*$K$9+$F$11*((ET251+EL251)/MAX(ET251+EL251+EU251, 0.1)*$P$9+EU251/MAX(ET251+EL251+EU251, 0.1)*$Q$9))/($B$11+$C$11+$F$11)</f>
        <v>0</v>
      </c>
      <c r="DA251">
        <v>6</v>
      </c>
      <c r="DB251">
        <v>0.5</v>
      </c>
      <c r="DC251" t="s">
        <v>423</v>
      </c>
      <c r="DD251">
        <v>2</v>
      </c>
      <c r="DE251">
        <v>1758506127.5</v>
      </c>
      <c r="DF251">
        <v>420.6155555555555</v>
      </c>
      <c r="DG251">
        <v>419.9724444444444</v>
      </c>
      <c r="DH251">
        <v>25.63903333333333</v>
      </c>
      <c r="DI251">
        <v>25.41698888888889</v>
      </c>
      <c r="DJ251">
        <v>419.3776666666666</v>
      </c>
      <c r="DK251">
        <v>25.42574444444445</v>
      </c>
      <c r="DL251">
        <v>500.0012222222223</v>
      </c>
      <c r="DM251">
        <v>89.99633333333333</v>
      </c>
      <c r="DN251">
        <v>0.05638628888888889</v>
      </c>
      <c r="DO251">
        <v>31.40252222222222</v>
      </c>
      <c r="DP251">
        <v>30.73343333333333</v>
      </c>
      <c r="DQ251">
        <v>999.9000000000001</v>
      </c>
      <c r="DR251">
        <v>0</v>
      </c>
      <c r="DS251">
        <v>0</v>
      </c>
      <c r="DT251">
        <v>10002.63444444445</v>
      </c>
      <c r="DU251">
        <v>0</v>
      </c>
      <c r="DV251">
        <v>0.899321</v>
      </c>
      <c r="DW251">
        <v>0.6431138888888889</v>
      </c>
      <c r="DX251">
        <v>431.6835555555556</v>
      </c>
      <c r="DY251">
        <v>430.9253333333334</v>
      </c>
      <c r="DZ251">
        <v>0.2220412222222222</v>
      </c>
      <c r="EA251">
        <v>419.9724444444444</v>
      </c>
      <c r="EB251">
        <v>25.41698888888889</v>
      </c>
      <c r="EC251">
        <v>2.30742</v>
      </c>
      <c r="ED251">
        <v>2.287438888888889</v>
      </c>
      <c r="EE251">
        <v>19.72827777777778</v>
      </c>
      <c r="EF251">
        <v>19.58821111111111</v>
      </c>
      <c r="EG251">
        <v>0.00500097</v>
      </c>
      <c r="EH251">
        <v>0</v>
      </c>
      <c r="EI251">
        <v>0</v>
      </c>
      <c r="EJ251">
        <v>0</v>
      </c>
      <c r="EK251">
        <v>797.5555555555555</v>
      </c>
      <c r="EL251">
        <v>0.00500097</v>
      </c>
      <c r="EM251">
        <v>-8.822222222222223</v>
      </c>
      <c r="EN251">
        <v>-1.911111111111111</v>
      </c>
      <c r="EO251">
        <v>35.062</v>
      </c>
      <c r="EP251">
        <v>38.25</v>
      </c>
      <c r="EQ251">
        <v>36.687</v>
      </c>
      <c r="ER251">
        <v>38.062</v>
      </c>
      <c r="ES251">
        <v>37</v>
      </c>
      <c r="ET251">
        <v>0</v>
      </c>
      <c r="EU251">
        <v>0</v>
      </c>
      <c r="EV251">
        <v>0</v>
      </c>
      <c r="EW251">
        <v>1758506131.3</v>
      </c>
      <c r="EX251">
        <v>0</v>
      </c>
      <c r="EY251">
        <v>794.956</v>
      </c>
      <c r="EZ251">
        <v>14.73846136649149</v>
      </c>
      <c r="FA251">
        <v>-14.46923103231416</v>
      </c>
      <c r="FB251">
        <v>-6.679999999999999</v>
      </c>
      <c r="FC251">
        <v>15</v>
      </c>
      <c r="FD251">
        <v>0</v>
      </c>
      <c r="FE251" t="s">
        <v>424</v>
      </c>
      <c r="FF251">
        <v>1747247426.5</v>
      </c>
      <c r="FG251">
        <v>1747247420.5</v>
      </c>
      <c r="FH251">
        <v>0</v>
      </c>
      <c r="FI251">
        <v>1.027</v>
      </c>
      <c r="FJ251">
        <v>0.031</v>
      </c>
      <c r="FK251">
        <v>0.02</v>
      </c>
      <c r="FL251">
        <v>0.05</v>
      </c>
      <c r="FM251">
        <v>420</v>
      </c>
      <c r="FN251">
        <v>16</v>
      </c>
      <c r="FO251">
        <v>0.01</v>
      </c>
      <c r="FP251">
        <v>0.1</v>
      </c>
      <c r="FQ251">
        <v>0.6269009756097561</v>
      </c>
      <c r="FR251">
        <v>0.1193712334494786</v>
      </c>
      <c r="FS251">
        <v>0.03901710438962155</v>
      </c>
      <c r="FT251">
        <v>0</v>
      </c>
      <c r="FU251">
        <v>794.3676470588235</v>
      </c>
      <c r="FV251">
        <v>13.31856377238067</v>
      </c>
      <c r="FW251">
        <v>8.265972793832177</v>
      </c>
      <c r="FX251">
        <v>-1</v>
      </c>
      <c r="FY251">
        <v>0.2115191707317073</v>
      </c>
      <c r="FZ251">
        <v>-0.01786314982578387</v>
      </c>
      <c r="GA251">
        <v>0.01857246229115075</v>
      </c>
      <c r="GB251">
        <v>1</v>
      </c>
      <c r="GC251">
        <v>1</v>
      </c>
      <c r="GD251">
        <v>2</v>
      </c>
      <c r="GE251" t="s">
        <v>425</v>
      </c>
      <c r="GF251">
        <v>3.13691</v>
      </c>
      <c r="GG251">
        <v>2.71702</v>
      </c>
      <c r="GH251">
        <v>0.0933047</v>
      </c>
      <c r="GI251">
        <v>0.0925419</v>
      </c>
      <c r="GJ251">
        <v>0.110487</v>
      </c>
      <c r="GK251">
        <v>0.108544</v>
      </c>
      <c r="GL251">
        <v>28800.5</v>
      </c>
      <c r="GM251">
        <v>28878.4</v>
      </c>
      <c r="GN251">
        <v>29531</v>
      </c>
      <c r="GO251">
        <v>29411</v>
      </c>
      <c r="GP251">
        <v>34705.8</v>
      </c>
      <c r="GQ251">
        <v>34721</v>
      </c>
      <c r="GR251">
        <v>41558.4</v>
      </c>
      <c r="GS251">
        <v>41784</v>
      </c>
      <c r="GT251">
        <v>1.91733</v>
      </c>
      <c r="GU251">
        <v>1.8697</v>
      </c>
      <c r="GV251">
        <v>0.0848062</v>
      </c>
      <c r="GW251">
        <v>0</v>
      </c>
      <c r="GX251">
        <v>29.347</v>
      </c>
      <c r="GY251">
        <v>999.9</v>
      </c>
      <c r="GZ251">
        <v>57.3</v>
      </c>
      <c r="HA251">
        <v>31.3</v>
      </c>
      <c r="HB251">
        <v>29.2182</v>
      </c>
      <c r="HC251">
        <v>62.2927</v>
      </c>
      <c r="HD251">
        <v>25.5689</v>
      </c>
      <c r="HE251">
        <v>1</v>
      </c>
      <c r="HF251">
        <v>0.118354</v>
      </c>
      <c r="HG251">
        <v>-1.83976</v>
      </c>
      <c r="HH251">
        <v>20.348</v>
      </c>
      <c r="HI251">
        <v>5.22687</v>
      </c>
      <c r="HJ251">
        <v>12.0159</v>
      </c>
      <c r="HK251">
        <v>4.991</v>
      </c>
      <c r="HL251">
        <v>3.2892</v>
      </c>
      <c r="HM251">
        <v>9999</v>
      </c>
      <c r="HN251">
        <v>9999</v>
      </c>
      <c r="HO251">
        <v>9999</v>
      </c>
      <c r="HP251">
        <v>999.9</v>
      </c>
      <c r="HQ251">
        <v>1.86754</v>
      </c>
      <c r="HR251">
        <v>1.86675</v>
      </c>
      <c r="HS251">
        <v>1.86602</v>
      </c>
      <c r="HT251">
        <v>1.866</v>
      </c>
      <c r="HU251">
        <v>1.86784</v>
      </c>
      <c r="HV251">
        <v>1.87027</v>
      </c>
      <c r="HW251">
        <v>1.8689</v>
      </c>
      <c r="HX251">
        <v>1.87042</v>
      </c>
      <c r="HY251">
        <v>0</v>
      </c>
      <c r="HZ251">
        <v>0</v>
      </c>
      <c r="IA251">
        <v>0</v>
      </c>
      <c r="IB251">
        <v>0</v>
      </c>
      <c r="IC251" t="s">
        <v>426</v>
      </c>
      <c r="ID251" t="s">
        <v>427</v>
      </c>
      <c r="IE251" t="s">
        <v>428</v>
      </c>
      <c r="IF251" t="s">
        <v>428</v>
      </c>
      <c r="IG251" t="s">
        <v>428</v>
      </c>
      <c r="IH251" t="s">
        <v>428</v>
      </c>
      <c r="II251">
        <v>0</v>
      </c>
      <c r="IJ251">
        <v>100</v>
      </c>
      <c r="IK251">
        <v>100</v>
      </c>
      <c r="IL251">
        <v>1.238</v>
      </c>
      <c r="IM251">
        <v>0.2134</v>
      </c>
      <c r="IN251">
        <v>0.6902030508192664</v>
      </c>
      <c r="IO251">
        <v>0.001474763808417899</v>
      </c>
      <c r="IP251">
        <v>-3.85604142745729E-07</v>
      </c>
      <c r="IQ251">
        <v>-4.042155114862324E-11</v>
      </c>
      <c r="IR251">
        <v>-0.0599630414126953</v>
      </c>
      <c r="IS251">
        <v>-0.0008759303265835833</v>
      </c>
      <c r="IT251">
        <v>0.0007542316531097033</v>
      </c>
      <c r="IU251">
        <v>-1.168394518909615E-05</v>
      </c>
      <c r="IV251">
        <v>4</v>
      </c>
      <c r="IW251">
        <v>2283</v>
      </c>
      <c r="IX251">
        <v>1</v>
      </c>
      <c r="IY251">
        <v>28</v>
      </c>
      <c r="IZ251">
        <v>187645.1</v>
      </c>
      <c r="JA251">
        <v>187645.2</v>
      </c>
      <c r="JB251">
        <v>1.03394</v>
      </c>
      <c r="JC251">
        <v>2.2937</v>
      </c>
      <c r="JD251">
        <v>1.39648</v>
      </c>
      <c r="JE251">
        <v>2.35718</v>
      </c>
      <c r="JF251">
        <v>1.49536</v>
      </c>
      <c r="JG251">
        <v>2.69531</v>
      </c>
      <c r="JH251">
        <v>36.7654</v>
      </c>
      <c r="JI251">
        <v>24.1138</v>
      </c>
      <c r="JJ251">
        <v>18</v>
      </c>
      <c r="JK251">
        <v>489.635</v>
      </c>
      <c r="JL251">
        <v>449.478</v>
      </c>
      <c r="JM251">
        <v>32.6404</v>
      </c>
      <c r="JN251">
        <v>29.146</v>
      </c>
      <c r="JO251">
        <v>29.9994</v>
      </c>
      <c r="JP251">
        <v>29.0376</v>
      </c>
      <c r="JQ251">
        <v>28.9679</v>
      </c>
      <c r="JR251">
        <v>20.697</v>
      </c>
      <c r="JS251">
        <v>20.4106</v>
      </c>
      <c r="JT251">
        <v>100</v>
      </c>
      <c r="JU251">
        <v>32.5946</v>
      </c>
      <c r="JV251">
        <v>420</v>
      </c>
      <c r="JW251">
        <v>25.3774</v>
      </c>
      <c r="JX251">
        <v>100.932</v>
      </c>
      <c r="JY251">
        <v>100.477</v>
      </c>
    </row>
    <row r="252" spans="1:285">
      <c r="A252">
        <v>236</v>
      </c>
      <c r="B252">
        <v>1758506132.5</v>
      </c>
      <c r="C252">
        <v>3244</v>
      </c>
      <c r="D252" t="s">
        <v>905</v>
      </c>
      <c r="E252" t="s">
        <v>906</v>
      </c>
      <c r="F252">
        <v>5</v>
      </c>
      <c r="G252" t="s">
        <v>796</v>
      </c>
      <c r="H252" t="s">
        <v>420</v>
      </c>
      <c r="I252" t="s">
        <v>421</v>
      </c>
      <c r="J252">
        <v>1758506129.5</v>
      </c>
      <c r="K252">
        <f>(L252)/1000</f>
        <v>0</v>
      </c>
      <c r="L252">
        <f>1000*DL252*AJ252*(DH252-DI252)/(100*DA252*(1000-AJ252*DH252))</f>
        <v>0</v>
      </c>
      <c r="M252">
        <f>DL252*AJ252*(DG252-DF252*(1000-AJ252*DI252)/(1000-AJ252*DH252))/(100*DA252)</f>
        <v>0</v>
      </c>
      <c r="N252">
        <f>DF252 - IF(AJ252&gt;1, M252*DA252*100.0/(AL252), 0)</f>
        <v>0</v>
      </c>
      <c r="O252">
        <f>((U252-K252/2)*N252-M252)/(U252+K252/2)</f>
        <v>0</v>
      </c>
      <c r="P252">
        <f>O252*(DM252+DN252)/1000.0</f>
        <v>0</v>
      </c>
      <c r="Q252">
        <f>(DF252 - IF(AJ252&gt;1, M252*DA252*100.0/(AL252), 0))*(DM252+DN252)/1000.0</f>
        <v>0</v>
      </c>
      <c r="R252">
        <f>2.0/((1/T252-1/S252)+SIGN(T252)*SQRT((1/T252-1/S252)*(1/T252-1/S252) + 4*DB252/((DB252+1)*(DB252+1))*(2*1/T252*1/S252-1/S252*1/S252)))</f>
        <v>0</v>
      </c>
      <c r="S252">
        <f>IF(LEFT(DC252,1)&lt;&gt;"0",IF(LEFT(DC252,1)="1",3.0,DD252),$D$5+$E$5*(DT252*DM252/($K$5*1000))+$F$5*(DT252*DM252/($K$5*1000))*MAX(MIN(DA252,$J$5),$I$5)*MAX(MIN(DA252,$J$5),$I$5)+$G$5*MAX(MIN(DA252,$J$5),$I$5)*(DT252*DM252/($K$5*1000))+$H$5*(DT252*DM252/($K$5*1000))*(DT252*DM252/($K$5*1000)))</f>
        <v>0</v>
      </c>
      <c r="T252">
        <f>K252*(1000-(1000*0.61365*exp(17.502*X252/(240.97+X252))/(DM252+DN252)+DH252)/2)/(1000*0.61365*exp(17.502*X252/(240.97+X252))/(DM252+DN252)-DH252)</f>
        <v>0</v>
      </c>
      <c r="U252">
        <f>1/((DB252+1)/(R252/1.6)+1/(S252/1.37)) + DB252/((DB252+1)/(R252/1.6) + DB252/(S252/1.37))</f>
        <v>0</v>
      </c>
      <c r="V252">
        <f>(CW252*CZ252)</f>
        <v>0</v>
      </c>
      <c r="W252">
        <f>(DO252+(V252+2*0.95*5.67E-8*(((DO252+$B$7)+273)^4-(DO252+273)^4)-44100*K252)/(1.84*29.3*S252+8*0.95*5.67E-8*(DO252+273)^3))</f>
        <v>0</v>
      </c>
      <c r="X252">
        <f>($C$7*DP252+$D$7*DQ252+$E$7*W252)</f>
        <v>0</v>
      </c>
      <c r="Y252">
        <f>0.61365*exp(17.502*X252/(240.97+X252))</f>
        <v>0</v>
      </c>
      <c r="Z252">
        <f>(AA252/AB252*100)</f>
        <v>0</v>
      </c>
      <c r="AA252">
        <f>DH252*(DM252+DN252)/1000</f>
        <v>0</v>
      </c>
      <c r="AB252">
        <f>0.61365*exp(17.502*DO252/(240.97+DO252))</f>
        <v>0</v>
      </c>
      <c r="AC252">
        <f>(Y252-DH252*(DM252+DN252)/1000)</f>
        <v>0</v>
      </c>
      <c r="AD252">
        <f>(-K252*44100)</f>
        <v>0</v>
      </c>
      <c r="AE252">
        <f>2*29.3*S252*0.92*(DO252-X252)</f>
        <v>0</v>
      </c>
      <c r="AF252">
        <f>2*0.95*5.67E-8*(((DO252+$B$7)+273)^4-(X252+273)^4)</f>
        <v>0</v>
      </c>
      <c r="AG252">
        <f>V252+AF252+AD252+AE252</f>
        <v>0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MAX(0,($B$13+$C$13*DT252)/(1+$D$13*DT252)*DM252/(DO252+273)*$E$13)</f>
        <v>0</v>
      </c>
      <c r="AM252" t="s">
        <v>422</v>
      </c>
      <c r="AN252" t="s">
        <v>422</v>
      </c>
      <c r="AO252">
        <v>0</v>
      </c>
      <c r="AP252">
        <v>0</v>
      </c>
      <c r="AQ252">
        <f>1-AO252/AP252</f>
        <v>0</v>
      </c>
      <c r="AR252">
        <v>0</v>
      </c>
      <c r="AS252" t="s">
        <v>422</v>
      </c>
      <c r="AT252" t="s">
        <v>422</v>
      </c>
      <c r="AU252">
        <v>0</v>
      </c>
      <c r="AV252">
        <v>0</v>
      </c>
      <c r="AW252">
        <f>1-AU252/AV252</f>
        <v>0</v>
      </c>
      <c r="AX252">
        <v>0.5</v>
      </c>
      <c r="AY252">
        <f>CX252</f>
        <v>0</v>
      </c>
      <c r="AZ252">
        <f>M252</f>
        <v>0</v>
      </c>
      <c r="BA252">
        <f>AW252*AX252*AY252</f>
        <v>0</v>
      </c>
      <c r="BB252">
        <f>(AZ252-AR252)/AY252</f>
        <v>0</v>
      </c>
      <c r="BC252">
        <f>(AP252-AV252)/AV252</f>
        <v>0</v>
      </c>
      <c r="BD252">
        <f>AO252/(AQ252+AO252/AV252)</f>
        <v>0</v>
      </c>
      <c r="BE252" t="s">
        <v>422</v>
      </c>
      <c r="BF252">
        <v>0</v>
      </c>
      <c r="BG252">
        <f>IF(BF252&lt;&gt;0, BF252, BD252)</f>
        <v>0</v>
      </c>
      <c r="BH252">
        <f>1-BG252/AV252</f>
        <v>0</v>
      </c>
      <c r="BI252">
        <f>(AV252-AU252)/(AV252-BG252)</f>
        <v>0</v>
      </c>
      <c r="BJ252">
        <f>(AP252-AV252)/(AP252-BG252)</f>
        <v>0</v>
      </c>
      <c r="BK252">
        <f>(AV252-AU252)/(AV252-AO252)</f>
        <v>0</v>
      </c>
      <c r="BL252">
        <f>(AP252-AV252)/(AP252-AO252)</f>
        <v>0</v>
      </c>
      <c r="BM252">
        <f>(BI252*BG252/AU252)</f>
        <v>0</v>
      </c>
      <c r="BN252">
        <f>(1-BM252)</f>
        <v>0</v>
      </c>
      <c r="CW252">
        <f>$B$11*DU252+$C$11*DV252+$F$11*EG252*(1-EJ252)</f>
        <v>0</v>
      </c>
      <c r="CX252">
        <f>CW252*CY252</f>
        <v>0</v>
      </c>
      <c r="CY252">
        <f>($B$11*$D$9+$C$11*$D$9+$F$11*((ET252+EL252)/MAX(ET252+EL252+EU252, 0.1)*$I$9+EU252/MAX(ET252+EL252+EU252, 0.1)*$J$9))/($B$11+$C$11+$F$11)</f>
        <v>0</v>
      </c>
      <c r="CZ252">
        <f>($B$11*$K$9+$C$11*$K$9+$F$11*((ET252+EL252)/MAX(ET252+EL252+EU252, 0.1)*$P$9+EU252/MAX(ET252+EL252+EU252, 0.1)*$Q$9))/($B$11+$C$11+$F$11)</f>
        <v>0</v>
      </c>
      <c r="DA252">
        <v>6</v>
      </c>
      <c r="DB252">
        <v>0.5</v>
      </c>
      <c r="DC252" t="s">
        <v>423</v>
      </c>
      <c r="DD252">
        <v>2</v>
      </c>
      <c r="DE252">
        <v>1758506129.5</v>
      </c>
      <c r="DF252">
        <v>420.5903333333333</v>
      </c>
      <c r="DG252">
        <v>419.9712222222223</v>
      </c>
      <c r="DH252">
        <v>25.64386666666667</v>
      </c>
      <c r="DI252">
        <v>25.41707777777778</v>
      </c>
      <c r="DJ252">
        <v>419.3526666666667</v>
      </c>
      <c r="DK252">
        <v>25.43048888888889</v>
      </c>
      <c r="DL252">
        <v>499.9886666666667</v>
      </c>
      <c r="DM252">
        <v>89.99578888888888</v>
      </c>
      <c r="DN252">
        <v>0.05660126666666668</v>
      </c>
      <c r="DO252">
        <v>31.40388888888889</v>
      </c>
      <c r="DP252">
        <v>30.73102222222222</v>
      </c>
      <c r="DQ252">
        <v>999.9000000000001</v>
      </c>
      <c r="DR252">
        <v>0</v>
      </c>
      <c r="DS252">
        <v>0</v>
      </c>
      <c r="DT252">
        <v>10001.52333333333</v>
      </c>
      <c r="DU252">
        <v>0</v>
      </c>
      <c r="DV252">
        <v>0.899321</v>
      </c>
      <c r="DW252">
        <v>0.6192625555555555</v>
      </c>
      <c r="DX252">
        <v>431.66</v>
      </c>
      <c r="DY252">
        <v>430.9241111111111</v>
      </c>
      <c r="DZ252">
        <v>0.2267666666666667</v>
      </c>
      <c r="EA252">
        <v>419.9712222222223</v>
      </c>
      <c r="EB252">
        <v>25.41707777777778</v>
      </c>
      <c r="EC252">
        <v>2.307838888888889</v>
      </c>
      <c r="ED252">
        <v>2.287432222222222</v>
      </c>
      <c r="EE252">
        <v>19.73121111111111</v>
      </c>
      <c r="EF252">
        <v>19.58816666666667</v>
      </c>
      <c r="EG252">
        <v>0.00500097</v>
      </c>
      <c r="EH252">
        <v>0</v>
      </c>
      <c r="EI252">
        <v>0</v>
      </c>
      <c r="EJ252">
        <v>0</v>
      </c>
      <c r="EK252">
        <v>796.3777777777779</v>
      </c>
      <c r="EL252">
        <v>0.00500097</v>
      </c>
      <c r="EM252">
        <v>-6.288888888888889</v>
      </c>
      <c r="EN252">
        <v>-1.088888888888889</v>
      </c>
      <c r="EO252">
        <v>35.062</v>
      </c>
      <c r="EP252">
        <v>38.22900000000001</v>
      </c>
      <c r="EQ252">
        <v>36.687</v>
      </c>
      <c r="ER252">
        <v>38.062</v>
      </c>
      <c r="ES252">
        <v>37</v>
      </c>
      <c r="ET252">
        <v>0</v>
      </c>
      <c r="EU252">
        <v>0</v>
      </c>
      <c r="EV252">
        <v>0</v>
      </c>
      <c r="EW252">
        <v>1758506133.7</v>
      </c>
      <c r="EX252">
        <v>0</v>
      </c>
      <c r="EY252">
        <v>794.4240000000001</v>
      </c>
      <c r="EZ252">
        <v>35.1615385489589</v>
      </c>
      <c r="FA252">
        <v>0.7615381723795084</v>
      </c>
      <c r="FB252">
        <v>-5.956</v>
      </c>
      <c r="FC252">
        <v>15</v>
      </c>
      <c r="FD252">
        <v>0</v>
      </c>
      <c r="FE252" t="s">
        <v>424</v>
      </c>
      <c r="FF252">
        <v>1747247426.5</v>
      </c>
      <c r="FG252">
        <v>1747247420.5</v>
      </c>
      <c r="FH252">
        <v>0</v>
      </c>
      <c r="FI252">
        <v>1.027</v>
      </c>
      <c r="FJ252">
        <v>0.031</v>
      </c>
      <c r="FK252">
        <v>0.02</v>
      </c>
      <c r="FL252">
        <v>0.05</v>
      </c>
      <c r="FM252">
        <v>420</v>
      </c>
      <c r="FN252">
        <v>16</v>
      </c>
      <c r="FO252">
        <v>0.01</v>
      </c>
      <c r="FP252">
        <v>0.1</v>
      </c>
      <c r="FQ252">
        <v>0.6236915</v>
      </c>
      <c r="FR252">
        <v>0.01787610506566534</v>
      </c>
      <c r="FS252">
        <v>0.04317190667899671</v>
      </c>
      <c r="FT252">
        <v>1</v>
      </c>
      <c r="FU252">
        <v>794.6205882352941</v>
      </c>
      <c r="FV252">
        <v>13.25744851809307</v>
      </c>
      <c r="FW252">
        <v>8.359910617723862</v>
      </c>
      <c r="FX252">
        <v>-1</v>
      </c>
      <c r="FY252">
        <v>0.209013325</v>
      </c>
      <c r="FZ252">
        <v>0.1166176772983111</v>
      </c>
      <c r="GA252">
        <v>0.0152944785451932</v>
      </c>
      <c r="GB252">
        <v>0</v>
      </c>
      <c r="GC252">
        <v>1</v>
      </c>
      <c r="GD252">
        <v>2</v>
      </c>
      <c r="GE252" t="s">
        <v>425</v>
      </c>
      <c r="GF252">
        <v>3.13699</v>
      </c>
      <c r="GG252">
        <v>2.71685</v>
      </c>
      <c r="GH252">
        <v>0.0933142</v>
      </c>
      <c r="GI252">
        <v>0.0925322</v>
      </c>
      <c r="GJ252">
        <v>0.1105</v>
      </c>
      <c r="GK252">
        <v>0.108544</v>
      </c>
      <c r="GL252">
        <v>28800.5</v>
      </c>
      <c r="GM252">
        <v>28878.9</v>
      </c>
      <c r="GN252">
        <v>29531.4</v>
      </c>
      <c r="GO252">
        <v>29411.1</v>
      </c>
      <c r="GP252">
        <v>34705.7</v>
      </c>
      <c r="GQ252">
        <v>34721.2</v>
      </c>
      <c r="GR252">
        <v>41558.9</v>
      </c>
      <c r="GS252">
        <v>41784.3</v>
      </c>
      <c r="GT252">
        <v>1.91723</v>
      </c>
      <c r="GU252">
        <v>1.86957</v>
      </c>
      <c r="GV252">
        <v>0.0845455</v>
      </c>
      <c r="GW252">
        <v>0</v>
      </c>
      <c r="GX252">
        <v>29.3489</v>
      </c>
      <c r="GY252">
        <v>999.9</v>
      </c>
      <c r="GZ252">
        <v>57.3</v>
      </c>
      <c r="HA252">
        <v>31.3</v>
      </c>
      <c r="HB252">
        <v>29.2193</v>
      </c>
      <c r="HC252">
        <v>62.2727</v>
      </c>
      <c r="HD252">
        <v>25.5008</v>
      </c>
      <c r="HE252">
        <v>1</v>
      </c>
      <c r="HF252">
        <v>0.118135</v>
      </c>
      <c r="HG252">
        <v>-1.83362</v>
      </c>
      <c r="HH252">
        <v>20.348</v>
      </c>
      <c r="HI252">
        <v>5.22687</v>
      </c>
      <c r="HJ252">
        <v>12.0159</v>
      </c>
      <c r="HK252">
        <v>4.9908</v>
      </c>
      <c r="HL252">
        <v>3.28918</v>
      </c>
      <c r="HM252">
        <v>9999</v>
      </c>
      <c r="HN252">
        <v>9999</v>
      </c>
      <c r="HO252">
        <v>9999</v>
      </c>
      <c r="HP252">
        <v>999.9</v>
      </c>
      <c r="HQ252">
        <v>1.86753</v>
      </c>
      <c r="HR252">
        <v>1.86674</v>
      </c>
      <c r="HS252">
        <v>1.86602</v>
      </c>
      <c r="HT252">
        <v>1.866</v>
      </c>
      <c r="HU252">
        <v>1.86784</v>
      </c>
      <c r="HV252">
        <v>1.87027</v>
      </c>
      <c r="HW252">
        <v>1.8689</v>
      </c>
      <c r="HX252">
        <v>1.87041</v>
      </c>
      <c r="HY252">
        <v>0</v>
      </c>
      <c r="HZ252">
        <v>0</v>
      </c>
      <c r="IA252">
        <v>0</v>
      </c>
      <c r="IB252">
        <v>0</v>
      </c>
      <c r="IC252" t="s">
        <v>426</v>
      </c>
      <c r="ID252" t="s">
        <v>427</v>
      </c>
      <c r="IE252" t="s">
        <v>428</v>
      </c>
      <c r="IF252" t="s">
        <v>428</v>
      </c>
      <c r="IG252" t="s">
        <v>428</v>
      </c>
      <c r="IH252" t="s">
        <v>428</v>
      </c>
      <c r="II252">
        <v>0</v>
      </c>
      <c r="IJ252">
        <v>100</v>
      </c>
      <c r="IK252">
        <v>100</v>
      </c>
      <c r="IL252">
        <v>1.238</v>
      </c>
      <c r="IM252">
        <v>0.2135</v>
      </c>
      <c r="IN252">
        <v>0.6902030508192664</v>
      </c>
      <c r="IO252">
        <v>0.001474763808417899</v>
      </c>
      <c r="IP252">
        <v>-3.85604142745729E-07</v>
      </c>
      <c r="IQ252">
        <v>-4.042155114862324E-11</v>
      </c>
      <c r="IR252">
        <v>-0.0599630414126953</v>
      </c>
      <c r="IS252">
        <v>-0.0008759303265835833</v>
      </c>
      <c r="IT252">
        <v>0.0007542316531097033</v>
      </c>
      <c r="IU252">
        <v>-1.168394518909615E-05</v>
      </c>
      <c r="IV252">
        <v>4</v>
      </c>
      <c r="IW252">
        <v>2283</v>
      </c>
      <c r="IX252">
        <v>1</v>
      </c>
      <c r="IY252">
        <v>28</v>
      </c>
      <c r="IZ252">
        <v>187645.1</v>
      </c>
      <c r="JA252">
        <v>187645.2</v>
      </c>
      <c r="JB252">
        <v>1.03394</v>
      </c>
      <c r="JC252">
        <v>2.2998</v>
      </c>
      <c r="JD252">
        <v>1.39648</v>
      </c>
      <c r="JE252">
        <v>2.35962</v>
      </c>
      <c r="JF252">
        <v>1.49536</v>
      </c>
      <c r="JG252">
        <v>2.63062</v>
      </c>
      <c r="JH252">
        <v>36.7417</v>
      </c>
      <c r="JI252">
        <v>24.105</v>
      </c>
      <c r="JJ252">
        <v>18</v>
      </c>
      <c r="JK252">
        <v>489.562</v>
      </c>
      <c r="JL252">
        <v>449.387</v>
      </c>
      <c r="JM252">
        <v>32.6166</v>
      </c>
      <c r="JN252">
        <v>29.1445</v>
      </c>
      <c r="JO252">
        <v>29.9995</v>
      </c>
      <c r="JP252">
        <v>29.0363</v>
      </c>
      <c r="JQ252">
        <v>28.9662</v>
      </c>
      <c r="JR252">
        <v>20.698</v>
      </c>
      <c r="JS252">
        <v>20.4106</v>
      </c>
      <c r="JT252">
        <v>100</v>
      </c>
      <c r="JU252">
        <v>32.5946</v>
      </c>
      <c r="JV252">
        <v>420</v>
      </c>
      <c r="JW252">
        <v>25.3693</v>
      </c>
      <c r="JX252">
        <v>100.933</v>
      </c>
      <c r="JY252">
        <v>100.478</v>
      </c>
    </row>
    <row r="253" spans="1:285">
      <c r="A253">
        <v>237</v>
      </c>
      <c r="B253">
        <v>1758506134.5</v>
      </c>
      <c r="C253">
        <v>3246</v>
      </c>
      <c r="D253" t="s">
        <v>907</v>
      </c>
      <c r="E253" t="s">
        <v>908</v>
      </c>
      <c r="F253">
        <v>5</v>
      </c>
      <c r="G253" t="s">
        <v>796</v>
      </c>
      <c r="H253" t="s">
        <v>420</v>
      </c>
      <c r="I253" t="s">
        <v>421</v>
      </c>
      <c r="J253">
        <v>1758506131.5</v>
      </c>
      <c r="K253">
        <f>(L253)/1000</f>
        <v>0</v>
      </c>
      <c r="L253">
        <f>1000*DL253*AJ253*(DH253-DI253)/(100*DA253*(1000-AJ253*DH253))</f>
        <v>0</v>
      </c>
      <c r="M253">
        <f>DL253*AJ253*(DG253-DF253*(1000-AJ253*DI253)/(1000-AJ253*DH253))/(100*DA253)</f>
        <v>0</v>
      </c>
      <c r="N253">
        <f>DF253 - IF(AJ253&gt;1, M253*DA253*100.0/(AL253), 0)</f>
        <v>0</v>
      </c>
      <c r="O253">
        <f>((U253-K253/2)*N253-M253)/(U253+K253/2)</f>
        <v>0</v>
      </c>
      <c r="P253">
        <f>O253*(DM253+DN253)/1000.0</f>
        <v>0</v>
      </c>
      <c r="Q253">
        <f>(DF253 - IF(AJ253&gt;1, M253*DA253*100.0/(AL253), 0))*(DM253+DN253)/1000.0</f>
        <v>0</v>
      </c>
      <c r="R253">
        <f>2.0/((1/T253-1/S253)+SIGN(T253)*SQRT((1/T253-1/S253)*(1/T253-1/S253) + 4*DB253/((DB253+1)*(DB253+1))*(2*1/T253*1/S253-1/S253*1/S253)))</f>
        <v>0</v>
      </c>
      <c r="S253">
        <f>IF(LEFT(DC253,1)&lt;&gt;"0",IF(LEFT(DC253,1)="1",3.0,DD253),$D$5+$E$5*(DT253*DM253/($K$5*1000))+$F$5*(DT253*DM253/($K$5*1000))*MAX(MIN(DA253,$J$5),$I$5)*MAX(MIN(DA253,$J$5),$I$5)+$G$5*MAX(MIN(DA253,$J$5),$I$5)*(DT253*DM253/($K$5*1000))+$H$5*(DT253*DM253/($K$5*1000))*(DT253*DM253/($K$5*1000)))</f>
        <v>0</v>
      </c>
      <c r="T253">
        <f>K253*(1000-(1000*0.61365*exp(17.502*X253/(240.97+X253))/(DM253+DN253)+DH253)/2)/(1000*0.61365*exp(17.502*X253/(240.97+X253))/(DM253+DN253)-DH253)</f>
        <v>0</v>
      </c>
      <c r="U253">
        <f>1/((DB253+1)/(R253/1.6)+1/(S253/1.37)) + DB253/((DB253+1)/(R253/1.6) + DB253/(S253/1.37))</f>
        <v>0</v>
      </c>
      <c r="V253">
        <f>(CW253*CZ253)</f>
        <v>0</v>
      </c>
      <c r="W253">
        <f>(DO253+(V253+2*0.95*5.67E-8*(((DO253+$B$7)+273)^4-(DO253+273)^4)-44100*K253)/(1.84*29.3*S253+8*0.95*5.67E-8*(DO253+273)^3))</f>
        <v>0</v>
      </c>
      <c r="X253">
        <f>($C$7*DP253+$D$7*DQ253+$E$7*W253)</f>
        <v>0</v>
      </c>
      <c r="Y253">
        <f>0.61365*exp(17.502*X253/(240.97+X253))</f>
        <v>0</v>
      </c>
      <c r="Z253">
        <f>(AA253/AB253*100)</f>
        <v>0</v>
      </c>
      <c r="AA253">
        <f>DH253*(DM253+DN253)/1000</f>
        <v>0</v>
      </c>
      <c r="AB253">
        <f>0.61365*exp(17.502*DO253/(240.97+DO253))</f>
        <v>0</v>
      </c>
      <c r="AC253">
        <f>(Y253-DH253*(DM253+DN253)/1000)</f>
        <v>0</v>
      </c>
      <c r="AD253">
        <f>(-K253*44100)</f>
        <v>0</v>
      </c>
      <c r="AE253">
        <f>2*29.3*S253*0.92*(DO253-X253)</f>
        <v>0</v>
      </c>
      <c r="AF253">
        <f>2*0.95*5.67E-8*(((DO253+$B$7)+273)^4-(X253+273)^4)</f>
        <v>0</v>
      </c>
      <c r="AG253">
        <f>V253+AF253+AD253+AE253</f>
        <v>0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MAX(0,($B$13+$C$13*DT253)/(1+$D$13*DT253)*DM253/(DO253+273)*$E$13)</f>
        <v>0</v>
      </c>
      <c r="AM253" t="s">
        <v>422</v>
      </c>
      <c r="AN253" t="s">
        <v>422</v>
      </c>
      <c r="AO253">
        <v>0</v>
      </c>
      <c r="AP253">
        <v>0</v>
      </c>
      <c r="AQ253">
        <f>1-AO253/AP253</f>
        <v>0</v>
      </c>
      <c r="AR253">
        <v>0</v>
      </c>
      <c r="AS253" t="s">
        <v>422</v>
      </c>
      <c r="AT253" t="s">
        <v>422</v>
      </c>
      <c r="AU253">
        <v>0</v>
      </c>
      <c r="AV253">
        <v>0</v>
      </c>
      <c r="AW253">
        <f>1-AU253/AV253</f>
        <v>0</v>
      </c>
      <c r="AX253">
        <v>0.5</v>
      </c>
      <c r="AY253">
        <f>CX253</f>
        <v>0</v>
      </c>
      <c r="AZ253">
        <f>M253</f>
        <v>0</v>
      </c>
      <c r="BA253">
        <f>AW253*AX253*AY253</f>
        <v>0</v>
      </c>
      <c r="BB253">
        <f>(AZ253-AR253)/AY253</f>
        <v>0</v>
      </c>
      <c r="BC253">
        <f>(AP253-AV253)/AV253</f>
        <v>0</v>
      </c>
      <c r="BD253">
        <f>AO253/(AQ253+AO253/AV253)</f>
        <v>0</v>
      </c>
      <c r="BE253" t="s">
        <v>422</v>
      </c>
      <c r="BF253">
        <v>0</v>
      </c>
      <c r="BG253">
        <f>IF(BF253&lt;&gt;0, BF253, BD253)</f>
        <v>0</v>
      </c>
      <c r="BH253">
        <f>1-BG253/AV253</f>
        <v>0</v>
      </c>
      <c r="BI253">
        <f>(AV253-AU253)/(AV253-BG253)</f>
        <v>0</v>
      </c>
      <c r="BJ253">
        <f>(AP253-AV253)/(AP253-BG253)</f>
        <v>0</v>
      </c>
      <c r="BK253">
        <f>(AV253-AU253)/(AV253-AO253)</f>
        <v>0</v>
      </c>
      <c r="BL253">
        <f>(AP253-AV253)/(AP253-AO253)</f>
        <v>0</v>
      </c>
      <c r="BM253">
        <f>(BI253*BG253/AU253)</f>
        <v>0</v>
      </c>
      <c r="BN253">
        <f>(1-BM253)</f>
        <v>0</v>
      </c>
      <c r="CW253">
        <f>$B$11*DU253+$C$11*DV253+$F$11*EG253*(1-EJ253)</f>
        <v>0</v>
      </c>
      <c r="CX253">
        <f>CW253*CY253</f>
        <v>0</v>
      </c>
      <c r="CY253">
        <f>($B$11*$D$9+$C$11*$D$9+$F$11*((ET253+EL253)/MAX(ET253+EL253+EU253, 0.1)*$I$9+EU253/MAX(ET253+EL253+EU253, 0.1)*$J$9))/($B$11+$C$11+$F$11)</f>
        <v>0</v>
      </c>
      <c r="CZ253">
        <f>($B$11*$K$9+$C$11*$K$9+$F$11*((ET253+EL253)/MAX(ET253+EL253+EU253, 0.1)*$P$9+EU253/MAX(ET253+EL253+EU253, 0.1)*$Q$9))/($B$11+$C$11+$F$11)</f>
        <v>0</v>
      </c>
      <c r="DA253">
        <v>6</v>
      </c>
      <c r="DB253">
        <v>0.5</v>
      </c>
      <c r="DC253" t="s">
        <v>423</v>
      </c>
      <c r="DD253">
        <v>2</v>
      </c>
      <c r="DE253">
        <v>1758506131.5</v>
      </c>
      <c r="DF253">
        <v>420.6012222222222</v>
      </c>
      <c r="DG253">
        <v>419.9846666666666</v>
      </c>
      <c r="DH253">
        <v>25.64771111111111</v>
      </c>
      <c r="DI253">
        <v>25.41728888888889</v>
      </c>
      <c r="DJ253">
        <v>419.3635555555555</v>
      </c>
      <c r="DK253">
        <v>25.43427777777778</v>
      </c>
      <c r="DL253">
        <v>499.9836666666667</v>
      </c>
      <c r="DM253">
        <v>89.99471111111112</v>
      </c>
      <c r="DN253">
        <v>0.05660343333333333</v>
      </c>
      <c r="DO253">
        <v>31.40491111111111</v>
      </c>
      <c r="DP253">
        <v>30.72598888888889</v>
      </c>
      <c r="DQ253">
        <v>999.9000000000001</v>
      </c>
      <c r="DR253">
        <v>0</v>
      </c>
      <c r="DS253">
        <v>0</v>
      </c>
      <c r="DT253">
        <v>10000.75333333333</v>
      </c>
      <c r="DU253">
        <v>0</v>
      </c>
      <c r="DV253">
        <v>0.899321</v>
      </c>
      <c r="DW253">
        <v>0.6166652222222223</v>
      </c>
      <c r="DX253">
        <v>431.6727777777778</v>
      </c>
      <c r="DY253">
        <v>430.9378888888889</v>
      </c>
      <c r="DZ253">
        <v>0.2304082222222222</v>
      </c>
      <c r="EA253">
        <v>419.9846666666666</v>
      </c>
      <c r="EB253">
        <v>25.41728888888889</v>
      </c>
      <c r="EC253">
        <v>2.308157777777777</v>
      </c>
      <c r="ED253">
        <v>2.287422222222222</v>
      </c>
      <c r="EE253">
        <v>19.73344444444444</v>
      </c>
      <c r="EF253">
        <v>19.5881</v>
      </c>
      <c r="EG253">
        <v>0.00500097</v>
      </c>
      <c r="EH253">
        <v>0</v>
      </c>
      <c r="EI253">
        <v>0</v>
      </c>
      <c r="EJ253">
        <v>0</v>
      </c>
      <c r="EK253">
        <v>796.0555555555555</v>
      </c>
      <c r="EL253">
        <v>0.00500097</v>
      </c>
      <c r="EM253">
        <v>-4.488888888888889</v>
      </c>
      <c r="EN253">
        <v>-0.7444444444444445</v>
      </c>
      <c r="EO253">
        <v>35.05511111111111</v>
      </c>
      <c r="EP253">
        <v>38.22200000000001</v>
      </c>
      <c r="EQ253">
        <v>36.687</v>
      </c>
      <c r="ER253">
        <v>38.04822222222222</v>
      </c>
      <c r="ES253">
        <v>36.993</v>
      </c>
      <c r="ET253">
        <v>0</v>
      </c>
      <c r="EU253">
        <v>0</v>
      </c>
      <c r="EV253">
        <v>0</v>
      </c>
      <c r="EW253">
        <v>1758506135.5</v>
      </c>
      <c r="EX253">
        <v>0</v>
      </c>
      <c r="EY253">
        <v>795.4769230769232</v>
      </c>
      <c r="EZ253">
        <v>20.00000004347243</v>
      </c>
      <c r="FA253">
        <v>6.12307661245871</v>
      </c>
      <c r="FB253">
        <v>-6.042307692307692</v>
      </c>
      <c r="FC253">
        <v>15</v>
      </c>
      <c r="FD253">
        <v>0</v>
      </c>
      <c r="FE253" t="s">
        <v>424</v>
      </c>
      <c r="FF253">
        <v>1747247426.5</v>
      </c>
      <c r="FG253">
        <v>1747247420.5</v>
      </c>
      <c r="FH253">
        <v>0</v>
      </c>
      <c r="FI253">
        <v>1.027</v>
      </c>
      <c r="FJ253">
        <v>0.031</v>
      </c>
      <c r="FK253">
        <v>0.02</v>
      </c>
      <c r="FL253">
        <v>0.05</v>
      </c>
      <c r="FM253">
        <v>420</v>
      </c>
      <c r="FN253">
        <v>16</v>
      </c>
      <c r="FO253">
        <v>0.01</v>
      </c>
      <c r="FP253">
        <v>0.1</v>
      </c>
      <c r="FQ253">
        <v>0.6267528780487804</v>
      </c>
      <c r="FR253">
        <v>0.03598618118466969</v>
      </c>
      <c r="FS253">
        <v>0.04311898958452073</v>
      </c>
      <c r="FT253">
        <v>1</v>
      </c>
      <c r="FU253">
        <v>795.3058823529411</v>
      </c>
      <c r="FV253">
        <v>4.085561545923828</v>
      </c>
      <c r="FW253">
        <v>7.785618006996303</v>
      </c>
      <c r="FX253">
        <v>-1</v>
      </c>
      <c r="FY253">
        <v>0.2100504146341463</v>
      </c>
      <c r="FZ253">
        <v>0.1504335888501743</v>
      </c>
      <c r="GA253">
        <v>0.01606534359811951</v>
      </c>
      <c r="GB253">
        <v>0</v>
      </c>
      <c r="GC253">
        <v>1</v>
      </c>
      <c r="GD253">
        <v>2</v>
      </c>
      <c r="GE253" t="s">
        <v>425</v>
      </c>
      <c r="GF253">
        <v>3.137</v>
      </c>
      <c r="GG253">
        <v>2.71661</v>
      </c>
      <c r="GH253">
        <v>0.0933175</v>
      </c>
      <c r="GI253">
        <v>0.0925366</v>
      </c>
      <c r="GJ253">
        <v>0.110506</v>
      </c>
      <c r="GK253">
        <v>0.108546</v>
      </c>
      <c r="GL253">
        <v>28800.4</v>
      </c>
      <c r="GM253">
        <v>28878.5</v>
      </c>
      <c r="GN253">
        <v>29531.4</v>
      </c>
      <c r="GO253">
        <v>29410.8</v>
      </c>
      <c r="GP253">
        <v>34705.4</v>
      </c>
      <c r="GQ253">
        <v>34720.9</v>
      </c>
      <c r="GR253">
        <v>41558.9</v>
      </c>
      <c r="GS253">
        <v>41784.1</v>
      </c>
      <c r="GT253">
        <v>1.91728</v>
      </c>
      <c r="GU253">
        <v>1.86963</v>
      </c>
      <c r="GV253">
        <v>0.0841171</v>
      </c>
      <c r="GW253">
        <v>0</v>
      </c>
      <c r="GX253">
        <v>29.3503</v>
      </c>
      <c r="GY253">
        <v>999.9</v>
      </c>
      <c r="GZ253">
        <v>57.3</v>
      </c>
      <c r="HA253">
        <v>31.3</v>
      </c>
      <c r="HB253">
        <v>29.2185</v>
      </c>
      <c r="HC253">
        <v>62.3727</v>
      </c>
      <c r="HD253">
        <v>25.4327</v>
      </c>
      <c r="HE253">
        <v>1</v>
      </c>
      <c r="HF253">
        <v>0.118039</v>
      </c>
      <c r="HG253">
        <v>-1.87261</v>
      </c>
      <c r="HH253">
        <v>20.3477</v>
      </c>
      <c r="HI253">
        <v>5.22672</v>
      </c>
      <c r="HJ253">
        <v>12.0159</v>
      </c>
      <c r="HK253">
        <v>4.9907</v>
      </c>
      <c r="HL253">
        <v>3.2893</v>
      </c>
      <c r="HM253">
        <v>9999</v>
      </c>
      <c r="HN253">
        <v>9999</v>
      </c>
      <c r="HO253">
        <v>9999</v>
      </c>
      <c r="HP253">
        <v>999.9</v>
      </c>
      <c r="HQ253">
        <v>1.86754</v>
      </c>
      <c r="HR253">
        <v>1.86673</v>
      </c>
      <c r="HS253">
        <v>1.86602</v>
      </c>
      <c r="HT253">
        <v>1.866</v>
      </c>
      <c r="HU253">
        <v>1.86783</v>
      </c>
      <c r="HV253">
        <v>1.87027</v>
      </c>
      <c r="HW253">
        <v>1.8689</v>
      </c>
      <c r="HX253">
        <v>1.87041</v>
      </c>
      <c r="HY253">
        <v>0</v>
      </c>
      <c r="HZ253">
        <v>0</v>
      </c>
      <c r="IA253">
        <v>0</v>
      </c>
      <c r="IB253">
        <v>0</v>
      </c>
      <c r="IC253" t="s">
        <v>426</v>
      </c>
      <c r="ID253" t="s">
        <v>427</v>
      </c>
      <c r="IE253" t="s">
        <v>428</v>
      </c>
      <c r="IF253" t="s">
        <v>428</v>
      </c>
      <c r="IG253" t="s">
        <v>428</v>
      </c>
      <c r="IH253" t="s">
        <v>428</v>
      </c>
      <c r="II253">
        <v>0</v>
      </c>
      <c r="IJ253">
        <v>100</v>
      </c>
      <c r="IK253">
        <v>100</v>
      </c>
      <c r="IL253">
        <v>1.238</v>
      </c>
      <c r="IM253">
        <v>0.2135</v>
      </c>
      <c r="IN253">
        <v>0.6902030508192664</v>
      </c>
      <c r="IO253">
        <v>0.001474763808417899</v>
      </c>
      <c r="IP253">
        <v>-3.85604142745729E-07</v>
      </c>
      <c r="IQ253">
        <v>-4.042155114862324E-11</v>
      </c>
      <c r="IR253">
        <v>-0.0599630414126953</v>
      </c>
      <c r="IS253">
        <v>-0.0008759303265835833</v>
      </c>
      <c r="IT253">
        <v>0.0007542316531097033</v>
      </c>
      <c r="IU253">
        <v>-1.168394518909615E-05</v>
      </c>
      <c r="IV253">
        <v>4</v>
      </c>
      <c r="IW253">
        <v>2283</v>
      </c>
      <c r="IX253">
        <v>1</v>
      </c>
      <c r="IY253">
        <v>28</v>
      </c>
      <c r="IZ253">
        <v>187645.1</v>
      </c>
      <c r="JA253">
        <v>187645.2</v>
      </c>
      <c r="JB253">
        <v>1.03394</v>
      </c>
      <c r="JC253">
        <v>2.30225</v>
      </c>
      <c r="JD253">
        <v>1.39648</v>
      </c>
      <c r="JE253">
        <v>2.35962</v>
      </c>
      <c r="JF253">
        <v>1.49536</v>
      </c>
      <c r="JG253">
        <v>2.56592</v>
      </c>
      <c r="JH253">
        <v>36.7654</v>
      </c>
      <c r="JI253">
        <v>24.105</v>
      </c>
      <c r="JJ253">
        <v>18</v>
      </c>
      <c r="JK253">
        <v>489.578</v>
      </c>
      <c r="JL253">
        <v>449.404</v>
      </c>
      <c r="JM253">
        <v>32.5959</v>
      </c>
      <c r="JN253">
        <v>29.1426</v>
      </c>
      <c r="JO253">
        <v>29.9996</v>
      </c>
      <c r="JP253">
        <v>29.0345</v>
      </c>
      <c r="JQ253">
        <v>28.9644</v>
      </c>
      <c r="JR253">
        <v>20.6975</v>
      </c>
      <c r="JS253">
        <v>20.4106</v>
      </c>
      <c r="JT253">
        <v>100</v>
      </c>
      <c r="JU253">
        <v>32.5692</v>
      </c>
      <c r="JV253">
        <v>420</v>
      </c>
      <c r="JW253">
        <v>25.3718</v>
      </c>
      <c r="JX253">
        <v>100.933</v>
      </c>
      <c r="JY253">
        <v>100.477</v>
      </c>
    </row>
    <row r="254" spans="1:285">
      <c r="A254">
        <v>238</v>
      </c>
      <c r="B254">
        <v>1758506136.5</v>
      </c>
      <c r="C254">
        <v>3248</v>
      </c>
      <c r="D254" t="s">
        <v>909</v>
      </c>
      <c r="E254" t="s">
        <v>910</v>
      </c>
      <c r="F254">
        <v>5</v>
      </c>
      <c r="G254" t="s">
        <v>796</v>
      </c>
      <c r="H254" t="s">
        <v>420</v>
      </c>
      <c r="I254" t="s">
        <v>421</v>
      </c>
      <c r="J254">
        <v>1758506133.5</v>
      </c>
      <c r="K254">
        <f>(L254)/1000</f>
        <v>0</v>
      </c>
      <c r="L254">
        <f>1000*DL254*AJ254*(DH254-DI254)/(100*DA254*(1000-AJ254*DH254))</f>
        <v>0</v>
      </c>
      <c r="M254">
        <f>DL254*AJ254*(DG254-DF254*(1000-AJ254*DI254)/(1000-AJ254*DH254))/(100*DA254)</f>
        <v>0</v>
      </c>
      <c r="N254">
        <f>DF254 - IF(AJ254&gt;1, M254*DA254*100.0/(AL254), 0)</f>
        <v>0</v>
      </c>
      <c r="O254">
        <f>((U254-K254/2)*N254-M254)/(U254+K254/2)</f>
        <v>0</v>
      </c>
      <c r="P254">
        <f>O254*(DM254+DN254)/1000.0</f>
        <v>0</v>
      </c>
      <c r="Q254">
        <f>(DF254 - IF(AJ254&gt;1, M254*DA254*100.0/(AL254), 0))*(DM254+DN254)/1000.0</f>
        <v>0</v>
      </c>
      <c r="R254">
        <f>2.0/((1/T254-1/S254)+SIGN(T254)*SQRT((1/T254-1/S254)*(1/T254-1/S254) + 4*DB254/((DB254+1)*(DB254+1))*(2*1/T254*1/S254-1/S254*1/S254)))</f>
        <v>0</v>
      </c>
      <c r="S254">
        <f>IF(LEFT(DC254,1)&lt;&gt;"0",IF(LEFT(DC254,1)="1",3.0,DD254),$D$5+$E$5*(DT254*DM254/($K$5*1000))+$F$5*(DT254*DM254/($K$5*1000))*MAX(MIN(DA254,$J$5),$I$5)*MAX(MIN(DA254,$J$5),$I$5)+$G$5*MAX(MIN(DA254,$J$5),$I$5)*(DT254*DM254/($K$5*1000))+$H$5*(DT254*DM254/($K$5*1000))*(DT254*DM254/($K$5*1000)))</f>
        <v>0</v>
      </c>
      <c r="T254">
        <f>K254*(1000-(1000*0.61365*exp(17.502*X254/(240.97+X254))/(DM254+DN254)+DH254)/2)/(1000*0.61365*exp(17.502*X254/(240.97+X254))/(DM254+DN254)-DH254)</f>
        <v>0</v>
      </c>
      <c r="U254">
        <f>1/((DB254+1)/(R254/1.6)+1/(S254/1.37)) + DB254/((DB254+1)/(R254/1.6) + DB254/(S254/1.37))</f>
        <v>0</v>
      </c>
      <c r="V254">
        <f>(CW254*CZ254)</f>
        <v>0</v>
      </c>
      <c r="W254">
        <f>(DO254+(V254+2*0.95*5.67E-8*(((DO254+$B$7)+273)^4-(DO254+273)^4)-44100*K254)/(1.84*29.3*S254+8*0.95*5.67E-8*(DO254+273)^3))</f>
        <v>0</v>
      </c>
      <c r="X254">
        <f>($C$7*DP254+$D$7*DQ254+$E$7*W254)</f>
        <v>0</v>
      </c>
      <c r="Y254">
        <f>0.61365*exp(17.502*X254/(240.97+X254))</f>
        <v>0</v>
      </c>
      <c r="Z254">
        <f>(AA254/AB254*100)</f>
        <v>0</v>
      </c>
      <c r="AA254">
        <f>DH254*(DM254+DN254)/1000</f>
        <v>0</v>
      </c>
      <c r="AB254">
        <f>0.61365*exp(17.502*DO254/(240.97+DO254))</f>
        <v>0</v>
      </c>
      <c r="AC254">
        <f>(Y254-DH254*(DM254+DN254)/1000)</f>
        <v>0</v>
      </c>
      <c r="AD254">
        <f>(-K254*44100)</f>
        <v>0</v>
      </c>
      <c r="AE254">
        <f>2*29.3*S254*0.92*(DO254-X254)</f>
        <v>0</v>
      </c>
      <c r="AF254">
        <f>2*0.95*5.67E-8*(((DO254+$B$7)+273)^4-(X254+273)^4)</f>
        <v>0</v>
      </c>
      <c r="AG254">
        <f>V254+AF254+AD254+AE254</f>
        <v>0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MAX(0,($B$13+$C$13*DT254)/(1+$D$13*DT254)*DM254/(DO254+273)*$E$13)</f>
        <v>0</v>
      </c>
      <c r="AM254" t="s">
        <v>422</v>
      </c>
      <c r="AN254" t="s">
        <v>422</v>
      </c>
      <c r="AO254">
        <v>0</v>
      </c>
      <c r="AP254">
        <v>0</v>
      </c>
      <c r="AQ254">
        <f>1-AO254/AP254</f>
        <v>0</v>
      </c>
      <c r="AR254">
        <v>0</v>
      </c>
      <c r="AS254" t="s">
        <v>422</v>
      </c>
      <c r="AT254" t="s">
        <v>422</v>
      </c>
      <c r="AU254">
        <v>0</v>
      </c>
      <c r="AV254">
        <v>0</v>
      </c>
      <c r="AW254">
        <f>1-AU254/AV254</f>
        <v>0</v>
      </c>
      <c r="AX254">
        <v>0.5</v>
      </c>
      <c r="AY254">
        <f>CX254</f>
        <v>0</v>
      </c>
      <c r="AZ254">
        <f>M254</f>
        <v>0</v>
      </c>
      <c r="BA254">
        <f>AW254*AX254*AY254</f>
        <v>0</v>
      </c>
      <c r="BB254">
        <f>(AZ254-AR254)/AY254</f>
        <v>0</v>
      </c>
      <c r="BC254">
        <f>(AP254-AV254)/AV254</f>
        <v>0</v>
      </c>
      <c r="BD254">
        <f>AO254/(AQ254+AO254/AV254)</f>
        <v>0</v>
      </c>
      <c r="BE254" t="s">
        <v>422</v>
      </c>
      <c r="BF254">
        <v>0</v>
      </c>
      <c r="BG254">
        <f>IF(BF254&lt;&gt;0, BF254, BD254)</f>
        <v>0</v>
      </c>
      <c r="BH254">
        <f>1-BG254/AV254</f>
        <v>0</v>
      </c>
      <c r="BI254">
        <f>(AV254-AU254)/(AV254-BG254)</f>
        <v>0</v>
      </c>
      <c r="BJ254">
        <f>(AP254-AV254)/(AP254-BG254)</f>
        <v>0</v>
      </c>
      <c r="BK254">
        <f>(AV254-AU254)/(AV254-AO254)</f>
        <v>0</v>
      </c>
      <c r="BL254">
        <f>(AP254-AV254)/(AP254-AO254)</f>
        <v>0</v>
      </c>
      <c r="BM254">
        <f>(BI254*BG254/AU254)</f>
        <v>0</v>
      </c>
      <c r="BN254">
        <f>(1-BM254)</f>
        <v>0</v>
      </c>
      <c r="CW254">
        <f>$B$11*DU254+$C$11*DV254+$F$11*EG254*(1-EJ254)</f>
        <v>0</v>
      </c>
      <c r="CX254">
        <f>CW254*CY254</f>
        <v>0</v>
      </c>
      <c r="CY254">
        <f>($B$11*$D$9+$C$11*$D$9+$F$11*((ET254+EL254)/MAX(ET254+EL254+EU254, 0.1)*$I$9+EU254/MAX(ET254+EL254+EU254, 0.1)*$J$9))/($B$11+$C$11+$F$11)</f>
        <v>0</v>
      </c>
      <c r="CZ254">
        <f>($B$11*$K$9+$C$11*$K$9+$F$11*((ET254+EL254)/MAX(ET254+EL254+EU254, 0.1)*$P$9+EU254/MAX(ET254+EL254+EU254, 0.1)*$Q$9))/($B$11+$C$11+$F$11)</f>
        <v>0</v>
      </c>
      <c r="DA254">
        <v>6</v>
      </c>
      <c r="DB254">
        <v>0.5</v>
      </c>
      <c r="DC254" t="s">
        <v>423</v>
      </c>
      <c r="DD254">
        <v>2</v>
      </c>
      <c r="DE254">
        <v>1758506133.5</v>
      </c>
      <c r="DF254">
        <v>420.6265555555556</v>
      </c>
      <c r="DG254">
        <v>419.9981111111111</v>
      </c>
      <c r="DH254">
        <v>25.65076666666667</v>
      </c>
      <c r="DI254">
        <v>25.41772222222222</v>
      </c>
      <c r="DJ254">
        <v>419.3888888888889</v>
      </c>
      <c r="DK254">
        <v>25.43728888888889</v>
      </c>
      <c r="DL254">
        <v>500.0062222222222</v>
      </c>
      <c r="DM254">
        <v>89.9938111111111</v>
      </c>
      <c r="DN254">
        <v>0.05653475555555555</v>
      </c>
      <c r="DO254">
        <v>31.40548888888889</v>
      </c>
      <c r="DP254">
        <v>30.72151111111111</v>
      </c>
      <c r="DQ254">
        <v>999.9000000000001</v>
      </c>
      <c r="DR254">
        <v>0</v>
      </c>
      <c r="DS254">
        <v>0</v>
      </c>
      <c r="DT254">
        <v>9997.702222222222</v>
      </c>
      <c r="DU254">
        <v>0</v>
      </c>
      <c r="DV254">
        <v>0.899321</v>
      </c>
      <c r="DW254">
        <v>0.6287026666666666</v>
      </c>
      <c r="DX254">
        <v>431.7001111111111</v>
      </c>
      <c r="DY254">
        <v>430.9517777777777</v>
      </c>
      <c r="DZ254">
        <v>0.2330598888888889</v>
      </c>
      <c r="EA254">
        <v>419.9981111111111</v>
      </c>
      <c r="EB254">
        <v>25.41772222222222</v>
      </c>
      <c r="EC254">
        <v>2.30841</v>
      </c>
      <c r="ED254">
        <v>2.287436666666666</v>
      </c>
      <c r="EE254">
        <v>19.73521111111111</v>
      </c>
      <c r="EF254">
        <v>19.58818888888889</v>
      </c>
      <c r="EG254">
        <v>0.00500097</v>
      </c>
      <c r="EH254">
        <v>0</v>
      </c>
      <c r="EI254">
        <v>0</v>
      </c>
      <c r="EJ254">
        <v>0</v>
      </c>
      <c r="EK254">
        <v>790.9888888888888</v>
      </c>
      <c r="EL254">
        <v>0.00500097</v>
      </c>
      <c r="EM254">
        <v>-2.511111111111111</v>
      </c>
      <c r="EN254">
        <v>-0.288888888888889</v>
      </c>
      <c r="EO254">
        <v>35.03444444444445</v>
      </c>
      <c r="EP254">
        <v>38.20099999999999</v>
      </c>
      <c r="EQ254">
        <v>36.66633333333333</v>
      </c>
      <c r="ER254">
        <v>38.02755555555555</v>
      </c>
      <c r="ES254">
        <v>36.972</v>
      </c>
      <c r="ET254">
        <v>0</v>
      </c>
      <c r="EU254">
        <v>0</v>
      </c>
      <c r="EV254">
        <v>0</v>
      </c>
      <c r="EW254">
        <v>1758506137.3</v>
      </c>
      <c r="EX254">
        <v>0</v>
      </c>
      <c r="EY254">
        <v>794.8479999999998</v>
      </c>
      <c r="EZ254">
        <v>13.06923052063035</v>
      </c>
      <c r="FA254">
        <v>11.77692279564086</v>
      </c>
      <c r="FB254">
        <v>-6.355999999999999</v>
      </c>
      <c r="FC254">
        <v>15</v>
      </c>
      <c r="FD254">
        <v>0</v>
      </c>
      <c r="FE254" t="s">
        <v>424</v>
      </c>
      <c r="FF254">
        <v>1747247426.5</v>
      </c>
      <c r="FG254">
        <v>1747247420.5</v>
      </c>
      <c r="FH254">
        <v>0</v>
      </c>
      <c r="FI254">
        <v>1.027</v>
      </c>
      <c r="FJ254">
        <v>0.031</v>
      </c>
      <c r="FK254">
        <v>0.02</v>
      </c>
      <c r="FL254">
        <v>0.05</v>
      </c>
      <c r="FM254">
        <v>420</v>
      </c>
      <c r="FN254">
        <v>16</v>
      </c>
      <c r="FO254">
        <v>0.01</v>
      </c>
      <c r="FP254">
        <v>0.1</v>
      </c>
      <c r="FQ254">
        <v>0.63166115</v>
      </c>
      <c r="FR254">
        <v>-0.03324995121951367</v>
      </c>
      <c r="FS254">
        <v>0.04229956305598795</v>
      </c>
      <c r="FT254">
        <v>1</v>
      </c>
      <c r="FU254">
        <v>794.7647058823529</v>
      </c>
      <c r="FV254">
        <v>1.268143529237017</v>
      </c>
      <c r="FW254">
        <v>8.281442129063285</v>
      </c>
      <c r="FX254">
        <v>-1</v>
      </c>
      <c r="FY254">
        <v>0.215458825</v>
      </c>
      <c r="FZ254">
        <v>0.1637583602251405</v>
      </c>
      <c r="GA254">
        <v>0.01605229677006923</v>
      </c>
      <c r="GB254">
        <v>0</v>
      </c>
      <c r="GC254">
        <v>1</v>
      </c>
      <c r="GD254">
        <v>2</v>
      </c>
      <c r="GE254" t="s">
        <v>425</v>
      </c>
      <c r="GF254">
        <v>3.13694</v>
      </c>
      <c r="GG254">
        <v>2.71678</v>
      </c>
      <c r="GH254">
        <v>0.0933134</v>
      </c>
      <c r="GI254">
        <v>0.0925426</v>
      </c>
      <c r="GJ254">
        <v>0.110509</v>
      </c>
      <c r="GK254">
        <v>0.108545</v>
      </c>
      <c r="GL254">
        <v>28800.5</v>
      </c>
      <c r="GM254">
        <v>28878.2</v>
      </c>
      <c r="GN254">
        <v>29531.3</v>
      </c>
      <c r="GO254">
        <v>29410.8</v>
      </c>
      <c r="GP254">
        <v>34705.2</v>
      </c>
      <c r="GQ254">
        <v>34721</v>
      </c>
      <c r="GR254">
        <v>41558.7</v>
      </c>
      <c r="GS254">
        <v>41784.1</v>
      </c>
      <c r="GT254">
        <v>1.9171</v>
      </c>
      <c r="GU254">
        <v>1.87003</v>
      </c>
      <c r="GV254">
        <v>0.0838935</v>
      </c>
      <c r="GW254">
        <v>0</v>
      </c>
      <c r="GX254">
        <v>29.352</v>
      </c>
      <c r="GY254">
        <v>999.9</v>
      </c>
      <c r="GZ254">
        <v>57.3</v>
      </c>
      <c r="HA254">
        <v>31.3</v>
      </c>
      <c r="HB254">
        <v>29.2182</v>
      </c>
      <c r="HC254">
        <v>62.3527</v>
      </c>
      <c r="HD254">
        <v>25.4928</v>
      </c>
      <c r="HE254">
        <v>1</v>
      </c>
      <c r="HF254">
        <v>0.118102</v>
      </c>
      <c r="HG254">
        <v>-1.87726</v>
      </c>
      <c r="HH254">
        <v>20.3477</v>
      </c>
      <c r="HI254">
        <v>5.22717</v>
      </c>
      <c r="HJ254">
        <v>12.0159</v>
      </c>
      <c r="HK254">
        <v>4.99105</v>
      </c>
      <c r="HL254">
        <v>3.28925</v>
      </c>
      <c r="HM254">
        <v>9999</v>
      </c>
      <c r="HN254">
        <v>9999</v>
      </c>
      <c r="HO254">
        <v>9999</v>
      </c>
      <c r="HP254">
        <v>999.9</v>
      </c>
      <c r="HQ254">
        <v>1.86754</v>
      </c>
      <c r="HR254">
        <v>1.86673</v>
      </c>
      <c r="HS254">
        <v>1.86602</v>
      </c>
      <c r="HT254">
        <v>1.866</v>
      </c>
      <c r="HU254">
        <v>1.86783</v>
      </c>
      <c r="HV254">
        <v>1.87027</v>
      </c>
      <c r="HW254">
        <v>1.8689</v>
      </c>
      <c r="HX254">
        <v>1.87042</v>
      </c>
      <c r="HY254">
        <v>0</v>
      </c>
      <c r="HZ254">
        <v>0</v>
      </c>
      <c r="IA254">
        <v>0</v>
      </c>
      <c r="IB254">
        <v>0</v>
      </c>
      <c r="IC254" t="s">
        <v>426</v>
      </c>
      <c r="ID254" t="s">
        <v>427</v>
      </c>
      <c r="IE254" t="s">
        <v>428</v>
      </c>
      <c r="IF254" t="s">
        <v>428</v>
      </c>
      <c r="IG254" t="s">
        <v>428</v>
      </c>
      <c r="IH254" t="s">
        <v>428</v>
      </c>
      <c r="II254">
        <v>0</v>
      </c>
      <c r="IJ254">
        <v>100</v>
      </c>
      <c r="IK254">
        <v>100</v>
      </c>
      <c r="IL254">
        <v>1.238</v>
      </c>
      <c r="IM254">
        <v>0.2135</v>
      </c>
      <c r="IN254">
        <v>0.6902030508192664</v>
      </c>
      <c r="IO254">
        <v>0.001474763808417899</v>
      </c>
      <c r="IP254">
        <v>-3.85604142745729E-07</v>
      </c>
      <c r="IQ254">
        <v>-4.042155114862324E-11</v>
      </c>
      <c r="IR254">
        <v>-0.0599630414126953</v>
      </c>
      <c r="IS254">
        <v>-0.0008759303265835833</v>
      </c>
      <c r="IT254">
        <v>0.0007542316531097033</v>
      </c>
      <c r="IU254">
        <v>-1.168394518909615E-05</v>
      </c>
      <c r="IV254">
        <v>4</v>
      </c>
      <c r="IW254">
        <v>2283</v>
      </c>
      <c r="IX254">
        <v>1</v>
      </c>
      <c r="IY254">
        <v>28</v>
      </c>
      <c r="IZ254">
        <v>187645.2</v>
      </c>
      <c r="JA254">
        <v>187645.3</v>
      </c>
      <c r="JB254">
        <v>1.03394</v>
      </c>
      <c r="JC254">
        <v>2.29126</v>
      </c>
      <c r="JD254">
        <v>1.39771</v>
      </c>
      <c r="JE254">
        <v>2.35474</v>
      </c>
      <c r="JF254">
        <v>1.49536</v>
      </c>
      <c r="JG254">
        <v>2.73071</v>
      </c>
      <c r="JH254">
        <v>36.7417</v>
      </c>
      <c r="JI254">
        <v>24.1138</v>
      </c>
      <c r="JJ254">
        <v>18</v>
      </c>
      <c r="JK254">
        <v>489.456</v>
      </c>
      <c r="JL254">
        <v>449.643</v>
      </c>
      <c r="JM254">
        <v>32.581</v>
      </c>
      <c r="JN254">
        <v>29.141</v>
      </c>
      <c r="JO254">
        <v>29.9998</v>
      </c>
      <c r="JP254">
        <v>29.033</v>
      </c>
      <c r="JQ254">
        <v>28.9629</v>
      </c>
      <c r="JR254">
        <v>20.696</v>
      </c>
      <c r="JS254">
        <v>20.4106</v>
      </c>
      <c r="JT254">
        <v>100</v>
      </c>
      <c r="JU254">
        <v>32.5692</v>
      </c>
      <c r="JV254">
        <v>420</v>
      </c>
      <c r="JW254">
        <v>25.3683</v>
      </c>
      <c r="JX254">
        <v>100.933</v>
      </c>
      <c r="JY254">
        <v>100.477</v>
      </c>
    </row>
    <row r="255" spans="1:285">
      <c r="A255">
        <v>239</v>
      </c>
      <c r="B255">
        <v>1758506138.5</v>
      </c>
      <c r="C255">
        <v>3250</v>
      </c>
      <c r="D255" t="s">
        <v>911</v>
      </c>
      <c r="E255" t="s">
        <v>912</v>
      </c>
      <c r="F255">
        <v>5</v>
      </c>
      <c r="G255" t="s">
        <v>796</v>
      </c>
      <c r="H255" t="s">
        <v>420</v>
      </c>
      <c r="I255" t="s">
        <v>421</v>
      </c>
      <c r="J255">
        <v>1758506135.5</v>
      </c>
      <c r="K255">
        <f>(L255)/1000</f>
        <v>0</v>
      </c>
      <c r="L255">
        <f>1000*DL255*AJ255*(DH255-DI255)/(100*DA255*(1000-AJ255*DH255))</f>
        <v>0</v>
      </c>
      <c r="M255">
        <f>DL255*AJ255*(DG255-DF255*(1000-AJ255*DI255)/(1000-AJ255*DH255))/(100*DA255)</f>
        <v>0</v>
      </c>
      <c r="N255">
        <f>DF255 - IF(AJ255&gt;1, M255*DA255*100.0/(AL255), 0)</f>
        <v>0</v>
      </c>
      <c r="O255">
        <f>((U255-K255/2)*N255-M255)/(U255+K255/2)</f>
        <v>0</v>
      </c>
      <c r="P255">
        <f>O255*(DM255+DN255)/1000.0</f>
        <v>0</v>
      </c>
      <c r="Q255">
        <f>(DF255 - IF(AJ255&gt;1, M255*DA255*100.0/(AL255), 0))*(DM255+DN255)/1000.0</f>
        <v>0</v>
      </c>
      <c r="R255">
        <f>2.0/((1/T255-1/S255)+SIGN(T255)*SQRT((1/T255-1/S255)*(1/T255-1/S255) + 4*DB255/((DB255+1)*(DB255+1))*(2*1/T255*1/S255-1/S255*1/S255)))</f>
        <v>0</v>
      </c>
      <c r="S255">
        <f>IF(LEFT(DC255,1)&lt;&gt;"0",IF(LEFT(DC255,1)="1",3.0,DD255),$D$5+$E$5*(DT255*DM255/($K$5*1000))+$F$5*(DT255*DM255/($K$5*1000))*MAX(MIN(DA255,$J$5),$I$5)*MAX(MIN(DA255,$J$5),$I$5)+$G$5*MAX(MIN(DA255,$J$5),$I$5)*(DT255*DM255/($K$5*1000))+$H$5*(DT255*DM255/($K$5*1000))*(DT255*DM255/($K$5*1000)))</f>
        <v>0</v>
      </c>
      <c r="T255">
        <f>K255*(1000-(1000*0.61365*exp(17.502*X255/(240.97+X255))/(DM255+DN255)+DH255)/2)/(1000*0.61365*exp(17.502*X255/(240.97+X255))/(DM255+DN255)-DH255)</f>
        <v>0</v>
      </c>
      <c r="U255">
        <f>1/((DB255+1)/(R255/1.6)+1/(S255/1.37)) + DB255/((DB255+1)/(R255/1.6) + DB255/(S255/1.37))</f>
        <v>0</v>
      </c>
      <c r="V255">
        <f>(CW255*CZ255)</f>
        <v>0</v>
      </c>
      <c r="W255">
        <f>(DO255+(V255+2*0.95*5.67E-8*(((DO255+$B$7)+273)^4-(DO255+273)^4)-44100*K255)/(1.84*29.3*S255+8*0.95*5.67E-8*(DO255+273)^3))</f>
        <v>0</v>
      </c>
      <c r="X255">
        <f>($C$7*DP255+$D$7*DQ255+$E$7*W255)</f>
        <v>0</v>
      </c>
      <c r="Y255">
        <f>0.61365*exp(17.502*X255/(240.97+X255))</f>
        <v>0</v>
      </c>
      <c r="Z255">
        <f>(AA255/AB255*100)</f>
        <v>0</v>
      </c>
      <c r="AA255">
        <f>DH255*(DM255+DN255)/1000</f>
        <v>0</v>
      </c>
      <c r="AB255">
        <f>0.61365*exp(17.502*DO255/(240.97+DO255))</f>
        <v>0</v>
      </c>
      <c r="AC255">
        <f>(Y255-DH255*(DM255+DN255)/1000)</f>
        <v>0</v>
      </c>
      <c r="AD255">
        <f>(-K255*44100)</f>
        <v>0</v>
      </c>
      <c r="AE255">
        <f>2*29.3*S255*0.92*(DO255-X255)</f>
        <v>0</v>
      </c>
      <c r="AF255">
        <f>2*0.95*5.67E-8*(((DO255+$B$7)+273)^4-(X255+273)^4)</f>
        <v>0</v>
      </c>
      <c r="AG255">
        <f>V255+AF255+AD255+AE255</f>
        <v>0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MAX(0,($B$13+$C$13*DT255)/(1+$D$13*DT255)*DM255/(DO255+273)*$E$13)</f>
        <v>0</v>
      </c>
      <c r="AM255" t="s">
        <v>422</v>
      </c>
      <c r="AN255" t="s">
        <v>422</v>
      </c>
      <c r="AO255">
        <v>0</v>
      </c>
      <c r="AP255">
        <v>0</v>
      </c>
      <c r="AQ255">
        <f>1-AO255/AP255</f>
        <v>0</v>
      </c>
      <c r="AR255">
        <v>0</v>
      </c>
      <c r="AS255" t="s">
        <v>422</v>
      </c>
      <c r="AT255" t="s">
        <v>422</v>
      </c>
      <c r="AU255">
        <v>0</v>
      </c>
      <c r="AV255">
        <v>0</v>
      </c>
      <c r="AW255">
        <f>1-AU255/AV255</f>
        <v>0</v>
      </c>
      <c r="AX255">
        <v>0.5</v>
      </c>
      <c r="AY255">
        <f>CX255</f>
        <v>0</v>
      </c>
      <c r="AZ255">
        <f>M255</f>
        <v>0</v>
      </c>
      <c r="BA255">
        <f>AW255*AX255*AY255</f>
        <v>0</v>
      </c>
      <c r="BB255">
        <f>(AZ255-AR255)/AY255</f>
        <v>0</v>
      </c>
      <c r="BC255">
        <f>(AP255-AV255)/AV255</f>
        <v>0</v>
      </c>
      <c r="BD255">
        <f>AO255/(AQ255+AO255/AV255)</f>
        <v>0</v>
      </c>
      <c r="BE255" t="s">
        <v>422</v>
      </c>
      <c r="BF255">
        <v>0</v>
      </c>
      <c r="BG255">
        <f>IF(BF255&lt;&gt;0, BF255, BD255)</f>
        <v>0</v>
      </c>
      <c r="BH255">
        <f>1-BG255/AV255</f>
        <v>0</v>
      </c>
      <c r="BI255">
        <f>(AV255-AU255)/(AV255-BG255)</f>
        <v>0</v>
      </c>
      <c r="BJ255">
        <f>(AP255-AV255)/(AP255-BG255)</f>
        <v>0</v>
      </c>
      <c r="BK255">
        <f>(AV255-AU255)/(AV255-AO255)</f>
        <v>0</v>
      </c>
      <c r="BL255">
        <f>(AP255-AV255)/(AP255-AO255)</f>
        <v>0</v>
      </c>
      <c r="BM255">
        <f>(BI255*BG255/AU255)</f>
        <v>0</v>
      </c>
      <c r="BN255">
        <f>(1-BM255)</f>
        <v>0</v>
      </c>
      <c r="CW255">
        <f>$B$11*DU255+$C$11*DV255+$F$11*EG255*(1-EJ255)</f>
        <v>0</v>
      </c>
      <c r="CX255">
        <f>CW255*CY255</f>
        <v>0</v>
      </c>
      <c r="CY255">
        <f>($B$11*$D$9+$C$11*$D$9+$F$11*((ET255+EL255)/MAX(ET255+EL255+EU255, 0.1)*$I$9+EU255/MAX(ET255+EL255+EU255, 0.1)*$J$9))/($B$11+$C$11+$F$11)</f>
        <v>0</v>
      </c>
      <c r="CZ255">
        <f>($B$11*$K$9+$C$11*$K$9+$F$11*((ET255+EL255)/MAX(ET255+EL255+EU255, 0.1)*$P$9+EU255/MAX(ET255+EL255+EU255, 0.1)*$Q$9))/($B$11+$C$11+$F$11)</f>
        <v>0</v>
      </c>
      <c r="DA255">
        <v>6</v>
      </c>
      <c r="DB255">
        <v>0.5</v>
      </c>
      <c r="DC255" t="s">
        <v>423</v>
      </c>
      <c r="DD255">
        <v>2</v>
      </c>
      <c r="DE255">
        <v>1758506135.5</v>
      </c>
      <c r="DF255">
        <v>420.6433333333333</v>
      </c>
      <c r="DG255">
        <v>420.0071111111112</v>
      </c>
      <c r="DH255">
        <v>25.65243333333333</v>
      </c>
      <c r="DI255">
        <v>25.41786666666667</v>
      </c>
      <c r="DJ255">
        <v>419.4054444444444</v>
      </c>
      <c r="DK255">
        <v>25.43892222222222</v>
      </c>
      <c r="DL255">
        <v>500.0108888888889</v>
      </c>
      <c r="DM255">
        <v>89.99347777777777</v>
      </c>
      <c r="DN255">
        <v>0.05650272222222223</v>
      </c>
      <c r="DO255">
        <v>31.40525555555555</v>
      </c>
      <c r="DP255">
        <v>30.71844444444444</v>
      </c>
      <c r="DQ255">
        <v>999.9000000000001</v>
      </c>
      <c r="DR255">
        <v>0</v>
      </c>
      <c r="DS255">
        <v>0</v>
      </c>
      <c r="DT255">
        <v>9996.727777777778</v>
      </c>
      <c r="DU255">
        <v>0</v>
      </c>
      <c r="DV255">
        <v>0.899321</v>
      </c>
      <c r="DW255">
        <v>0.6362541111111111</v>
      </c>
      <c r="DX255">
        <v>431.7177777777777</v>
      </c>
      <c r="DY255">
        <v>430.9611111111111</v>
      </c>
      <c r="DZ255">
        <v>0.2345714444444445</v>
      </c>
      <c r="EA255">
        <v>420.0071111111112</v>
      </c>
      <c r="EB255">
        <v>25.41786666666667</v>
      </c>
      <c r="EC255">
        <v>2.308552222222223</v>
      </c>
      <c r="ED255">
        <v>2.287442222222222</v>
      </c>
      <c r="EE255">
        <v>19.7362</v>
      </c>
      <c r="EF255">
        <v>19.58823333333333</v>
      </c>
      <c r="EG255">
        <v>0.00500097</v>
      </c>
      <c r="EH255">
        <v>0</v>
      </c>
      <c r="EI255">
        <v>0</v>
      </c>
      <c r="EJ255">
        <v>0</v>
      </c>
      <c r="EK255">
        <v>790.2888888888889</v>
      </c>
      <c r="EL255">
        <v>0.00500097</v>
      </c>
      <c r="EM255">
        <v>-5.388888888888889</v>
      </c>
      <c r="EN255">
        <v>-1.277777777777778</v>
      </c>
      <c r="EO255">
        <v>35.01377777777778</v>
      </c>
      <c r="EP255">
        <v>38.20099999999999</v>
      </c>
      <c r="EQ255">
        <v>36.64566666666666</v>
      </c>
      <c r="ER255">
        <v>38.00688888888889</v>
      </c>
      <c r="ES255">
        <v>36.95099999999999</v>
      </c>
      <c r="ET255">
        <v>0</v>
      </c>
      <c r="EU255">
        <v>0</v>
      </c>
      <c r="EV255">
        <v>0</v>
      </c>
      <c r="EW255">
        <v>1758506139.7</v>
      </c>
      <c r="EX255">
        <v>0</v>
      </c>
      <c r="EY255">
        <v>796.08</v>
      </c>
      <c r="EZ255">
        <v>-21.07692349262896</v>
      </c>
      <c r="FA255">
        <v>-0.6615382341238255</v>
      </c>
      <c r="FB255">
        <v>-6.58</v>
      </c>
      <c r="FC255">
        <v>15</v>
      </c>
      <c r="FD255">
        <v>0</v>
      </c>
      <c r="FE255" t="s">
        <v>424</v>
      </c>
      <c r="FF255">
        <v>1747247426.5</v>
      </c>
      <c r="FG255">
        <v>1747247420.5</v>
      </c>
      <c r="FH255">
        <v>0</v>
      </c>
      <c r="FI255">
        <v>1.027</v>
      </c>
      <c r="FJ255">
        <v>0.031</v>
      </c>
      <c r="FK255">
        <v>0.02</v>
      </c>
      <c r="FL255">
        <v>0.05</v>
      </c>
      <c r="FM255">
        <v>420</v>
      </c>
      <c r="FN255">
        <v>16</v>
      </c>
      <c r="FO255">
        <v>0.01</v>
      </c>
      <c r="FP255">
        <v>0.1</v>
      </c>
      <c r="FQ255">
        <v>0.6305645365853658</v>
      </c>
      <c r="FR255">
        <v>-0.05745464111498236</v>
      </c>
      <c r="FS255">
        <v>0.04211347939422349</v>
      </c>
      <c r="FT255">
        <v>1</v>
      </c>
      <c r="FU255">
        <v>794.4499999999999</v>
      </c>
      <c r="FV255">
        <v>9.159663798763471</v>
      </c>
      <c r="FW255">
        <v>8.111221348521193</v>
      </c>
      <c r="FX255">
        <v>-1</v>
      </c>
      <c r="FY255">
        <v>0.2184299024390244</v>
      </c>
      <c r="FZ255">
        <v>0.1473041393728222</v>
      </c>
      <c r="GA255">
        <v>0.01493064751802664</v>
      </c>
      <c r="GB255">
        <v>0</v>
      </c>
      <c r="GC255">
        <v>1</v>
      </c>
      <c r="GD255">
        <v>2</v>
      </c>
      <c r="GE255" t="s">
        <v>425</v>
      </c>
      <c r="GF255">
        <v>3.13686</v>
      </c>
      <c r="GG255">
        <v>2.71692</v>
      </c>
      <c r="GH255">
        <v>0.0933177</v>
      </c>
      <c r="GI255">
        <v>0.0925332</v>
      </c>
      <c r="GJ255">
        <v>0.110509</v>
      </c>
      <c r="GK255">
        <v>0.108544</v>
      </c>
      <c r="GL255">
        <v>28800.3</v>
      </c>
      <c r="GM255">
        <v>28878.9</v>
      </c>
      <c r="GN255">
        <v>29531.2</v>
      </c>
      <c r="GO255">
        <v>29411.1</v>
      </c>
      <c r="GP255">
        <v>34705</v>
      </c>
      <c r="GQ255">
        <v>34721.3</v>
      </c>
      <c r="GR255">
        <v>41558.6</v>
      </c>
      <c r="GS255">
        <v>41784.5</v>
      </c>
      <c r="GT255">
        <v>1.91688</v>
      </c>
      <c r="GU255">
        <v>1.86995</v>
      </c>
      <c r="GV255">
        <v>0.0838377</v>
      </c>
      <c r="GW255">
        <v>0</v>
      </c>
      <c r="GX255">
        <v>29.3539</v>
      </c>
      <c r="GY255">
        <v>999.9</v>
      </c>
      <c r="GZ255">
        <v>57.3</v>
      </c>
      <c r="HA255">
        <v>31.3</v>
      </c>
      <c r="HB255">
        <v>29.2182</v>
      </c>
      <c r="HC255">
        <v>62.4227</v>
      </c>
      <c r="HD255">
        <v>25.5248</v>
      </c>
      <c r="HE255">
        <v>1</v>
      </c>
      <c r="HF255">
        <v>0.117797</v>
      </c>
      <c r="HG255">
        <v>-1.88952</v>
      </c>
      <c r="HH255">
        <v>20.3476</v>
      </c>
      <c r="HI255">
        <v>5.22747</v>
      </c>
      <c r="HJ255">
        <v>12.0158</v>
      </c>
      <c r="HK255">
        <v>4.9912</v>
      </c>
      <c r="HL255">
        <v>3.28925</v>
      </c>
      <c r="HM255">
        <v>9999</v>
      </c>
      <c r="HN255">
        <v>9999</v>
      </c>
      <c r="HO255">
        <v>9999</v>
      </c>
      <c r="HP255">
        <v>999.9</v>
      </c>
      <c r="HQ255">
        <v>1.86753</v>
      </c>
      <c r="HR255">
        <v>1.86672</v>
      </c>
      <c r="HS255">
        <v>1.86602</v>
      </c>
      <c r="HT255">
        <v>1.866</v>
      </c>
      <c r="HU255">
        <v>1.86783</v>
      </c>
      <c r="HV255">
        <v>1.87027</v>
      </c>
      <c r="HW255">
        <v>1.8689</v>
      </c>
      <c r="HX255">
        <v>1.87042</v>
      </c>
      <c r="HY255">
        <v>0</v>
      </c>
      <c r="HZ255">
        <v>0</v>
      </c>
      <c r="IA255">
        <v>0</v>
      </c>
      <c r="IB255">
        <v>0</v>
      </c>
      <c r="IC255" t="s">
        <v>426</v>
      </c>
      <c r="ID255" t="s">
        <v>427</v>
      </c>
      <c r="IE255" t="s">
        <v>428</v>
      </c>
      <c r="IF255" t="s">
        <v>428</v>
      </c>
      <c r="IG255" t="s">
        <v>428</v>
      </c>
      <c r="IH255" t="s">
        <v>428</v>
      </c>
      <c r="II255">
        <v>0</v>
      </c>
      <c r="IJ255">
        <v>100</v>
      </c>
      <c r="IK255">
        <v>100</v>
      </c>
      <c r="IL255">
        <v>1.238</v>
      </c>
      <c r="IM255">
        <v>0.2135</v>
      </c>
      <c r="IN255">
        <v>0.6902030508192664</v>
      </c>
      <c r="IO255">
        <v>0.001474763808417899</v>
      </c>
      <c r="IP255">
        <v>-3.85604142745729E-07</v>
      </c>
      <c r="IQ255">
        <v>-4.042155114862324E-11</v>
      </c>
      <c r="IR255">
        <v>-0.0599630414126953</v>
      </c>
      <c r="IS255">
        <v>-0.0008759303265835833</v>
      </c>
      <c r="IT255">
        <v>0.0007542316531097033</v>
      </c>
      <c r="IU255">
        <v>-1.168394518909615E-05</v>
      </c>
      <c r="IV255">
        <v>4</v>
      </c>
      <c r="IW255">
        <v>2283</v>
      </c>
      <c r="IX255">
        <v>1</v>
      </c>
      <c r="IY255">
        <v>28</v>
      </c>
      <c r="IZ255">
        <v>187645.2</v>
      </c>
      <c r="JA255">
        <v>187645.3</v>
      </c>
      <c r="JB255">
        <v>1.03394</v>
      </c>
      <c r="JC255">
        <v>2.29614</v>
      </c>
      <c r="JD255">
        <v>1.39648</v>
      </c>
      <c r="JE255">
        <v>2.35962</v>
      </c>
      <c r="JF255">
        <v>1.49536</v>
      </c>
      <c r="JG255">
        <v>2.71484</v>
      </c>
      <c r="JH255">
        <v>36.7654</v>
      </c>
      <c r="JI255">
        <v>24.1138</v>
      </c>
      <c r="JJ255">
        <v>18</v>
      </c>
      <c r="JK255">
        <v>489.3</v>
      </c>
      <c r="JL255">
        <v>449.583</v>
      </c>
      <c r="JM255">
        <v>32.5679</v>
      </c>
      <c r="JN255">
        <v>29.1395</v>
      </c>
      <c r="JO255">
        <v>29.9997</v>
      </c>
      <c r="JP255">
        <v>29.0314</v>
      </c>
      <c r="JQ255">
        <v>28.9613</v>
      </c>
      <c r="JR255">
        <v>20.7004</v>
      </c>
      <c r="JS255">
        <v>20.4106</v>
      </c>
      <c r="JT255">
        <v>100</v>
      </c>
      <c r="JU255">
        <v>32.5692</v>
      </c>
      <c r="JV255">
        <v>420</v>
      </c>
      <c r="JW255">
        <v>25.368</v>
      </c>
      <c r="JX255">
        <v>100.932</v>
      </c>
      <c r="JY255">
        <v>100.478</v>
      </c>
    </row>
    <row r="256" spans="1:285">
      <c r="A256">
        <v>240</v>
      </c>
      <c r="B256">
        <v>1758506140.5</v>
      </c>
      <c r="C256">
        <v>3252</v>
      </c>
      <c r="D256" t="s">
        <v>913</v>
      </c>
      <c r="E256" t="s">
        <v>914</v>
      </c>
      <c r="F256">
        <v>5</v>
      </c>
      <c r="G256" t="s">
        <v>796</v>
      </c>
      <c r="H256" t="s">
        <v>420</v>
      </c>
      <c r="I256" t="s">
        <v>421</v>
      </c>
      <c r="J256">
        <v>1758506137.5</v>
      </c>
      <c r="K256">
        <f>(L256)/1000</f>
        <v>0</v>
      </c>
      <c r="L256">
        <f>1000*DL256*AJ256*(DH256-DI256)/(100*DA256*(1000-AJ256*DH256))</f>
        <v>0</v>
      </c>
      <c r="M256">
        <f>DL256*AJ256*(DG256-DF256*(1000-AJ256*DI256)/(1000-AJ256*DH256))/(100*DA256)</f>
        <v>0</v>
      </c>
      <c r="N256">
        <f>DF256 - IF(AJ256&gt;1, M256*DA256*100.0/(AL256), 0)</f>
        <v>0</v>
      </c>
      <c r="O256">
        <f>((U256-K256/2)*N256-M256)/(U256+K256/2)</f>
        <v>0</v>
      </c>
      <c r="P256">
        <f>O256*(DM256+DN256)/1000.0</f>
        <v>0</v>
      </c>
      <c r="Q256">
        <f>(DF256 - IF(AJ256&gt;1, M256*DA256*100.0/(AL256), 0))*(DM256+DN256)/1000.0</f>
        <v>0</v>
      </c>
      <c r="R256">
        <f>2.0/((1/T256-1/S256)+SIGN(T256)*SQRT((1/T256-1/S256)*(1/T256-1/S256) + 4*DB256/((DB256+1)*(DB256+1))*(2*1/T256*1/S256-1/S256*1/S256)))</f>
        <v>0</v>
      </c>
      <c r="S256">
        <f>IF(LEFT(DC256,1)&lt;&gt;"0",IF(LEFT(DC256,1)="1",3.0,DD256),$D$5+$E$5*(DT256*DM256/($K$5*1000))+$F$5*(DT256*DM256/($K$5*1000))*MAX(MIN(DA256,$J$5),$I$5)*MAX(MIN(DA256,$J$5),$I$5)+$G$5*MAX(MIN(DA256,$J$5),$I$5)*(DT256*DM256/($K$5*1000))+$H$5*(DT256*DM256/($K$5*1000))*(DT256*DM256/($K$5*1000)))</f>
        <v>0</v>
      </c>
      <c r="T256">
        <f>K256*(1000-(1000*0.61365*exp(17.502*X256/(240.97+X256))/(DM256+DN256)+DH256)/2)/(1000*0.61365*exp(17.502*X256/(240.97+X256))/(DM256+DN256)-DH256)</f>
        <v>0</v>
      </c>
      <c r="U256">
        <f>1/((DB256+1)/(R256/1.6)+1/(S256/1.37)) + DB256/((DB256+1)/(R256/1.6) + DB256/(S256/1.37))</f>
        <v>0</v>
      </c>
      <c r="V256">
        <f>(CW256*CZ256)</f>
        <v>0</v>
      </c>
      <c r="W256">
        <f>(DO256+(V256+2*0.95*5.67E-8*(((DO256+$B$7)+273)^4-(DO256+273)^4)-44100*K256)/(1.84*29.3*S256+8*0.95*5.67E-8*(DO256+273)^3))</f>
        <v>0</v>
      </c>
      <c r="X256">
        <f>($C$7*DP256+$D$7*DQ256+$E$7*W256)</f>
        <v>0</v>
      </c>
      <c r="Y256">
        <f>0.61365*exp(17.502*X256/(240.97+X256))</f>
        <v>0</v>
      </c>
      <c r="Z256">
        <f>(AA256/AB256*100)</f>
        <v>0</v>
      </c>
      <c r="AA256">
        <f>DH256*(DM256+DN256)/1000</f>
        <v>0</v>
      </c>
      <c r="AB256">
        <f>0.61365*exp(17.502*DO256/(240.97+DO256))</f>
        <v>0</v>
      </c>
      <c r="AC256">
        <f>(Y256-DH256*(DM256+DN256)/1000)</f>
        <v>0</v>
      </c>
      <c r="AD256">
        <f>(-K256*44100)</f>
        <v>0</v>
      </c>
      <c r="AE256">
        <f>2*29.3*S256*0.92*(DO256-X256)</f>
        <v>0</v>
      </c>
      <c r="AF256">
        <f>2*0.95*5.67E-8*(((DO256+$B$7)+273)^4-(X256+273)^4)</f>
        <v>0</v>
      </c>
      <c r="AG256">
        <f>V256+AF256+AD256+AE256</f>
        <v>0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MAX(0,($B$13+$C$13*DT256)/(1+$D$13*DT256)*DM256/(DO256+273)*$E$13)</f>
        <v>0</v>
      </c>
      <c r="AM256" t="s">
        <v>422</v>
      </c>
      <c r="AN256" t="s">
        <v>422</v>
      </c>
      <c r="AO256">
        <v>0</v>
      </c>
      <c r="AP256">
        <v>0</v>
      </c>
      <c r="AQ256">
        <f>1-AO256/AP256</f>
        <v>0</v>
      </c>
      <c r="AR256">
        <v>0</v>
      </c>
      <c r="AS256" t="s">
        <v>422</v>
      </c>
      <c r="AT256" t="s">
        <v>422</v>
      </c>
      <c r="AU256">
        <v>0</v>
      </c>
      <c r="AV256">
        <v>0</v>
      </c>
      <c r="AW256">
        <f>1-AU256/AV256</f>
        <v>0</v>
      </c>
      <c r="AX256">
        <v>0.5</v>
      </c>
      <c r="AY256">
        <f>CX256</f>
        <v>0</v>
      </c>
      <c r="AZ256">
        <f>M256</f>
        <v>0</v>
      </c>
      <c r="BA256">
        <f>AW256*AX256*AY256</f>
        <v>0</v>
      </c>
      <c r="BB256">
        <f>(AZ256-AR256)/AY256</f>
        <v>0</v>
      </c>
      <c r="BC256">
        <f>(AP256-AV256)/AV256</f>
        <v>0</v>
      </c>
      <c r="BD256">
        <f>AO256/(AQ256+AO256/AV256)</f>
        <v>0</v>
      </c>
      <c r="BE256" t="s">
        <v>422</v>
      </c>
      <c r="BF256">
        <v>0</v>
      </c>
      <c r="BG256">
        <f>IF(BF256&lt;&gt;0, BF256, BD256)</f>
        <v>0</v>
      </c>
      <c r="BH256">
        <f>1-BG256/AV256</f>
        <v>0</v>
      </c>
      <c r="BI256">
        <f>(AV256-AU256)/(AV256-BG256)</f>
        <v>0</v>
      </c>
      <c r="BJ256">
        <f>(AP256-AV256)/(AP256-BG256)</f>
        <v>0</v>
      </c>
      <c r="BK256">
        <f>(AV256-AU256)/(AV256-AO256)</f>
        <v>0</v>
      </c>
      <c r="BL256">
        <f>(AP256-AV256)/(AP256-AO256)</f>
        <v>0</v>
      </c>
      <c r="BM256">
        <f>(BI256*BG256/AU256)</f>
        <v>0</v>
      </c>
      <c r="BN256">
        <f>(1-BM256)</f>
        <v>0</v>
      </c>
      <c r="CW256">
        <f>$B$11*DU256+$C$11*DV256+$F$11*EG256*(1-EJ256)</f>
        <v>0</v>
      </c>
      <c r="CX256">
        <f>CW256*CY256</f>
        <v>0</v>
      </c>
      <c r="CY256">
        <f>($B$11*$D$9+$C$11*$D$9+$F$11*((ET256+EL256)/MAX(ET256+EL256+EU256, 0.1)*$I$9+EU256/MAX(ET256+EL256+EU256, 0.1)*$J$9))/($B$11+$C$11+$F$11)</f>
        <v>0</v>
      </c>
      <c r="CZ256">
        <f>($B$11*$K$9+$C$11*$K$9+$F$11*((ET256+EL256)/MAX(ET256+EL256+EU256, 0.1)*$P$9+EU256/MAX(ET256+EL256+EU256, 0.1)*$Q$9))/($B$11+$C$11+$F$11)</f>
        <v>0</v>
      </c>
      <c r="DA256">
        <v>6</v>
      </c>
      <c r="DB256">
        <v>0.5</v>
      </c>
      <c r="DC256" t="s">
        <v>423</v>
      </c>
      <c r="DD256">
        <v>2</v>
      </c>
      <c r="DE256">
        <v>1758506137.5</v>
      </c>
      <c r="DF256">
        <v>420.6368888888888</v>
      </c>
      <c r="DG256">
        <v>419.9922222222222</v>
      </c>
      <c r="DH256">
        <v>25.65258888888889</v>
      </c>
      <c r="DI256">
        <v>25.41732222222222</v>
      </c>
      <c r="DJ256">
        <v>419.3990000000001</v>
      </c>
      <c r="DK256">
        <v>25.43906666666667</v>
      </c>
      <c r="DL256">
        <v>499.985888888889</v>
      </c>
      <c r="DM256">
        <v>89.99404444444446</v>
      </c>
      <c r="DN256">
        <v>0.05654966666666667</v>
      </c>
      <c r="DO256">
        <v>31.40412222222223</v>
      </c>
      <c r="DP256">
        <v>30.71832222222222</v>
      </c>
      <c r="DQ256">
        <v>999.9000000000001</v>
      </c>
      <c r="DR256">
        <v>0</v>
      </c>
      <c r="DS256">
        <v>0</v>
      </c>
      <c r="DT256">
        <v>9997.835555555554</v>
      </c>
      <c r="DU256">
        <v>0</v>
      </c>
      <c r="DV256">
        <v>0.899321</v>
      </c>
      <c r="DW256">
        <v>0.6445684444444445</v>
      </c>
      <c r="DX256">
        <v>431.7112222222222</v>
      </c>
      <c r="DY256">
        <v>430.9457777777778</v>
      </c>
      <c r="DZ256">
        <v>0.2352708888888889</v>
      </c>
      <c r="EA256">
        <v>419.9922222222222</v>
      </c>
      <c r="EB256">
        <v>25.41732222222222</v>
      </c>
      <c r="EC256">
        <v>2.30858</v>
      </c>
      <c r="ED256">
        <v>2.287406666666667</v>
      </c>
      <c r="EE256">
        <v>19.73638888888889</v>
      </c>
      <c r="EF256">
        <v>19.58798888888889</v>
      </c>
      <c r="EG256">
        <v>0.00500097</v>
      </c>
      <c r="EH256">
        <v>0</v>
      </c>
      <c r="EI256">
        <v>0</v>
      </c>
      <c r="EJ256">
        <v>0</v>
      </c>
      <c r="EK256">
        <v>790.7888888888888</v>
      </c>
      <c r="EL256">
        <v>0.00500097</v>
      </c>
      <c r="EM256">
        <v>-4.677777777777777</v>
      </c>
      <c r="EN256">
        <v>-1.088888888888889</v>
      </c>
      <c r="EO256">
        <v>35</v>
      </c>
      <c r="EP256">
        <v>38.187</v>
      </c>
      <c r="EQ256">
        <v>36.625</v>
      </c>
      <c r="ER256">
        <v>38</v>
      </c>
      <c r="ES256">
        <v>36.937</v>
      </c>
      <c r="ET256">
        <v>0</v>
      </c>
      <c r="EU256">
        <v>0</v>
      </c>
      <c r="EV256">
        <v>0</v>
      </c>
      <c r="EW256">
        <v>1758506141.5</v>
      </c>
      <c r="EX256">
        <v>0</v>
      </c>
      <c r="EY256">
        <v>795.3076923076922</v>
      </c>
      <c r="EZ256">
        <v>-24.71111154227008</v>
      </c>
      <c r="FA256">
        <v>14.73846175599037</v>
      </c>
      <c r="FB256">
        <v>-6.673076923076924</v>
      </c>
      <c r="FC256">
        <v>15</v>
      </c>
      <c r="FD256">
        <v>0</v>
      </c>
      <c r="FE256" t="s">
        <v>424</v>
      </c>
      <c r="FF256">
        <v>1747247426.5</v>
      </c>
      <c r="FG256">
        <v>1747247420.5</v>
      </c>
      <c r="FH256">
        <v>0</v>
      </c>
      <c r="FI256">
        <v>1.027</v>
      </c>
      <c r="FJ256">
        <v>0.031</v>
      </c>
      <c r="FK256">
        <v>0.02</v>
      </c>
      <c r="FL256">
        <v>0.05</v>
      </c>
      <c r="FM256">
        <v>420</v>
      </c>
      <c r="FN256">
        <v>16</v>
      </c>
      <c r="FO256">
        <v>0.01</v>
      </c>
      <c r="FP256">
        <v>0.1</v>
      </c>
      <c r="FQ256">
        <v>0.6313224249999999</v>
      </c>
      <c r="FR256">
        <v>0.1235572795497168</v>
      </c>
      <c r="FS256">
        <v>0.04280941597002201</v>
      </c>
      <c r="FT256">
        <v>0</v>
      </c>
      <c r="FU256">
        <v>794.6323529411765</v>
      </c>
      <c r="FV256">
        <v>6.556149670234916</v>
      </c>
      <c r="FW256">
        <v>7.618967067099729</v>
      </c>
      <c r="FX256">
        <v>-1</v>
      </c>
      <c r="FY256">
        <v>0.22442375</v>
      </c>
      <c r="FZ256">
        <v>0.1125181013133203</v>
      </c>
      <c r="GA256">
        <v>0.01139691482979056</v>
      </c>
      <c r="GB256">
        <v>0</v>
      </c>
      <c r="GC256">
        <v>0</v>
      </c>
      <c r="GD256">
        <v>2</v>
      </c>
      <c r="GE256" t="s">
        <v>433</v>
      </c>
      <c r="GF256">
        <v>3.13686</v>
      </c>
      <c r="GG256">
        <v>2.71685</v>
      </c>
      <c r="GH256">
        <v>0.0933185</v>
      </c>
      <c r="GI256">
        <v>0.0925332</v>
      </c>
      <c r="GJ256">
        <v>0.11051</v>
      </c>
      <c r="GK256">
        <v>0.108547</v>
      </c>
      <c r="GL256">
        <v>28800.3</v>
      </c>
      <c r="GM256">
        <v>28879</v>
      </c>
      <c r="GN256">
        <v>29531.2</v>
      </c>
      <c r="GO256">
        <v>29411.2</v>
      </c>
      <c r="GP256">
        <v>34705.1</v>
      </c>
      <c r="GQ256">
        <v>34721.3</v>
      </c>
      <c r="GR256">
        <v>41558.7</v>
      </c>
      <c r="GS256">
        <v>41784.6</v>
      </c>
      <c r="GT256">
        <v>1.91693</v>
      </c>
      <c r="GU256">
        <v>1.8696</v>
      </c>
      <c r="GV256">
        <v>0.0839867</v>
      </c>
      <c r="GW256">
        <v>0</v>
      </c>
      <c r="GX256">
        <v>29.3552</v>
      </c>
      <c r="GY256">
        <v>999.9</v>
      </c>
      <c r="GZ256">
        <v>57.3</v>
      </c>
      <c r="HA256">
        <v>31.3</v>
      </c>
      <c r="HB256">
        <v>29.2198</v>
      </c>
      <c r="HC256">
        <v>62.3127</v>
      </c>
      <c r="HD256">
        <v>25.5569</v>
      </c>
      <c r="HE256">
        <v>1</v>
      </c>
      <c r="HF256">
        <v>0.117581</v>
      </c>
      <c r="HG256">
        <v>-1.91484</v>
      </c>
      <c r="HH256">
        <v>20.3473</v>
      </c>
      <c r="HI256">
        <v>5.22672</v>
      </c>
      <c r="HJ256">
        <v>12.0158</v>
      </c>
      <c r="HK256">
        <v>4.991</v>
      </c>
      <c r="HL256">
        <v>3.28938</v>
      </c>
      <c r="HM256">
        <v>9999</v>
      </c>
      <c r="HN256">
        <v>9999</v>
      </c>
      <c r="HO256">
        <v>9999</v>
      </c>
      <c r="HP256">
        <v>999.9</v>
      </c>
      <c r="HQ256">
        <v>1.86753</v>
      </c>
      <c r="HR256">
        <v>1.86671</v>
      </c>
      <c r="HS256">
        <v>1.86602</v>
      </c>
      <c r="HT256">
        <v>1.866</v>
      </c>
      <c r="HU256">
        <v>1.86783</v>
      </c>
      <c r="HV256">
        <v>1.87027</v>
      </c>
      <c r="HW256">
        <v>1.8689</v>
      </c>
      <c r="HX256">
        <v>1.87042</v>
      </c>
      <c r="HY256">
        <v>0</v>
      </c>
      <c r="HZ256">
        <v>0</v>
      </c>
      <c r="IA256">
        <v>0</v>
      </c>
      <c r="IB256">
        <v>0</v>
      </c>
      <c r="IC256" t="s">
        <v>426</v>
      </c>
      <c r="ID256" t="s">
        <v>427</v>
      </c>
      <c r="IE256" t="s">
        <v>428</v>
      </c>
      <c r="IF256" t="s">
        <v>428</v>
      </c>
      <c r="IG256" t="s">
        <v>428</v>
      </c>
      <c r="IH256" t="s">
        <v>428</v>
      </c>
      <c r="II256">
        <v>0</v>
      </c>
      <c r="IJ256">
        <v>100</v>
      </c>
      <c r="IK256">
        <v>100</v>
      </c>
      <c r="IL256">
        <v>1.238</v>
      </c>
      <c r="IM256">
        <v>0.2135</v>
      </c>
      <c r="IN256">
        <v>0.6902030508192664</v>
      </c>
      <c r="IO256">
        <v>0.001474763808417899</v>
      </c>
      <c r="IP256">
        <v>-3.85604142745729E-07</v>
      </c>
      <c r="IQ256">
        <v>-4.042155114862324E-11</v>
      </c>
      <c r="IR256">
        <v>-0.0599630414126953</v>
      </c>
      <c r="IS256">
        <v>-0.0008759303265835833</v>
      </c>
      <c r="IT256">
        <v>0.0007542316531097033</v>
      </c>
      <c r="IU256">
        <v>-1.168394518909615E-05</v>
      </c>
      <c r="IV256">
        <v>4</v>
      </c>
      <c r="IW256">
        <v>2283</v>
      </c>
      <c r="IX256">
        <v>1</v>
      </c>
      <c r="IY256">
        <v>28</v>
      </c>
      <c r="IZ256">
        <v>187645.2</v>
      </c>
      <c r="JA256">
        <v>187645.3</v>
      </c>
      <c r="JB256">
        <v>1.03394</v>
      </c>
      <c r="JC256">
        <v>2.29248</v>
      </c>
      <c r="JD256">
        <v>1.39648</v>
      </c>
      <c r="JE256">
        <v>2.35962</v>
      </c>
      <c r="JF256">
        <v>1.49536</v>
      </c>
      <c r="JG256">
        <v>2.71973</v>
      </c>
      <c r="JH256">
        <v>36.7654</v>
      </c>
      <c r="JI256">
        <v>24.105</v>
      </c>
      <c r="JJ256">
        <v>18</v>
      </c>
      <c r="JK256">
        <v>489.317</v>
      </c>
      <c r="JL256">
        <v>449.356</v>
      </c>
      <c r="JM256">
        <v>32.5574</v>
      </c>
      <c r="JN256">
        <v>29.1376</v>
      </c>
      <c r="JO256">
        <v>29.9998</v>
      </c>
      <c r="JP256">
        <v>29.0295</v>
      </c>
      <c r="JQ256">
        <v>28.9601</v>
      </c>
      <c r="JR256">
        <v>20.6981</v>
      </c>
      <c r="JS256">
        <v>20.4106</v>
      </c>
      <c r="JT256">
        <v>100</v>
      </c>
      <c r="JU256">
        <v>32.5516</v>
      </c>
      <c r="JV256">
        <v>420</v>
      </c>
      <c r="JW256">
        <v>25.365</v>
      </c>
      <c r="JX256">
        <v>100.933</v>
      </c>
      <c r="JY256">
        <v>100.478</v>
      </c>
    </row>
    <row r="257" spans="1:285">
      <c r="A257">
        <v>241</v>
      </c>
      <c r="B257">
        <v>1758506506</v>
      </c>
      <c r="C257">
        <v>3617.5</v>
      </c>
      <c r="D257" t="s">
        <v>915</v>
      </c>
      <c r="E257" t="s">
        <v>916</v>
      </c>
      <c r="F257">
        <v>5</v>
      </c>
      <c r="G257" t="s">
        <v>917</v>
      </c>
      <c r="H257" t="s">
        <v>420</v>
      </c>
      <c r="I257" t="s">
        <v>421</v>
      </c>
      <c r="J257">
        <v>1758506503.25</v>
      </c>
      <c r="K257">
        <f>(L257)/1000</f>
        <v>0</v>
      </c>
      <c r="L257">
        <f>1000*DL257*AJ257*(DH257-DI257)/(100*DA257*(1000-AJ257*DH257))</f>
        <v>0</v>
      </c>
      <c r="M257">
        <f>DL257*AJ257*(DG257-DF257*(1000-AJ257*DI257)/(1000-AJ257*DH257))/(100*DA257)</f>
        <v>0</v>
      </c>
      <c r="N257">
        <f>DF257 - IF(AJ257&gt;1, M257*DA257*100.0/(AL257), 0)</f>
        <v>0</v>
      </c>
      <c r="O257">
        <f>((U257-K257/2)*N257-M257)/(U257+K257/2)</f>
        <v>0</v>
      </c>
      <c r="P257">
        <f>O257*(DM257+DN257)/1000.0</f>
        <v>0</v>
      </c>
      <c r="Q257">
        <f>(DF257 - IF(AJ257&gt;1, M257*DA257*100.0/(AL257), 0))*(DM257+DN257)/1000.0</f>
        <v>0</v>
      </c>
      <c r="R257">
        <f>2.0/((1/T257-1/S257)+SIGN(T257)*SQRT((1/T257-1/S257)*(1/T257-1/S257) + 4*DB257/((DB257+1)*(DB257+1))*(2*1/T257*1/S257-1/S257*1/S257)))</f>
        <v>0</v>
      </c>
      <c r="S257">
        <f>IF(LEFT(DC257,1)&lt;&gt;"0",IF(LEFT(DC257,1)="1",3.0,DD257),$D$5+$E$5*(DT257*DM257/($K$5*1000))+$F$5*(DT257*DM257/($K$5*1000))*MAX(MIN(DA257,$J$5),$I$5)*MAX(MIN(DA257,$J$5),$I$5)+$G$5*MAX(MIN(DA257,$J$5),$I$5)*(DT257*DM257/($K$5*1000))+$H$5*(DT257*DM257/($K$5*1000))*(DT257*DM257/($K$5*1000)))</f>
        <v>0</v>
      </c>
      <c r="T257">
        <f>K257*(1000-(1000*0.61365*exp(17.502*X257/(240.97+X257))/(DM257+DN257)+DH257)/2)/(1000*0.61365*exp(17.502*X257/(240.97+X257))/(DM257+DN257)-DH257)</f>
        <v>0</v>
      </c>
      <c r="U257">
        <f>1/((DB257+1)/(R257/1.6)+1/(S257/1.37)) + DB257/((DB257+1)/(R257/1.6) + DB257/(S257/1.37))</f>
        <v>0</v>
      </c>
      <c r="V257">
        <f>(CW257*CZ257)</f>
        <v>0</v>
      </c>
      <c r="W257">
        <f>(DO257+(V257+2*0.95*5.67E-8*(((DO257+$B$7)+273)^4-(DO257+273)^4)-44100*K257)/(1.84*29.3*S257+8*0.95*5.67E-8*(DO257+273)^3))</f>
        <v>0</v>
      </c>
      <c r="X257">
        <f>($C$7*DP257+$D$7*DQ257+$E$7*W257)</f>
        <v>0</v>
      </c>
      <c r="Y257">
        <f>0.61365*exp(17.502*X257/(240.97+X257))</f>
        <v>0</v>
      </c>
      <c r="Z257">
        <f>(AA257/AB257*100)</f>
        <v>0</v>
      </c>
      <c r="AA257">
        <f>DH257*(DM257+DN257)/1000</f>
        <v>0</v>
      </c>
      <c r="AB257">
        <f>0.61365*exp(17.502*DO257/(240.97+DO257))</f>
        <v>0</v>
      </c>
      <c r="AC257">
        <f>(Y257-DH257*(DM257+DN257)/1000)</f>
        <v>0</v>
      </c>
      <c r="AD257">
        <f>(-K257*44100)</f>
        <v>0</v>
      </c>
      <c r="AE257">
        <f>2*29.3*S257*0.92*(DO257-X257)</f>
        <v>0</v>
      </c>
      <c r="AF257">
        <f>2*0.95*5.67E-8*(((DO257+$B$7)+273)^4-(X257+273)^4)</f>
        <v>0</v>
      </c>
      <c r="AG257">
        <f>V257+AF257+AD257+AE257</f>
        <v>0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MAX(0,($B$13+$C$13*DT257)/(1+$D$13*DT257)*DM257/(DO257+273)*$E$13)</f>
        <v>0</v>
      </c>
      <c r="AM257" t="s">
        <v>422</v>
      </c>
      <c r="AN257" t="s">
        <v>422</v>
      </c>
      <c r="AO257">
        <v>0</v>
      </c>
      <c r="AP257">
        <v>0</v>
      </c>
      <c r="AQ257">
        <f>1-AO257/AP257</f>
        <v>0</v>
      </c>
      <c r="AR257">
        <v>0</v>
      </c>
      <c r="AS257" t="s">
        <v>422</v>
      </c>
      <c r="AT257" t="s">
        <v>422</v>
      </c>
      <c r="AU257">
        <v>0</v>
      </c>
      <c r="AV257">
        <v>0</v>
      </c>
      <c r="AW257">
        <f>1-AU257/AV257</f>
        <v>0</v>
      </c>
      <c r="AX257">
        <v>0.5</v>
      </c>
      <c r="AY257">
        <f>CX257</f>
        <v>0</v>
      </c>
      <c r="AZ257">
        <f>M257</f>
        <v>0</v>
      </c>
      <c r="BA257">
        <f>AW257*AX257*AY257</f>
        <v>0</v>
      </c>
      <c r="BB257">
        <f>(AZ257-AR257)/AY257</f>
        <v>0</v>
      </c>
      <c r="BC257">
        <f>(AP257-AV257)/AV257</f>
        <v>0</v>
      </c>
      <c r="BD257">
        <f>AO257/(AQ257+AO257/AV257)</f>
        <v>0</v>
      </c>
      <c r="BE257" t="s">
        <v>422</v>
      </c>
      <c r="BF257">
        <v>0</v>
      </c>
      <c r="BG257">
        <f>IF(BF257&lt;&gt;0, BF257, BD257)</f>
        <v>0</v>
      </c>
      <c r="BH257">
        <f>1-BG257/AV257</f>
        <v>0</v>
      </c>
      <c r="BI257">
        <f>(AV257-AU257)/(AV257-BG257)</f>
        <v>0</v>
      </c>
      <c r="BJ257">
        <f>(AP257-AV257)/(AP257-BG257)</f>
        <v>0</v>
      </c>
      <c r="BK257">
        <f>(AV257-AU257)/(AV257-AO257)</f>
        <v>0</v>
      </c>
      <c r="BL257">
        <f>(AP257-AV257)/(AP257-AO257)</f>
        <v>0</v>
      </c>
      <c r="BM257">
        <f>(BI257*BG257/AU257)</f>
        <v>0</v>
      </c>
      <c r="BN257">
        <f>(1-BM257)</f>
        <v>0</v>
      </c>
      <c r="CW257">
        <f>$B$11*DU257+$C$11*DV257+$F$11*EG257*(1-EJ257)</f>
        <v>0</v>
      </c>
      <c r="CX257">
        <f>CW257*CY257</f>
        <v>0</v>
      </c>
      <c r="CY257">
        <f>($B$11*$D$9+$C$11*$D$9+$F$11*((ET257+EL257)/MAX(ET257+EL257+EU257, 0.1)*$I$9+EU257/MAX(ET257+EL257+EU257, 0.1)*$J$9))/($B$11+$C$11+$F$11)</f>
        <v>0</v>
      </c>
      <c r="CZ257">
        <f>($B$11*$K$9+$C$11*$K$9+$F$11*((ET257+EL257)/MAX(ET257+EL257+EU257, 0.1)*$P$9+EU257/MAX(ET257+EL257+EU257, 0.1)*$Q$9))/($B$11+$C$11+$F$11)</f>
        <v>0</v>
      </c>
      <c r="DA257">
        <v>4.38</v>
      </c>
      <c r="DB257">
        <v>0.5</v>
      </c>
      <c r="DC257" t="s">
        <v>423</v>
      </c>
      <c r="DD257">
        <v>2</v>
      </c>
      <c r="DE257">
        <v>1758506503.25</v>
      </c>
      <c r="DF257">
        <v>420.2422</v>
      </c>
      <c r="DG257">
        <v>419.9929</v>
      </c>
      <c r="DH257">
        <v>24.97046</v>
      </c>
      <c r="DI257">
        <v>24.76894</v>
      </c>
      <c r="DJ257">
        <v>419.0046</v>
      </c>
      <c r="DK257">
        <v>24.76697</v>
      </c>
      <c r="DL257">
        <v>499.9888</v>
      </c>
      <c r="DM257">
        <v>90.00226000000001</v>
      </c>
      <c r="DN257">
        <v>0.05620076</v>
      </c>
      <c r="DO257">
        <v>31.00669</v>
      </c>
      <c r="DP257">
        <v>30.69307</v>
      </c>
      <c r="DQ257">
        <v>999.9</v>
      </c>
      <c r="DR257">
        <v>0</v>
      </c>
      <c r="DS257">
        <v>0</v>
      </c>
      <c r="DT257">
        <v>10002</v>
      </c>
      <c r="DU257">
        <v>0</v>
      </c>
      <c r="DV257">
        <v>0.8993210000000001</v>
      </c>
      <c r="DW257">
        <v>0.2492339</v>
      </c>
      <c r="DX257">
        <v>431.0045999999999</v>
      </c>
      <c r="DY257">
        <v>430.66</v>
      </c>
      <c r="DZ257">
        <v>0.2015069</v>
      </c>
      <c r="EA257">
        <v>419.9929</v>
      </c>
      <c r="EB257">
        <v>24.76894</v>
      </c>
      <c r="EC257">
        <v>2.247397</v>
      </c>
      <c r="ED257">
        <v>2.229263</v>
      </c>
      <c r="EE257">
        <v>19.30425</v>
      </c>
      <c r="EF257">
        <v>19.17416</v>
      </c>
      <c r="EG257">
        <v>0.00500097</v>
      </c>
      <c r="EH257">
        <v>0</v>
      </c>
      <c r="EI257">
        <v>0</v>
      </c>
      <c r="EJ257">
        <v>0</v>
      </c>
      <c r="EK257">
        <v>537.7099999999999</v>
      </c>
      <c r="EL257">
        <v>0.00500097</v>
      </c>
      <c r="EM257">
        <v>-1.42</v>
      </c>
      <c r="EN257">
        <v>-1.15</v>
      </c>
      <c r="EO257">
        <v>35.4748</v>
      </c>
      <c r="EP257">
        <v>38.687</v>
      </c>
      <c r="EQ257">
        <v>37.125</v>
      </c>
      <c r="ER257">
        <v>38.625</v>
      </c>
      <c r="ES257">
        <v>37.375</v>
      </c>
      <c r="ET257">
        <v>0</v>
      </c>
      <c r="EU257">
        <v>0</v>
      </c>
      <c r="EV257">
        <v>0</v>
      </c>
      <c r="EW257">
        <v>1758506506.9</v>
      </c>
      <c r="EX257">
        <v>0</v>
      </c>
      <c r="EY257">
        <v>539.8000000000001</v>
      </c>
      <c r="EZ257">
        <v>-1.884614950923484</v>
      </c>
      <c r="FA257">
        <v>55.64615342419523</v>
      </c>
      <c r="FB257">
        <v>-5.675999999999999</v>
      </c>
      <c r="FC257">
        <v>15</v>
      </c>
      <c r="FD257">
        <v>0</v>
      </c>
      <c r="FE257" t="s">
        <v>424</v>
      </c>
      <c r="FF257">
        <v>1747247426.5</v>
      </c>
      <c r="FG257">
        <v>1747247420.5</v>
      </c>
      <c r="FH257">
        <v>0</v>
      </c>
      <c r="FI257">
        <v>1.027</v>
      </c>
      <c r="FJ257">
        <v>0.031</v>
      </c>
      <c r="FK257">
        <v>0.02</v>
      </c>
      <c r="FL257">
        <v>0.05</v>
      </c>
      <c r="FM257">
        <v>420</v>
      </c>
      <c r="FN257">
        <v>16</v>
      </c>
      <c r="FO257">
        <v>0.01</v>
      </c>
      <c r="FP257">
        <v>0.1</v>
      </c>
      <c r="FQ257">
        <v>0.2805212195121951</v>
      </c>
      <c r="FR257">
        <v>-0.2668522996515678</v>
      </c>
      <c r="FS257">
        <v>0.03969302291182474</v>
      </c>
      <c r="FT257">
        <v>0</v>
      </c>
      <c r="FU257">
        <v>541.6441176470588</v>
      </c>
      <c r="FV257">
        <v>-27.52788379941743</v>
      </c>
      <c r="FW257">
        <v>7.689534185252011</v>
      </c>
      <c r="FX257">
        <v>-1</v>
      </c>
      <c r="FY257">
        <v>0.2266341951219512</v>
      </c>
      <c r="FZ257">
        <v>-0.2676577630662026</v>
      </c>
      <c r="GA257">
        <v>0.03187211792209574</v>
      </c>
      <c r="GB257">
        <v>0</v>
      </c>
      <c r="GC257">
        <v>0</v>
      </c>
      <c r="GD257">
        <v>2</v>
      </c>
      <c r="GE257" t="s">
        <v>433</v>
      </c>
      <c r="GF257">
        <v>3.13686</v>
      </c>
      <c r="GG257">
        <v>2.71638</v>
      </c>
      <c r="GH257">
        <v>0.0932901</v>
      </c>
      <c r="GI257">
        <v>0.0925796</v>
      </c>
      <c r="GJ257">
        <v>0.108555</v>
      </c>
      <c r="GK257">
        <v>0.106779</v>
      </c>
      <c r="GL257">
        <v>28806</v>
      </c>
      <c r="GM257">
        <v>28881</v>
      </c>
      <c r="GN257">
        <v>29535.3</v>
      </c>
      <c r="GO257">
        <v>29414.2</v>
      </c>
      <c r="GP257">
        <v>34786.6</v>
      </c>
      <c r="GQ257">
        <v>34794.9</v>
      </c>
      <c r="GR257">
        <v>41564.3</v>
      </c>
      <c r="GS257">
        <v>41789.2</v>
      </c>
      <c r="GT257">
        <v>1.91865</v>
      </c>
      <c r="GU257">
        <v>1.86992</v>
      </c>
      <c r="GV257">
        <v>0.08773060000000001</v>
      </c>
      <c r="GW257">
        <v>0</v>
      </c>
      <c r="GX257">
        <v>29.2471</v>
      </c>
      <c r="GY257">
        <v>999.9</v>
      </c>
      <c r="GZ257">
        <v>57.2</v>
      </c>
      <c r="HA257">
        <v>31.3</v>
      </c>
      <c r="HB257">
        <v>29.1673</v>
      </c>
      <c r="HC257">
        <v>62.4328</v>
      </c>
      <c r="HD257">
        <v>25.4327</v>
      </c>
      <c r="HE257">
        <v>1</v>
      </c>
      <c r="HF257">
        <v>0.108443</v>
      </c>
      <c r="HG257">
        <v>-1.24398</v>
      </c>
      <c r="HH257">
        <v>20.3534</v>
      </c>
      <c r="HI257">
        <v>5.22657</v>
      </c>
      <c r="HJ257">
        <v>12.0159</v>
      </c>
      <c r="HK257">
        <v>4.99135</v>
      </c>
      <c r="HL257">
        <v>3.28963</v>
      </c>
      <c r="HM257">
        <v>9999</v>
      </c>
      <c r="HN257">
        <v>9999</v>
      </c>
      <c r="HO257">
        <v>9999</v>
      </c>
      <c r="HP257">
        <v>999.9</v>
      </c>
      <c r="HQ257">
        <v>1.86754</v>
      </c>
      <c r="HR257">
        <v>1.8667</v>
      </c>
      <c r="HS257">
        <v>1.86602</v>
      </c>
      <c r="HT257">
        <v>1.86599</v>
      </c>
      <c r="HU257">
        <v>1.86783</v>
      </c>
      <c r="HV257">
        <v>1.87029</v>
      </c>
      <c r="HW257">
        <v>1.8689</v>
      </c>
      <c r="HX257">
        <v>1.8704</v>
      </c>
      <c r="HY257">
        <v>0</v>
      </c>
      <c r="HZ257">
        <v>0</v>
      </c>
      <c r="IA257">
        <v>0</v>
      </c>
      <c r="IB257">
        <v>0</v>
      </c>
      <c r="IC257" t="s">
        <v>426</v>
      </c>
      <c r="ID257" t="s">
        <v>427</v>
      </c>
      <c r="IE257" t="s">
        <v>428</v>
      </c>
      <c r="IF257" t="s">
        <v>428</v>
      </c>
      <c r="IG257" t="s">
        <v>428</v>
      </c>
      <c r="IH257" t="s">
        <v>428</v>
      </c>
      <c r="II257">
        <v>0</v>
      </c>
      <c r="IJ257">
        <v>100</v>
      </c>
      <c r="IK257">
        <v>100</v>
      </c>
      <c r="IL257">
        <v>1.238</v>
      </c>
      <c r="IM257">
        <v>0.2036</v>
      </c>
      <c r="IN257">
        <v>0.6902030508192664</v>
      </c>
      <c r="IO257">
        <v>0.001474763808417899</v>
      </c>
      <c r="IP257">
        <v>-3.85604142745729E-07</v>
      </c>
      <c r="IQ257">
        <v>-4.042155114862324E-11</v>
      </c>
      <c r="IR257">
        <v>-0.0599630414126953</v>
      </c>
      <c r="IS257">
        <v>-0.0008759303265835833</v>
      </c>
      <c r="IT257">
        <v>0.0007542316531097033</v>
      </c>
      <c r="IU257">
        <v>-1.168394518909615E-05</v>
      </c>
      <c r="IV257">
        <v>4</v>
      </c>
      <c r="IW257">
        <v>2283</v>
      </c>
      <c r="IX257">
        <v>1</v>
      </c>
      <c r="IY257">
        <v>28</v>
      </c>
      <c r="IZ257">
        <v>187651.3</v>
      </c>
      <c r="JA257">
        <v>187651.4</v>
      </c>
      <c r="JB257">
        <v>1.03271</v>
      </c>
      <c r="JC257">
        <v>2.2937</v>
      </c>
      <c r="JD257">
        <v>1.39648</v>
      </c>
      <c r="JE257">
        <v>2.35718</v>
      </c>
      <c r="JF257">
        <v>1.49536</v>
      </c>
      <c r="JG257">
        <v>2.65503</v>
      </c>
      <c r="JH257">
        <v>36.7417</v>
      </c>
      <c r="JI257">
        <v>24.1138</v>
      </c>
      <c r="JJ257">
        <v>18</v>
      </c>
      <c r="JK257">
        <v>489.091</v>
      </c>
      <c r="JL257">
        <v>448.317</v>
      </c>
      <c r="JM257">
        <v>31.5792</v>
      </c>
      <c r="JN257">
        <v>29.0064</v>
      </c>
      <c r="JO257">
        <v>29.9998</v>
      </c>
      <c r="JP257">
        <v>28.8651</v>
      </c>
      <c r="JQ257">
        <v>28.7968</v>
      </c>
      <c r="JR257">
        <v>20.6861</v>
      </c>
      <c r="JS257">
        <v>22.045</v>
      </c>
      <c r="JT257">
        <v>100</v>
      </c>
      <c r="JU257">
        <v>31.6714</v>
      </c>
      <c r="JV257">
        <v>420</v>
      </c>
      <c r="JW257">
        <v>24.8405</v>
      </c>
      <c r="JX257">
        <v>100.946</v>
      </c>
      <c r="JY257">
        <v>100.489</v>
      </c>
    </row>
    <row r="258" spans="1:285">
      <c r="A258">
        <v>242</v>
      </c>
      <c r="B258">
        <v>1758506508</v>
      </c>
      <c r="C258">
        <v>3619.5</v>
      </c>
      <c r="D258" t="s">
        <v>918</v>
      </c>
      <c r="E258" t="s">
        <v>919</v>
      </c>
      <c r="F258">
        <v>5</v>
      </c>
      <c r="G258" t="s">
        <v>917</v>
      </c>
      <c r="H258" t="s">
        <v>420</v>
      </c>
      <c r="I258" t="s">
        <v>421</v>
      </c>
      <c r="J258">
        <v>1758506505.166667</v>
      </c>
      <c r="K258">
        <f>(L258)/1000</f>
        <v>0</v>
      </c>
      <c r="L258">
        <f>1000*DL258*AJ258*(DH258-DI258)/(100*DA258*(1000-AJ258*DH258))</f>
        <v>0</v>
      </c>
      <c r="M258">
        <f>DL258*AJ258*(DG258-DF258*(1000-AJ258*DI258)/(1000-AJ258*DH258))/(100*DA258)</f>
        <v>0</v>
      </c>
      <c r="N258">
        <f>DF258 - IF(AJ258&gt;1, M258*DA258*100.0/(AL258), 0)</f>
        <v>0</v>
      </c>
      <c r="O258">
        <f>((U258-K258/2)*N258-M258)/(U258+K258/2)</f>
        <v>0</v>
      </c>
      <c r="P258">
        <f>O258*(DM258+DN258)/1000.0</f>
        <v>0</v>
      </c>
      <c r="Q258">
        <f>(DF258 - IF(AJ258&gt;1, M258*DA258*100.0/(AL258), 0))*(DM258+DN258)/1000.0</f>
        <v>0</v>
      </c>
      <c r="R258">
        <f>2.0/((1/T258-1/S258)+SIGN(T258)*SQRT((1/T258-1/S258)*(1/T258-1/S258) + 4*DB258/((DB258+1)*(DB258+1))*(2*1/T258*1/S258-1/S258*1/S258)))</f>
        <v>0</v>
      </c>
      <c r="S258">
        <f>IF(LEFT(DC258,1)&lt;&gt;"0",IF(LEFT(DC258,1)="1",3.0,DD258),$D$5+$E$5*(DT258*DM258/($K$5*1000))+$F$5*(DT258*DM258/($K$5*1000))*MAX(MIN(DA258,$J$5),$I$5)*MAX(MIN(DA258,$J$5),$I$5)+$G$5*MAX(MIN(DA258,$J$5),$I$5)*(DT258*DM258/($K$5*1000))+$H$5*(DT258*DM258/($K$5*1000))*(DT258*DM258/($K$5*1000)))</f>
        <v>0</v>
      </c>
      <c r="T258">
        <f>K258*(1000-(1000*0.61365*exp(17.502*X258/(240.97+X258))/(DM258+DN258)+DH258)/2)/(1000*0.61365*exp(17.502*X258/(240.97+X258))/(DM258+DN258)-DH258)</f>
        <v>0</v>
      </c>
      <c r="U258">
        <f>1/((DB258+1)/(R258/1.6)+1/(S258/1.37)) + DB258/((DB258+1)/(R258/1.6) + DB258/(S258/1.37))</f>
        <v>0</v>
      </c>
      <c r="V258">
        <f>(CW258*CZ258)</f>
        <v>0</v>
      </c>
      <c r="W258">
        <f>(DO258+(V258+2*0.95*5.67E-8*(((DO258+$B$7)+273)^4-(DO258+273)^4)-44100*K258)/(1.84*29.3*S258+8*0.95*5.67E-8*(DO258+273)^3))</f>
        <v>0</v>
      </c>
      <c r="X258">
        <f>($C$7*DP258+$D$7*DQ258+$E$7*W258)</f>
        <v>0</v>
      </c>
      <c r="Y258">
        <f>0.61365*exp(17.502*X258/(240.97+X258))</f>
        <v>0</v>
      </c>
      <c r="Z258">
        <f>(AA258/AB258*100)</f>
        <v>0</v>
      </c>
      <c r="AA258">
        <f>DH258*(DM258+DN258)/1000</f>
        <v>0</v>
      </c>
      <c r="AB258">
        <f>0.61365*exp(17.502*DO258/(240.97+DO258))</f>
        <v>0</v>
      </c>
      <c r="AC258">
        <f>(Y258-DH258*(DM258+DN258)/1000)</f>
        <v>0</v>
      </c>
      <c r="AD258">
        <f>(-K258*44100)</f>
        <v>0</v>
      </c>
      <c r="AE258">
        <f>2*29.3*S258*0.92*(DO258-X258)</f>
        <v>0</v>
      </c>
      <c r="AF258">
        <f>2*0.95*5.67E-8*(((DO258+$B$7)+273)^4-(X258+273)^4)</f>
        <v>0</v>
      </c>
      <c r="AG258">
        <f>V258+AF258+AD258+AE258</f>
        <v>0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MAX(0,($B$13+$C$13*DT258)/(1+$D$13*DT258)*DM258/(DO258+273)*$E$13)</f>
        <v>0</v>
      </c>
      <c r="AM258" t="s">
        <v>422</v>
      </c>
      <c r="AN258" t="s">
        <v>422</v>
      </c>
      <c r="AO258">
        <v>0</v>
      </c>
      <c r="AP258">
        <v>0</v>
      </c>
      <c r="AQ258">
        <f>1-AO258/AP258</f>
        <v>0</v>
      </c>
      <c r="AR258">
        <v>0</v>
      </c>
      <c r="AS258" t="s">
        <v>422</v>
      </c>
      <c r="AT258" t="s">
        <v>422</v>
      </c>
      <c r="AU258">
        <v>0</v>
      </c>
      <c r="AV258">
        <v>0</v>
      </c>
      <c r="AW258">
        <f>1-AU258/AV258</f>
        <v>0</v>
      </c>
      <c r="AX258">
        <v>0.5</v>
      </c>
      <c r="AY258">
        <f>CX258</f>
        <v>0</v>
      </c>
      <c r="AZ258">
        <f>M258</f>
        <v>0</v>
      </c>
      <c r="BA258">
        <f>AW258*AX258*AY258</f>
        <v>0</v>
      </c>
      <c r="BB258">
        <f>(AZ258-AR258)/AY258</f>
        <v>0</v>
      </c>
      <c r="BC258">
        <f>(AP258-AV258)/AV258</f>
        <v>0</v>
      </c>
      <c r="BD258">
        <f>AO258/(AQ258+AO258/AV258)</f>
        <v>0</v>
      </c>
      <c r="BE258" t="s">
        <v>422</v>
      </c>
      <c r="BF258">
        <v>0</v>
      </c>
      <c r="BG258">
        <f>IF(BF258&lt;&gt;0, BF258, BD258)</f>
        <v>0</v>
      </c>
      <c r="BH258">
        <f>1-BG258/AV258</f>
        <v>0</v>
      </c>
      <c r="BI258">
        <f>(AV258-AU258)/(AV258-BG258)</f>
        <v>0</v>
      </c>
      <c r="BJ258">
        <f>(AP258-AV258)/(AP258-BG258)</f>
        <v>0</v>
      </c>
      <c r="BK258">
        <f>(AV258-AU258)/(AV258-AO258)</f>
        <v>0</v>
      </c>
      <c r="BL258">
        <f>(AP258-AV258)/(AP258-AO258)</f>
        <v>0</v>
      </c>
      <c r="BM258">
        <f>(BI258*BG258/AU258)</f>
        <v>0</v>
      </c>
      <c r="BN258">
        <f>(1-BM258)</f>
        <v>0</v>
      </c>
      <c r="CW258">
        <f>$B$11*DU258+$C$11*DV258+$F$11*EG258*(1-EJ258)</f>
        <v>0</v>
      </c>
      <c r="CX258">
        <f>CW258*CY258</f>
        <v>0</v>
      </c>
      <c r="CY258">
        <f>($B$11*$D$9+$C$11*$D$9+$F$11*((ET258+EL258)/MAX(ET258+EL258+EU258, 0.1)*$I$9+EU258/MAX(ET258+EL258+EU258, 0.1)*$J$9))/($B$11+$C$11+$F$11)</f>
        <v>0</v>
      </c>
      <c r="CZ258">
        <f>($B$11*$K$9+$C$11*$K$9+$F$11*((ET258+EL258)/MAX(ET258+EL258+EU258, 0.1)*$P$9+EU258/MAX(ET258+EL258+EU258, 0.1)*$Q$9))/($B$11+$C$11+$F$11)</f>
        <v>0</v>
      </c>
      <c r="DA258">
        <v>4.38</v>
      </c>
      <c r="DB258">
        <v>0.5</v>
      </c>
      <c r="DC258" t="s">
        <v>423</v>
      </c>
      <c r="DD258">
        <v>2</v>
      </c>
      <c r="DE258">
        <v>1758506505.166667</v>
      </c>
      <c r="DF258">
        <v>420.2382222222222</v>
      </c>
      <c r="DG258">
        <v>420.0015555555555</v>
      </c>
      <c r="DH258">
        <v>24.97958888888889</v>
      </c>
      <c r="DI258">
        <v>24.78963333333333</v>
      </c>
      <c r="DJ258">
        <v>419.0006666666666</v>
      </c>
      <c r="DK258">
        <v>24.77596666666667</v>
      </c>
      <c r="DL258">
        <v>500.0061111111111</v>
      </c>
      <c r="DM258">
        <v>90.0016111111111</v>
      </c>
      <c r="DN258">
        <v>0.0561713</v>
      </c>
      <c r="DO258">
        <v>30.99917777777778</v>
      </c>
      <c r="DP258">
        <v>30.68434444444444</v>
      </c>
      <c r="DQ258">
        <v>999.9000000000001</v>
      </c>
      <c r="DR258">
        <v>0</v>
      </c>
      <c r="DS258">
        <v>0</v>
      </c>
      <c r="DT258">
        <v>9998.061111111112</v>
      </c>
      <c r="DU258">
        <v>0</v>
      </c>
      <c r="DV258">
        <v>0.899321</v>
      </c>
      <c r="DW258">
        <v>0.2366027777777778</v>
      </c>
      <c r="DX258">
        <v>431.0045555555556</v>
      </c>
      <c r="DY258">
        <v>430.6781111111111</v>
      </c>
      <c r="DZ258">
        <v>0.1899581111111111</v>
      </c>
      <c r="EA258">
        <v>420.0015555555555</v>
      </c>
      <c r="EB258">
        <v>24.78963333333333</v>
      </c>
      <c r="EC258">
        <v>2.248204444444445</v>
      </c>
      <c r="ED258">
        <v>2.231107777777778</v>
      </c>
      <c r="EE258">
        <v>19.31</v>
      </c>
      <c r="EF258">
        <v>19.18743333333333</v>
      </c>
      <c r="EG258">
        <v>0.00500097</v>
      </c>
      <c r="EH258">
        <v>0</v>
      </c>
      <c r="EI258">
        <v>0</v>
      </c>
      <c r="EJ258">
        <v>0</v>
      </c>
      <c r="EK258">
        <v>536.6555555555556</v>
      </c>
      <c r="EL258">
        <v>0.00500097</v>
      </c>
      <c r="EM258">
        <v>-1.966666666666666</v>
      </c>
      <c r="EN258">
        <v>-1.677777777777778</v>
      </c>
      <c r="EO258">
        <v>35.45099999999999</v>
      </c>
      <c r="EP258">
        <v>38.687</v>
      </c>
      <c r="EQ258">
        <v>37.125</v>
      </c>
      <c r="ER258">
        <v>38.611</v>
      </c>
      <c r="ES258">
        <v>37.361</v>
      </c>
      <c r="ET258">
        <v>0</v>
      </c>
      <c r="EU258">
        <v>0</v>
      </c>
      <c r="EV258">
        <v>0</v>
      </c>
      <c r="EW258">
        <v>1758506508.7</v>
      </c>
      <c r="EX258">
        <v>0</v>
      </c>
      <c r="EY258">
        <v>539.75</v>
      </c>
      <c r="EZ258">
        <v>-2.984615046054651</v>
      </c>
      <c r="FA258">
        <v>19.59658105596024</v>
      </c>
      <c r="FB258">
        <v>-5.623076923076924</v>
      </c>
      <c r="FC258">
        <v>15</v>
      </c>
      <c r="FD258">
        <v>0</v>
      </c>
      <c r="FE258" t="s">
        <v>424</v>
      </c>
      <c r="FF258">
        <v>1747247426.5</v>
      </c>
      <c r="FG258">
        <v>1747247420.5</v>
      </c>
      <c r="FH258">
        <v>0</v>
      </c>
      <c r="FI258">
        <v>1.027</v>
      </c>
      <c r="FJ258">
        <v>0.031</v>
      </c>
      <c r="FK258">
        <v>0.02</v>
      </c>
      <c r="FL258">
        <v>0.05</v>
      </c>
      <c r="FM258">
        <v>420</v>
      </c>
      <c r="FN258">
        <v>16</v>
      </c>
      <c r="FO258">
        <v>0.01</v>
      </c>
      <c r="FP258">
        <v>0.1</v>
      </c>
      <c r="FQ258">
        <v>0.2721966341463415</v>
      </c>
      <c r="FR258">
        <v>-0.3356370731707325</v>
      </c>
      <c r="FS258">
        <v>0.04224158983332231</v>
      </c>
      <c r="FT258">
        <v>0</v>
      </c>
      <c r="FU258">
        <v>540.4970588235294</v>
      </c>
      <c r="FV258">
        <v>-13.13521757845839</v>
      </c>
      <c r="FW258">
        <v>7.809062807899318</v>
      </c>
      <c r="FX258">
        <v>-1</v>
      </c>
      <c r="FY258">
        <v>0.2114786585365853</v>
      </c>
      <c r="FZ258">
        <v>-0.1894479512195119</v>
      </c>
      <c r="GA258">
        <v>0.02357527215952337</v>
      </c>
      <c r="GB258">
        <v>0</v>
      </c>
      <c r="GC258">
        <v>0</v>
      </c>
      <c r="GD258">
        <v>2</v>
      </c>
      <c r="GE258" t="s">
        <v>433</v>
      </c>
      <c r="GF258">
        <v>3.13677</v>
      </c>
      <c r="GG258">
        <v>2.71659</v>
      </c>
      <c r="GH258">
        <v>0.0932921</v>
      </c>
      <c r="GI258">
        <v>0.0925855</v>
      </c>
      <c r="GJ258">
        <v>0.1086</v>
      </c>
      <c r="GK258">
        <v>0.106807</v>
      </c>
      <c r="GL258">
        <v>28806.1</v>
      </c>
      <c r="GM258">
        <v>28881</v>
      </c>
      <c r="GN258">
        <v>29535.5</v>
      </c>
      <c r="GO258">
        <v>29414.4</v>
      </c>
      <c r="GP258">
        <v>34784.9</v>
      </c>
      <c r="GQ258">
        <v>34793.9</v>
      </c>
      <c r="GR258">
        <v>41564.3</v>
      </c>
      <c r="GS258">
        <v>41789.4</v>
      </c>
      <c r="GT258">
        <v>1.9186</v>
      </c>
      <c r="GU258">
        <v>1.87</v>
      </c>
      <c r="GV258">
        <v>0.0872836</v>
      </c>
      <c r="GW258">
        <v>0</v>
      </c>
      <c r="GX258">
        <v>29.2473</v>
      </c>
      <c r="GY258">
        <v>999.9</v>
      </c>
      <c r="GZ258">
        <v>57.2</v>
      </c>
      <c r="HA258">
        <v>31.3</v>
      </c>
      <c r="HB258">
        <v>29.1635</v>
      </c>
      <c r="HC258">
        <v>62.1428</v>
      </c>
      <c r="HD258">
        <v>25.5849</v>
      </c>
      <c r="HE258">
        <v>1</v>
      </c>
      <c r="HF258">
        <v>0.108537</v>
      </c>
      <c r="HG258">
        <v>-1.3413</v>
      </c>
      <c r="HH258">
        <v>20.3526</v>
      </c>
      <c r="HI258">
        <v>5.22657</v>
      </c>
      <c r="HJ258">
        <v>12.0159</v>
      </c>
      <c r="HK258">
        <v>4.99115</v>
      </c>
      <c r="HL258">
        <v>3.28953</v>
      </c>
      <c r="HM258">
        <v>9999</v>
      </c>
      <c r="HN258">
        <v>9999</v>
      </c>
      <c r="HO258">
        <v>9999</v>
      </c>
      <c r="HP258">
        <v>999.9</v>
      </c>
      <c r="HQ258">
        <v>1.86755</v>
      </c>
      <c r="HR258">
        <v>1.8667</v>
      </c>
      <c r="HS258">
        <v>1.86601</v>
      </c>
      <c r="HT258">
        <v>1.86599</v>
      </c>
      <c r="HU258">
        <v>1.86784</v>
      </c>
      <c r="HV258">
        <v>1.87028</v>
      </c>
      <c r="HW258">
        <v>1.8689</v>
      </c>
      <c r="HX258">
        <v>1.87039</v>
      </c>
      <c r="HY258">
        <v>0</v>
      </c>
      <c r="HZ258">
        <v>0</v>
      </c>
      <c r="IA258">
        <v>0</v>
      </c>
      <c r="IB258">
        <v>0</v>
      </c>
      <c r="IC258" t="s">
        <v>426</v>
      </c>
      <c r="ID258" t="s">
        <v>427</v>
      </c>
      <c r="IE258" t="s">
        <v>428</v>
      </c>
      <c r="IF258" t="s">
        <v>428</v>
      </c>
      <c r="IG258" t="s">
        <v>428</v>
      </c>
      <c r="IH258" t="s">
        <v>428</v>
      </c>
      <c r="II258">
        <v>0</v>
      </c>
      <c r="IJ258">
        <v>100</v>
      </c>
      <c r="IK258">
        <v>100</v>
      </c>
      <c r="IL258">
        <v>1.238</v>
      </c>
      <c r="IM258">
        <v>0.2039</v>
      </c>
      <c r="IN258">
        <v>0.6902030508192664</v>
      </c>
      <c r="IO258">
        <v>0.001474763808417899</v>
      </c>
      <c r="IP258">
        <v>-3.85604142745729E-07</v>
      </c>
      <c r="IQ258">
        <v>-4.042155114862324E-11</v>
      </c>
      <c r="IR258">
        <v>-0.0599630414126953</v>
      </c>
      <c r="IS258">
        <v>-0.0008759303265835833</v>
      </c>
      <c r="IT258">
        <v>0.0007542316531097033</v>
      </c>
      <c r="IU258">
        <v>-1.168394518909615E-05</v>
      </c>
      <c r="IV258">
        <v>4</v>
      </c>
      <c r="IW258">
        <v>2283</v>
      </c>
      <c r="IX258">
        <v>1</v>
      </c>
      <c r="IY258">
        <v>28</v>
      </c>
      <c r="IZ258">
        <v>187651.4</v>
      </c>
      <c r="JA258">
        <v>187651.5</v>
      </c>
      <c r="JB258">
        <v>1.03271</v>
      </c>
      <c r="JC258">
        <v>2.30225</v>
      </c>
      <c r="JD258">
        <v>1.39648</v>
      </c>
      <c r="JE258">
        <v>2.35596</v>
      </c>
      <c r="JF258">
        <v>1.49536</v>
      </c>
      <c r="JG258">
        <v>2.56714</v>
      </c>
      <c r="JH258">
        <v>36.7417</v>
      </c>
      <c r="JI258">
        <v>24.1138</v>
      </c>
      <c r="JJ258">
        <v>18</v>
      </c>
      <c r="JK258">
        <v>489.06</v>
      </c>
      <c r="JL258">
        <v>448.359</v>
      </c>
      <c r="JM258">
        <v>31.5831</v>
      </c>
      <c r="JN258">
        <v>29.0076</v>
      </c>
      <c r="JO258">
        <v>29.9999</v>
      </c>
      <c r="JP258">
        <v>28.8651</v>
      </c>
      <c r="JQ258">
        <v>28.7961</v>
      </c>
      <c r="JR258">
        <v>20.686</v>
      </c>
      <c r="JS258">
        <v>22.045</v>
      </c>
      <c r="JT258">
        <v>100</v>
      </c>
      <c r="JU258">
        <v>31.6324</v>
      </c>
      <c r="JV258">
        <v>420</v>
      </c>
      <c r="JW258">
        <v>24.8331</v>
      </c>
      <c r="JX258">
        <v>100.947</v>
      </c>
      <c r="JY258">
        <v>100.489</v>
      </c>
    </row>
    <row r="259" spans="1:285">
      <c r="A259">
        <v>243</v>
      </c>
      <c r="B259">
        <v>1758506510</v>
      </c>
      <c r="C259">
        <v>3621.5</v>
      </c>
      <c r="D259" t="s">
        <v>920</v>
      </c>
      <c r="E259" t="s">
        <v>921</v>
      </c>
      <c r="F259">
        <v>5</v>
      </c>
      <c r="G259" t="s">
        <v>917</v>
      </c>
      <c r="H259" t="s">
        <v>420</v>
      </c>
      <c r="I259" t="s">
        <v>421</v>
      </c>
      <c r="J259">
        <v>1758506507.3125</v>
      </c>
      <c r="K259">
        <f>(L259)/1000</f>
        <v>0</v>
      </c>
      <c r="L259">
        <f>1000*DL259*AJ259*(DH259-DI259)/(100*DA259*(1000-AJ259*DH259))</f>
        <v>0</v>
      </c>
      <c r="M259">
        <f>DL259*AJ259*(DG259-DF259*(1000-AJ259*DI259)/(1000-AJ259*DH259))/(100*DA259)</f>
        <v>0</v>
      </c>
      <c r="N259">
        <f>DF259 - IF(AJ259&gt;1, M259*DA259*100.0/(AL259), 0)</f>
        <v>0</v>
      </c>
      <c r="O259">
        <f>((U259-K259/2)*N259-M259)/(U259+K259/2)</f>
        <v>0</v>
      </c>
      <c r="P259">
        <f>O259*(DM259+DN259)/1000.0</f>
        <v>0</v>
      </c>
      <c r="Q259">
        <f>(DF259 - IF(AJ259&gt;1, M259*DA259*100.0/(AL259), 0))*(DM259+DN259)/1000.0</f>
        <v>0</v>
      </c>
      <c r="R259">
        <f>2.0/((1/T259-1/S259)+SIGN(T259)*SQRT((1/T259-1/S259)*(1/T259-1/S259) + 4*DB259/((DB259+1)*(DB259+1))*(2*1/T259*1/S259-1/S259*1/S259)))</f>
        <v>0</v>
      </c>
      <c r="S259">
        <f>IF(LEFT(DC259,1)&lt;&gt;"0",IF(LEFT(DC259,1)="1",3.0,DD259),$D$5+$E$5*(DT259*DM259/($K$5*1000))+$F$5*(DT259*DM259/($K$5*1000))*MAX(MIN(DA259,$J$5),$I$5)*MAX(MIN(DA259,$J$5),$I$5)+$G$5*MAX(MIN(DA259,$J$5),$I$5)*(DT259*DM259/($K$5*1000))+$H$5*(DT259*DM259/($K$5*1000))*(DT259*DM259/($K$5*1000)))</f>
        <v>0</v>
      </c>
      <c r="T259">
        <f>K259*(1000-(1000*0.61365*exp(17.502*X259/(240.97+X259))/(DM259+DN259)+DH259)/2)/(1000*0.61365*exp(17.502*X259/(240.97+X259))/(DM259+DN259)-DH259)</f>
        <v>0</v>
      </c>
      <c r="U259">
        <f>1/((DB259+1)/(R259/1.6)+1/(S259/1.37)) + DB259/((DB259+1)/(R259/1.6) + DB259/(S259/1.37))</f>
        <v>0</v>
      </c>
      <c r="V259">
        <f>(CW259*CZ259)</f>
        <v>0</v>
      </c>
      <c r="W259">
        <f>(DO259+(V259+2*0.95*5.67E-8*(((DO259+$B$7)+273)^4-(DO259+273)^4)-44100*K259)/(1.84*29.3*S259+8*0.95*5.67E-8*(DO259+273)^3))</f>
        <v>0</v>
      </c>
      <c r="X259">
        <f>($C$7*DP259+$D$7*DQ259+$E$7*W259)</f>
        <v>0</v>
      </c>
      <c r="Y259">
        <f>0.61365*exp(17.502*X259/(240.97+X259))</f>
        <v>0</v>
      </c>
      <c r="Z259">
        <f>(AA259/AB259*100)</f>
        <v>0</v>
      </c>
      <c r="AA259">
        <f>DH259*(DM259+DN259)/1000</f>
        <v>0</v>
      </c>
      <c r="AB259">
        <f>0.61365*exp(17.502*DO259/(240.97+DO259))</f>
        <v>0</v>
      </c>
      <c r="AC259">
        <f>(Y259-DH259*(DM259+DN259)/1000)</f>
        <v>0</v>
      </c>
      <c r="AD259">
        <f>(-K259*44100)</f>
        <v>0</v>
      </c>
      <c r="AE259">
        <f>2*29.3*S259*0.92*(DO259-X259)</f>
        <v>0</v>
      </c>
      <c r="AF259">
        <f>2*0.95*5.67E-8*(((DO259+$B$7)+273)^4-(X259+273)^4)</f>
        <v>0</v>
      </c>
      <c r="AG259">
        <f>V259+AF259+AD259+AE259</f>
        <v>0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MAX(0,($B$13+$C$13*DT259)/(1+$D$13*DT259)*DM259/(DO259+273)*$E$13)</f>
        <v>0</v>
      </c>
      <c r="AM259" t="s">
        <v>422</v>
      </c>
      <c r="AN259" t="s">
        <v>422</v>
      </c>
      <c r="AO259">
        <v>0</v>
      </c>
      <c r="AP259">
        <v>0</v>
      </c>
      <c r="AQ259">
        <f>1-AO259/AP259</f>
        <v>0</v>
      </c>
      <c r="AR259">
        <v>0</v>
      </c>
      <c r="AS259" t="s">
        <v>422</v>
      </c>
      <c r="AT259" t="s">
        <v>422</v>
      </c>
      <c r="AU259">
        <v>0</v>
      </c>
      <c r="AV259">
        <v>0</v>
      </c>
      <c r="AW259">
        <f>1-AU259/AV259</f>
        <v>0</v>
      </c>
      <c r="AX259">
        <v>0.5</v>
      </c>
      <c r="AY259">
        <f>CX259</f>
        <v>0</v>
      </c>
      <c r="AZ259">
        <f>M259</f>
        <v>0</v>
      </c>
      <c r="BA259">
        <f>AW259*AX259*AY259</f>
        <v>0</v>
      </c>
      <c r="BB259">
        <f>(AZ259-AR259)/AY259</f>
        <v>0</v>
      </c>
      <c r="BC259">
        <f>(AP259-AV259)/AV259</f>
        <v>0</v>
      </c>
      <c r="BD259">
        <f>AO259/(AQ259+AO259/AV259)</f>
        <v>0</v>
      </c>
      <c r="BE259" t="s">
        <v>422</v>
      </c>
      <c r="BF259">
        <v>0</v>
      </c>
      <c r="BG259">
        <f>IF(BF259&lt;&gt;0, BF259, BD259)</f>
        <v>0</v>
      </c>
      <c r="BH259">
        <f>1-BG259/AV259</f>
        <v>0</v>
      </c>
      <c r="BI259">
        <f>(AV259-AU259)/(AV259-BG259)</f>
        <v>0</v>
      </c>
      <c r="BJ259">
        <f>(AP259-AV259)/(AP259-BG259)</f>
        <v>0</v>
      </c>
      <c r="BK259">
        <f>(AV259-AU259)/(AV259-AO259)</f>
        <v>0</v>
      </c>
      <c r="BL259">
        <f>(AP259-AV259)/(AP259-AO259)</f>
        <v>0</v>
      </c>
      <c r="BM259">
        <f>(BI259*BG259/AU259)</f>
        <v>0</v>
      </c>
      <c r="BN259">
        <f>(1-BM259)</f>
        <v>0</v>
      </c>
      <c r="CW259">
        <f>$B$11*DU259+$C$11*DV259+$F$11*EG259*(1-EJ259)</f>
        <v>0</v>
      </c>
      <c r="CX259">
        <f>CW259*CY259</f>
        <v>0</v>
      </c>
      <c r="CY259">
        <f>($B$11*$D$9+$C$11*$D$9+$F$11*((ET259+EL259)/MAX(ET259+EL259+EU259, 0.1)*$I$9+EU259/MAX(ET259+EL259+EU259, 0.1)*$J$9))/($B$11+$C$11+$F$11)</f>
        <v>0</v>
      </c>
      <c r="CZ259">
        <f>($B$11*$K$9+$C$11*$K$9+$F$11*((ET259+EL259)/MAX(ET259+EL259+EU259, 0.1)*$P$9+EU259/MAX(ET259+EL259+EU259, 0.1)*$Q$9))/($B$11+$C$11+$F$11)</f>
        <v>0</v>
      </c>
      <c r="DA259">
        <v>4.38</v>
      </c>
      <c r="DB259">
        <v>0.5</v>
      </c>
      <c r="DC259" t="s">
        <v>423</v>
      </c>
      <c r="DD259">
        <v>2</v>
      </c>
      <c r="DE259">
        <v>1758506507.3125</v>
      </c>
      <c r="DF259">
        <v>420.25125</v>
      </c>
      <c r="DG259">
        <v>420.007625</v>
      </c>
      <c r="DH259">
        <v>24.9933625</v>
      </c>
      <c r="DI259">
        <v>24.8073</v>
      </c>
      <c r="DJ259">
        <v>419.013625</v>
      </c>
      <c r="DK259">
        <v>24.789525</v>
      </c>
      <c r="DL259">
        <v>500.004125</v>
      </c>
      <c r="DM259">
        <v>90.0014125</v>
      </c>
      <c r="DN259">
        <v>0.0562387125</v>
      </c>
      <c r="DO259">
        <v>30.9918125</v>
      </c>
      <c r="DP259">
        <v>30.6725625</v>
      </c>
      <c r="DQ259">
        <v>999.9</v>
      </c>
      <c r="DR259">
        <v>0</v>
      </c>
      <c r="DS259">
        <v>0</v>
      </c>
      <c r="DT259">
        <v>9996.88125</v>
      </c>
      <c r="DU259">
        <v>0</v>
      </c>
      <c r="DV259">
        <v>0.899321</v>
      </c>
      <c r="DW259">
        <v>0.243473</v>
      </c>
      <c r="DX259">
        <v>431.024</v>
      </c>
      <c r="DY259">
        <v>430.69225</v>
      </c>
      <c r="DZ259">
        <v>0.186058875</v>
      </c>
      <c r="EA259">
        <v>420.007625</v>
      </c>
      <c r="EB259">
        <v>24.8073</v>
      </c>
      <c r="EC259">
        <v>2.24944</v>
      </c>
      <c r="ED259">
        <v>2.23269</v>
      </c>
      <c r="EE259">
        <v>19.3188125</v>
      </c>
      <c r="EF259">
        <v>19.1988375</v>
      </c>
      <c r="EG259">
        <v>0.00500097</v>
      </c>
      <c r="EH259">
        <v>0</v>
      </c>
      <c r="EI259">
        <v>0</v>
      </c>
      <c r="EJ259">
        <v>0</v>
      </c>
      <c r="EK259">
        <v>535.475</v>
      </c>
      <c r="EL259">
        <v>0.00500097</v>
      </c>
      <c r="EM259">
        <v>-7.1375</v>
      </c>
      <c r="EN259">
        <v>-2.4125</v>
      </c>
      <c r="EO259">
        <v>35.437</v>
      </c>
      <c r="EP259">
        <v>38.66375</v>
      </c>
      <c r="EQ259">
        <v>37.125</v>
      </c>
      <c r="ER259">
        <v>38.585625</v>
      </c>
      <c r="ES259">
        <v>37.335625</v>
      </c>
      <c r="ET259">
        <v>0</v>
      </c>
      <c r="EU259">
        <v>0</v>
      </c>
      <c r="EV259">
        <v>0</v>
      </c>
      <c r="EW259">
        <v>1758506511.1</v>
      </c>
      <c r="EX259">
        <v>0</v>
      </c>
      <c r="EY259">
        <v>538.9846153846154</v>
      </c>
      <c r="EZ259">
        <v>-16.76581155462345</v>
      </c>
      <c r="FA259">
        <v>-24.553846241794</v>
      </c>
      <c r="FB259">
        <v>-6.392307692307693</v>
      </c>
      <c r="FC259">
        <v>15</v>
      </c>
      <c r="FD259">
        <v>0</v>
      </c>
      <c r="FE259" t="s">
        <v>424</v>
      </c>
      <c r="FF259">
        <v>1747247426.5</v>
      </c>
      <c r="FG259">
        <v>1747247420.5</v>
      </c>
      <c r="FH259">
        <v>0</v>
      </c>
      <c r="FI259">
        <v>1.027</v>
      </c>
      <c r="FJ259">
        <v>0.031</v>
      </c>
      <c r="FK259">
        <v>0.02</v>
      </c>
      <c r="FL259">
        <v>0.05</v>
      </c>
      <c r="FM259">
        <v>420</v>
      </c>
      <c r="FN259">
        <v>16</v>
      </c>
      <c r="FO259">
        <v>0.01</v>
      </c>
      <c r="FP259">
        <v>0.1</v>
      </c>
      <c r="FQ259">
        <v>0.264758225</v>
      </c>
      <c r="FR259">
        <v>-0.3140441313320824</v>
      </c>
      <c r="FS259">
        <v>0.04095830330927266</v>
      </c>
      <c r="FT259">
        <v>0</v>
      </c>
      <c r="FU259">
        <v>539.5882352941177</v>
      </c>
      <c r="FV259">
        <v>-10.74713502970185</v>
      </c>
      <c r="FW259">
        <v>7.563797859692167</v>
      </c>
      <c r="FX259">
        <v>-1</v>
      </c>
      <c r="FY259">
        <v>0.204080025</v>
      </c>
      <c r="FZ259">
        <v>-0.1183270806754226</v>
      </c>
      <c r="GA259">
        <v>0.01488690242039542</v>
      </c>
      <c r="GB259">
        <v>0</v>
      </c>
      <c r="GC259">
        <v>0</v>
      </c>
      <c r="GD259">
        <v>2</v>
      </c>
      <c r="GE259" t="s">
        <v>433</v>
      </c>
      <c r="GF259">
        <v>3.13681</v>
      </c>
      <c r="GG259">
        <v>2.71675</v>
      </c>
      <c r="GH259">
        <v>0.0932972</v>
      </c>
      <c r="GI259">
        <v>0.0925831</v>
      </c>
      <c r="GJ259">
        <v>0.108646</v>
      </c>
      <c r="GK259">
        <v>0.106822</v>
      </c>
      <c r="GL259">
        <v>28806.3</v>
      </c>
      <c r="GM259">
        <v>28881</v>
      </c>
      <c r="GN259">
        <v>29535.9</v>
      </c>
      <c r="GO259">
        <v>29414.3</v>
      </c>
      <c r="GP259">
        <v>34783.5</v>
      </c>
      <c r="GQ259">
        <v>34793.3</v>
      </c>
      <c r="GR259">
        <v>41564.9</v>
      </c>
      <c r="GS259">
        <v>41789.4</v>
      </c>
      <c r="GT259">
        <v>1.91865</v>
      </c>
      <c r="GU259">
        <v>1.86992</v>
      </c>
      <c r="GV259">
        <v>0.0872463</v>
      </c>
      <c r="GW259">
        <v>0</v>
      </c>
      <c r="GX259">
        <v>29.2484</v>
      </c>
      <c r="GY259">
        <v>999.9</v>
      </c>
      <c r="GZ259">
        <v>57.2</v>
      </c>
      <c r="HA259">
        <v>31.3</v>
      </c>
      <c r="HB259">
        <v>29.1646</v>
      </c>
      <c r="HC259">
        <v>62.2128</v>
      </c>
      <c r="HD259">
        <v>25.629</v>
      </c>
      <c r="HE259">
        <v>1</v>
      </c>
      <c r="HF259">
        <v>0.108603</v>
      </c>
      <c r="HG259">
        <v>-1.35811</v>
      </c>
      <c r="HH259">
        <v>20.3524</v>
      </c>
      <c r="HI259">
        <v>5.22687</v>
      </c>
      <c r="HJ259">
        <v>12.0159</v>
      </c>
      <c r="HK259">
        <v>4.9911</v>
      </c>
      <c r="HL259">
        <v>3.2895</v>
      </c>
      <c r="HM259">
        <v>9999</v>
      </c>
      <c r="HN259">
        <v>9999</v>
      </c>
      <c r="HO259">
        <v>9999</v>
      </c>
      <c r="HP259">
        <v>999.9</v>
      </c>
      <c r="HQ259">
        <v>1.86756</v>
      </c>
      <c r="HR259">
        <v>1.86671</v>
      </c>
      <c r="HS259">
        <v>1.86602</v>
      </c>
      <c r="HT259">
        <v>1.86599</v>
      </c>
      <c r="HU259">
        <v>1.86785</v>
      </c>
      <c r="HV259">
        <v>1.87029</v>
      </c>
      <c r="HW259">
        <v>1.8689</v>
      </c>
      <c r="HX259">
        <v>1.87039</v>
      </c>
      <c r="HY259">
        <v>0</v>
      </c>
      <c r="HZ259">
        <v>0</v>
      </c>
      <c r="IA259">
        <v>0</v>
      </c>
      <c r="IB259">
        <v>0</v>
      </c>
      <c r="IC259" t="s">
        <v>426</v>
      </c>
      <c r="ID259" t="s">
        <v>427</v>
      </c>
      <c r="IE259" t="s">
        <v>428</v>
      </c>
      <c r="IF259" t="s">
        <v>428</v>
      </c>
      <c r="IG259" t="s">
        <v>428</v>
      </c>
      <c r="IH259" t="s">
        <v>428</v>
      </c>
      <c r="II259">
        <v>0</v>
      </c>
      <c r="IJ259">
        <v>100</v>
      </c>
      <c r="IK259">
        <v>100</v>
      </c>
      <c r="IL259">
        <v>1.238</v>
      </c>
      <c r="IM259">
        <v>0.2041</v>
      </c>
      <c r="IN259">
        <v>0.6902030508192664</v>
      </c>
      <c r="IO259">
        <v>0.001474763808417899</v>
      </c>
      <c r="IP259">
        <v>-3.85604142745729E-07</v>
      </c>
      <c r="IQ259">
        <v>-4.042155114862324E-11</v>
      </c>
      <c r="IR259">
        <v>-0.0599630414126953</v>
      </c>
      <c r="IS259">
        <v>-0.0008759303265835833</v>
      </c>
      <c r="IT259">
        <v>0.0007542316531097033</v>
      </c>
      <c r="IU259">
        <v>-1.168394518909615E-05</v>
      </c>
      <c r="IV259">
        <v>4</v>
      </c>
      <c r="IW259">
        <v>2283</v>
      </c>
      <c r="IX259">
        <v>1</v>
      </c>
      <c r="IY259">
        <v>28</v>
      </c>
      <c r="IZ259">
        <v>187651.4</v>
      </c>
      <c r="JA259">
        <v>187651.5</v>
      </c>
      <c r="JB259">
        <v>1.03394</v>
      </c>
      <c r="JC259">
        <v>2.30469</v>
      </c>
      <c r="JD259">
        <v>1.39648</v>
      </c>
      <c r="JE259">
        <v>2.3584</v>
      </c>
      <c r="JF259">
        <v>1.49536</v>
      </c>
      <c r="JG259">
        <v>2.62207</v>
      </c>
      <c r="JH259">
        <v>36.7417</v>
      </c>
      <c r="JI259">
        <v>24.105</v>
      </c>
      <c r="JJ259">
        <v>18</v>
      </c>
      <c r="JK259">
        <v>489.091</v>
      </c>
      <c r="JL259">
        <v>448.312</v>
      </c>
      <c r="JM259">
        <v>31.5864</v>
      </c>
      <c r="JN259">
        <v>29.0089</v>
      </c>
      <c r="JO259">
        <v>30</v>
      </c>
      <c r="JP259">
        <v>28.8651</v>
      </c>
      <c r="JQ259">
        <v>28.7961</v>
      </c>
      <c r="JR259">
        <v>20.687</v>
      </c>
      <c r="JS259">
        <v>22.045</v>
      </c>
      <c r="JT259">
        <v>100</v>
      </c>
      <c r="JU259">
        <v>31.6324</v>
      </c>
      <c r="JV259">
        <v>420</v>
      </c>
      <c r="JW259">
        <v>24.8279</v>
      </c>
      <c r="JX259">
        <v>100.948</v>
      </c>
      <c r="JY259">
        <v>100.489</v>
      </c>
    </row>
    <row r="260" spans="1:285">
      <c r="A260">
        <v>244</v>
      </c>
      <c r="B260">
        <v>1758506512</v>
      </c>
      <c r="C260">
        <v>3623.5</v>
      </c>
      <c r="D260" t="s">
        <v>922</v>
      </c>
      <c r="E260" t="s">
        <v>923</v>
      </c>
      <c r="F260">
        <v>5</v>
      </c>
      <c r="G260" t="s">
        <v>917</v>
      </c>
      <c r="H260" t="s">
        <v>420</v>
      </c>
      <c r="I260" t="s">
        <v>421</v>
      </c>
      <c r="J260">
        <v>1758506509</v>
      </c>
      <c r="K260">
        <f>(L260)/1000</f>
        <v>0</v>
      </c>
      <c r="L260">
        <f>1000*DL260*AJ260*(DH260-DI260)/(100*DA260*(1000-AJ260*DH260))</f>
        <v>0</v>
      </c>
      <c r="M260">
        <f>DL260*AJ260*(DG260-DF260*(1000-AJ260*DI260)/(1000-AJ260*DH260))/(100*DA260)</f>
        <v>0</v>
      </c>
      <c r="N260">
        <f>DF260 - IF(AJ260&gt;1, M260*DA260*100.0/(AL260), 0)</f>
        <v>0</v>
      </c>
      <c r="O260">
        <f>((U260-K260/2)*N260-M260)/(U260+K260/2)</f>
        <v>0</v>
      </c>
      <c r="P260">
        <f>O260*(DM260+DN260)/1000.0</f>
        <v>0</v>
      </c>
      <c r="Q260">
        <f>(DF260 - IF(AJ260&gt;1, M260*DA260*100.0/(AL260), 0))*(DM260+DN260)/1000.0</f>
        <v>0</v>
      </c>
      <c r="R260">
        <f>2.0/((1/T260-1/S260)+SIGN(T260)*SQRT((1/T260-1/S260)*(1/T260-1/S260) + 4*DB260/((DB260+1)*(DB260+1))*(2*1/T260*1/S260-1/S260*1/S260)))</f>
        <v>0</v>
      </c>
      <c r="S260">
        <f>IF(LEFT(DC260,1)&lt;&gt;"0",IF(LEFT(DC260,1)="1",3.0,DD260),$D$5+$E$5*(DT260*DM260/($K$5*1000))+$F$5*(DT260*DM260/($K$5*1000))*MAX(MIN(DA260,$J$5),$I$5)*MAX(MIN(DA260,$J$5),$I$5)+$G$5*MAX(MIN(DA260,$J$5),$I$5)*(DT260*DM260/($K$5*1000))+$H$5*(DT260*DM260/($K$5*1000))*(DT260*DM260/($K$5*1000)))</f>
        <v>0</v>
      </c>
      <c r="T260">
        <f>K260*(1000-(1000*0.61365*exp(17.502*X260/(240.97+X260))/(DM260+DN260)+DH260)/2)/(1000*0.61365*exp(17.502*X260/(240.97+X260))/(DM260+DN260)-DH260)</f>
        <v>0</v>
      </c>
      <c r="U260">
        <f>1/((DB260+1)/(R260/1.6)+1/(S260/1.37)) + DB260/((DB260+1)/(R260/1.6) + DB260/(S260/1.37))</f>
        <v>0</v>
      </c>
      <c r="V260">
        <f>(CW260*CZ260)</f>
        <v>0</v>
      </c>
      <c r="W260">
        <f>(DO260+(V260+2*0.95*5.67E-8*(((DO260+$B$7)+273)^4-(DO260+273)^4)-44100*K260)/(1.84*29.3*S260+8*0.95*5.67E-8*(DO260+273)^3))</f>
        <v>0</v>
      </c>
      <c r="X260">
        <f>($C$7*DP260+$D$7*DQ260+$E$7*W260)</f>
        <v>0</v>
      </c>
      <c r="Y260">
        <f>0.61365*exp(17.502*X260/(240.97+X260))</f>
        <v>0</v>
      </c>
      <c r="Z260">
        <f>(AA260/AB260*100)</f>
        <v>0</v>
      </c>
      <c r="AA260">
        <f>DH260*(DM260+DN260)/1000</f>
        <v>0</v>
      </c>
      <c r="AB260">
        <f>0.61365*exp(17.502*DO260/(240.97+DO260))</f>
        <v>0</v>
      </c>
      <c r="AC260">
        <f>(Y260-DH260*(DM260+DN260)/1000)</f>
        <v>0</v>
      </c>
      <c r="AD260">
        <f>(-K260*44100)</f>
        <v>0</v>
      </c>
      <c r="AE260">
        <f>2*29.3*S260*0.92*(DO260-X260)</f>
        <v>0</v>
      </c>
      <c r="AF260">
        <f>2*0.95*5.67E-8*(((DO260+$B$7)+273)^4-(X260+273)^4)</f>
        <v>0</v>
      </c>
      <c r="AG260">
        <f>V260+AF260+AD260+AE260</f>
        <v>0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MAX(0,($B$13+$C$13*DT260)/(1+$D$13*DT260)*DM260/(DO260+273)*$E$13)</f>
        <v>0</v>
      </c>
      <c r="AM260" t="s">
        <v>422</v>
      </c>
      <c r="AN260" t="s">
        <v>422</v>
      </c>
      <c r="AO260">
        <v>0</v>
      </c>
      <c r="AP260">
        <v>0</v>
      </c>
      <c r="AQ260">
        <f>1-AO260/AP260</f>
        <v>0</v>
      </c>
      <c r="AR260">
        <v>0</v>
      </c>
      <c r="AS260" t="s">
        <v>422</v>
      </c>
      <c r="AT260" t="s">
        <v>422</v>
      </c>
      <c r="AU260">
        <v>0</v>
      </c>
      <c r="AV260">
        <v>0</v>
      </c>
      <c r="AW260">
        <f>1-AU260/AV260</f>
        <v>0</v>
      </c>
      <c r="AX260">
        <v>0.5</v>
      </c>
      <c r="AY260">
        <f>CX260</f>
        <v>0</v>
      </c>
      <c r="AZ260">
        <f>M260</f>
        <v>0</v>
      </c>
      <c r="BA260">
        <f>AW260*AX260*AY260</f>
        <v>0</v>
      </c>
      <c r="BB260">
        <f>(AZ260-AR260)/AY260</f>
        <v>0</v>
      </c>
      <c r="BC260">
        <f>(AP260-AV260)/AV260</f>
        <v>0</v>
      </c>
      <c r="BD260">
        <f>AO260/(AQ260+AO260/AV260)</f>
        <v>0</v>
      </c>
      <c r="BE260" t="s">
        <v>422</v>
      </c>
      <c r="BF260">
        <v>0</v>
      </c>
      <c r="BG260">
        <f>IF(BF260&lt;&gt;0, BF260, BD260)</f>
        <v>0</v>
      </c>
      <c r="BH260">
        <f>1-BG260/AV260</f>
        <v>0</v>
      </c>
      <c r="BI260">
        <f>(AV260-AU260)/(AV260-BG260)</f>
        <v>0</v>
      </c>
      <c r="BJ260">
        <f>(AP260-AV260)/(AP260-BG260)</f>
        <v>0</v>
      </c>
      <c r="BK260">
        <f>(AV260-AU260)/(AV260-AO260)</f>
        <v>0</v>
      </c>
      <c r="BL260">
        <f>(AP260-AV260)/(AP260-AO260)</f>
        <v>0</v>
      </c>
      <c r="BM260">
        <f>(BI260*BG260/AU260)</f>
        <v>0</v>
      </c>
      <c r="BN260">
        <f>(1-BM260)</f>
        <v>0</v>
      </c>
      <c r="CW260">
        <f>$B$11*DU260+$C$11*DV260+$F$11*EG260*(1-EJ260)</f>
        <v>0</v>
      </c>
      <c r="CX260">
        <f>CW260*CY260</f>
        <v>0</v>
      </c>
      <c r="CY260">
        <f>($B$11*$D$9+$C$11*$D$9+$F$11*((ET260+EL260)/MAX(ET260+EL260+EU260, 0.1)*$I$9+EU260/MAX(ET260+EL260+EU260, 0.1)*$J$9))/($B$11+$C$11+$F$11)</f>
        <v>0</v>
      </c>
      <c r="CZ260">
        <f>($B$11*$K$9+$C$11*$K$9+$F$11*((ET260+EL260)/MAX(ET260+EL260+EU260, 0.1)*$P$9+EU260/MAX(ET260+EL260+EU260, 0.1)*$Q$9))/($B$11+$C$11+$F$11)</f>
        <v>0</v>
      </c>
      <c r="DA260">
        <v>4.38</v>
      </c>
      <c r="DB260">
        <v>0.5</v>
      </c>
      <c r="DC260" t="s">
        <v>423</v>
      </c>
      <c r="DD260">
        <v>2</v>
      </c>
      <c r="DE260">
        <v>1758506509</v>
      </c>
      <c r="DF260">
        <v>420.2693333333333</v>
      </c>
      <c r="DG260">
        <v>420.0113333333334</v>
      </c>
      <c r="DH260">
        <v>25.00541111111111</v>
      </c>
      <c r="DI260">
        <v>24.81374444444445</v>
      </c>
      <c r="DJ260">
        <v>419.0317777777778</v>
      </c>
      <c r="DK260">
        <v>24.8014</v>
      </c>
      <c r="DL260">
        <v>500.0021111111112</v>
      </c>
      <c r="DM260">
        <v>90.00253333333335</v>
      </c>
      <c r="DN260">
        <v>0.05630916666666667</v>
      </c>
      <c r="DO260">
        <v>30.98683333333334</v>
      </c>
      <c r="DP260">
        <v>30.66746666666667</v>
      </c>
      <c r="DQ260">
        <v>999.9000000000001</v>
      </c>
      <c r="DR260">
        <v>0</v>
      </c>
      <c r="DS260">
        <v>0</v>
      </c>
      <c r="DT260">
        <v>10000.96111111111</v>
      </c>
      <c r="DU260">
        <v>0</v>
      </c>
      <c r="DV260">
        <v>0.899321</v>
      </c>
      <c r="DW260">
        <v>0.2579243333333333</v>
      </c>
      <c r="DX260">
        <v>431.0478888888888</v>
      </c>
      <c r="DY260">
        <v>430.6987777777778</v>
      </c>
      <c r="DZ260">
        <v>0.1916678888888889</v>
      </c>
      <c r="EA260">
        <v>420.0113333333334</v>
      </c>
      <c r="EB260">
        <v>24.81374444444445</v>
      </c>
      <c r="EC260">
        <v>2.250553333333333</v>
      </c>
      <c r="ED260">
        <v>2.233297777777778</v>
      </c>
      <c r="EE260">
        <v>19.32675555555555</v>
      </c>
      <c r="EF260">
        <v>19.20321111111111</v>
      </c>
      <c r="EG260">
        <v>0.00500097</v>
      </c>
      <c r="EH260">
        <v>0</v>
      </c>
      <c r="EI260">
        <v>0</v>
      </c>
      <c r="EJ260">
        <v>0</v>
      </c>
      <c r="EK260">
        <v>537.5555555555555</v>
      </c>
      <c r="EL260">
        <v>0.00500097</v>
      </c>
      <c r="EM260">
        <v>-12.91111111111111</v>
      </c>
      <c r="EN260">
        <v>-3.811111111111111</v>
      </c>
      <c r="EO260">
        <v>35.437</v>
      </c>
      <c r="EP260">
        <v>38.64566666666666</v>
      </c>
      <c r="EQ260">
        <v>37.125</v>
      </c>
      <c r="ER260">
        <v>38.569</v>
      </c>
      <c r="ES260">
        <v>37.319</v>
      </c>
      <c r="ET260">
        <v>0</v>
      </c>
      <c r="EU260">
        <v>0</v>
      </c>
      <c r="EV260">
        <v>0</v>
      </c>
      <c r="EW260">
        <v>1758506512.9</v>
      </c>
      <c r="EX260">
        <v>0</v>
      </c>
      <c r="EY260">
        <v>538.888</v>
      </c>
      <c r="EZ260">
        <v>-14.69999956748354</v>
      </c>
      <c r="FA260">
        <v>-29.80000023291662</v>
      </c>
      <c r="FB260">
        <v>-6.752000000000001</v>
      </c>
      <c r="FC260">
        <v>15</v>
      </c>
      <c r="FD260">
        <v>0</v>
      </c>
      <c r="FE260" t="s">
        <v>424</v>
      </c>
      <c r="FF260">
        <v>1747247426.5</v>
      </c>
      <c r="FG260">
        <v>1747247420.5</v>
      </c>
      <c r="FH260">
        <v>0</v>
      </c>
      <c r="FI260">
        <v>1.027</v>
      </c>
      <c r="FJ260">
        <v>0.031</v>
      </c>
      <c r="FK260">
        <v>0.02</v>
      </c>
      <c r="FL260">
        <v>0.05</v>
      </c>
      <c r="FM260">
        <v>420</v>
      </c>
      <c r="FN260">
        <v>16</v>
      </c>
      <c r="FO260">
        <v>0.01</v>
      </c>
      <c r="FP260">
        <v>0.1</v>
      </c>
      <c r="FQ260">
        <v>0.2611239512195122</v>
      </c>
      <c r="FR260">
        <v>-0.161852885017421</v>
      </c>
      <c r="FS260">
        <v>0.03734602597916738</v>
      </c>
      <c r="FT260">
        <v>0</v>
      </c>
      <c r="FU260">
        <v>539.15</v>
      </c>
      <c r="FV260">
        <v>-8.282658328285667</v>
      </c>
      <c r="FW260">
        <v>7.650807339175162</v>
      </c>
      <c r="FX260">
        <v>-1</v>
      </c>
      <c r="FY260">
        <v>0.2003918048780488</v>
      </c>
      <c r="FZ260">
        <v>-0.05940811149825789</v>
      </c>
      <c r="GA260">
        <v>0.01017544207997387</v>
      </c>
      <c r="GB260">
        <v>1</v>
      </c>
      <c r="GC260">
        <v>1</v>
      </c>
      <c r="GD260">
        <v>2</v>
      </c>
      <c r="GE260" t="s">
        <v>425</v>
      </c>
      <c r="GF260">
        <v>3.13686</v>
      </c>
      <c r="GG260">
        <v>2.71657</v>
      </c>
      <c r="GH260">
        <v>0.093305</v>
      </c>
      <c r="GI260">
        <v>0.09257940000000001</v>
      </c>
      <c r="GJ260">
        <v>0.108686</v>
      </c>
      <c r="GK260">
        <v>0.106835</v>
      </c>
      <c r="GL260">
        <v>28806.2</v>
      </c>
      <c r="GM260">
        <v>28881</v>
      </c>
      <c r="GN260">
        <v>29536</v>
      </c>
      <c r="GO260">
        <v>29414.2</v>
      </c>
      <c r="GP260">
        <v>34782.2</v>
      </c>
      <c r="GQ260">
        <v>34792.9</v>
      </c>
      <c r="GR260">
        <v>41565.2</v>
      </c>
      <c r="GS260">
        <v>41789.4</v>
      </c>
      <c r="GT260">
        <v>1.91865</v>
      </c>
      <c r="GU260">
        <v>1.86975</v>
      </c>
      <c r="GV260">
        <v>0.086911</v>
      </c>
      <c r="GW260">
        <v>0</v>
      </c>
      <c r="GX260">
        <v>29.2496</v>
      </c>
      <c r="GY260">
        <v>999.9</v>
      </c>
      <c r="GZ260">
        <v>57.2</v>
      </c>
      <c r="HA260">
        <v>31.3</v>
      </c>
      <c r="HB260">
        <v>29.1641</v>
      </c>
      <c r="HC260">
        <v>62.4028</v>
      </c>
      <c r="HD260">
        <v>25.4207</v>
      </c>
      <c r="HE260">
        <v>1</v>
      </c>
      <c r="HF260">
        <v>0.108684</v>
      </c>
      <c r="HG260">
        <v>-1.41503</v>
      </c>
      <c r="HH260">
        <v>20.352</v>
      </c>
      <c r="HI260">
        <v>5.22747</v>
      </c>
      <c r="HJ260">
        <v>12.0159</v>
      </c>
      <c r="HK260">
        <v>4.9913</v>
      </c>
      <c r="HL260">
        <v>3.28965</v>
      </c>
      <c r="HM260">
        <v>9999</v>
      </c>
      <c r="HN260">
        <v>9999</v>
      </c>
      <c r="HO260">
        <v>9999</v>
      </c>
      <c r="HP260">
        <v>999.9</v>
      </c>
      <c r="HQ260">
        <v>1.86756</v>
      </c>
      <c r="HR260">
        <v>1.86672</v>
      </c>
      <c r="HS260">
        <v>1.86603</v>
      </c>
      <c r="HT260">
        <v>1.866</v>
      </c>
      <c r="HU260">
        <v>1.86785</v>
      </c>
      <c r="HV260">
        <v>1.8703</v>
      </c>
      <c r="HW260">
        <v>1.8689</v>
      </c>
      <c r="HX260">
        <v>1.87041</v>
      </c>
      <c r="HY260">
        <v>0</v>
      </c>
      <c r="HZ260">
        <v>0</v>
      </c>
      <c r="IA260">
        <v>0</v>
      </c>
      <c r="IB260">
        <v>0</v>
      </c>
      <c r="IC260" t="s">
        <v>426</v>
      </c>
      <c r="ID260" t="s">
        <v>427</v>
      </c>
      <c r="IE260" t="s">
        <v>428</v>
      </c>
      <c r="IF260" t="s">
        <v>428</v>
      </c>
      <c r="IG260" t="s">
        <v>428</v>
      </c>
      <c r="IH260" t="s">
        <v>428</v>
      </c>
      <c r="II260">
        <v>0</v>
      </c>
      <c r="IJ260">
        <v>100</v>
      </c>
      <c r="IK260">
        <v>100</v>
      </c>
      <c r="IL260">
        <v>1.237</v>
      </c>
      <c r="IM260">
        <v>0.2043</v>
      </c>
      <c r="IN260">
        <v>0.6902030508192664</v>
      </c>
      <c r="IO260">
        <v>0.001474763808417899</v>
      </c>
      <c r="IP260">
        <v>-3.85604142745729E-07</v>
      </c>
      <c r="IQ260">
        <v>-4.042155114862324E-11</v>
      </c>
      <c r="IR260">
        <v>-0.0599630414126953</v>
      </c>
      <c r="IS260">
        <v>-0.0008759303265835833</v>
      </c>
      <c r="IT260">
        <v>0.0007542316531097033</v>
      </c>
      <c r="IU260">
        <v>-1.168394518909615E-05</v>
      </c>
      <c r="IV260">
        <v>4</v>
      </c>
      <c r="IW260">
        <v>2283</v>
      </c>
      <c r="IX260">
        <v>1</v>
      </c>
      <c r="IY260">
        <v>28</v>
      </c>
      <c r="IZ260">
        <v>187651.4</v>
      </c>
      <c r="JA260">
        <v>187651.5</v>
      </c>
      <c r="JB260">
        <v>1.03271</v>
      </c>
      <c r="JC260">
        <v>2.28882</v>
      </c>
      <c r="JD260">
        <v>1.39648</v>
      </c>
      <c r="JE260">
        <v>2.35718</v>
      </c>
      <c r="JF260">
        <v>1.49536</v>
      </c>
      <c r="JG260">
        <v>2.74658</v>
      </c>
      <c r="JH260">
        <v>36.7417</v>
      </c>
      <c r="JI260">
        <v>24.1138</v>
      </c>
      <c r="JJ260">
        <v>18</v>
      </c>
      <c r="JK260">
        <v>489.092</v>
      </c>
      <c r="JL260">
        <v>448.203</v>
      </c>
      <c r="JM260">
        <v>31.5835</v>
      </c>
      <c r="JN260">
        <v>29.0089</v>
      </c>
      <c r="JO260">
        <v>30.0001</v>
      </c>
      <c r="JP260">
        <v>28.8651</v>
      </c>
      <c r="JQ260">
        <v>28.7961</v>
      </c>
      <c r="JR260">
        <v>20.6875</v>
      </c>
      <c r="JS260">
        <v>22.045</v>
      </c>
      <c r="JT260">
        <v>100</v>
      </c>
      <c r="JU260">
        <v>31.6559</v>
      </c>
      <c r="JV260">
        <v>420</v>
      </c>
      <c r="JW260">
        <v>24.821</v>
      </c>
      <c r="JX260">
        <v>100.949</v>
      </c>
      <c r="JY260">
        <v>100.489</v>
      </c>
    </row>
    <row r="261" spans="1:285">
      <c r="A261">
        <v>245</v>
      </c>
      <c r="B261">
        <v>1758506514</v>
      </c>
      <c r="C261">
        <v>3625.5</v>
      </c>
      <c r="D261" t="s">
        <v>924</v>
      </c>
      <c r="E261" t="s">
        <v>925</v>
      </c>
      <c r="F261">
        <v>5</v>
      </c>
      <c r="G261" t="s">
        <v>917</v>
      </c>
      <c r="H261" t="s">
        <v>420</v>
      </c>
      <c r="I261" t="s">
        <v>421</v>
      </c>
      <c r="J261">
        <v>1758506511</v>
      </c>
      <c r="K261">
        <f>(L261)/1000</f>
        <v>0</v>
      </c>
      <c r="L261">
        <f>1000*DL261*AJ261*(DH261-DI261)/(100*DA261*(1000-AJ261*DH261))</f>
        <v>0</v>
      </c>
      <c r="M261">
        <f>DL261*AJ261*(DG261-DF261*(1000-AJ261*DI261)/(1000-AJ261*DH261))/(100*DA261)</f>
        <v>0</v>
      </c>
      <c r="N261">
        <f>DF261 - IF(AJ261&gt;1, M261*DA261*100.0/(AL261), 0)</f>
        <v>0</v>
      </c>
      <c r="O261">
        <f>((U261-K261/2)*N261-M261)/(U261+K261/2)</f>
        <v>0</v>
      </c>
      <c r="P261">
        <f>O261*(DM261+DN261)/1000.0</f>
        <v>0</v>
      </c>
      <c r="Q261">
        <f>(DF261 - IF(AJ261&gt;1, M261*DA261*100.0/(AL261), 0))*(DM261+DN261)/1000.0</f>
        <v>0</v>
      </c>
      <c r="R261">
        <f>2.0/((1/T261-1/S261)+SIGN(T261)*SQRT((1/T261-1/S261)*(1/T261-1/S261) + 4*DB261/((DB261+1)*(DB261+1))*(2*1/T261*1/S261-1/S261*1/S261)))</f>
        <v>0</v>
      </c>
      <c r="S261">
        <f>IF(LEFT(DC261,1)&lt;&gt;"0",IF(LEFT(DC261,1)="1",3.0,DD261),$D$5+$E$5*(DT261*DM261/($K$5*1000))+$F$5*(DT261*DM261/($K$5*1000))*MAX(MIN(DA261,$J$5),$I$5)*MAX(MIN(DA261,$J$5),$I$5)+$G$5*MAX(MIN(DA261,$J$5),$I$5)*(DT261*DM261/($K$5*1000))+$H$5*(DT261*DM261/($K$5*1000))*(DT261*DM261/($K$5*1000)))</f>
        <v>0</v>
      </c>
      <c r="T261">
        <f>K261*(1000-(1000*0.61365*exp(17.502*X261/(240.97+X261))/(DM261+DN261)+DH261)/2)/(1000*0.61365*exp(17.502*X261/(240.97+X261))/(DM261+DN261)-DH261)</f>
        <v>0</v>
      </c>
      <c r="U261">
        <f>1/((DB261+1)/(R261/1.6)+1/(S261/1.37)) + DB261/((DB261+1)/(R261/1.6) + DB261/(S261/1.37))</f>
        <v>0</v>
      </c>
      <c r="V261">
        <f>(CW261*CZ261)</f>
        <v>0</v>
      </c>
      <c r="W261">
        <f>(DO261+(V261+2*0.95*5.67E-8*(((DO261+$B$7)+273)^4-(DO261+273)^4)-44100*K261)/(1.84*29.3*S261+8*0.95*5.67E-8*(DO261+273)^3))</f>
        <v>0</v>
      </c>
      <c r="X261">
        <f>($C$7*DP261+$D$7*DQ261+$E$7*W261)</f>
        <v>0</v>
      </c>
      <c r="Y261">
        <f>0.61365*exp(17.502*X261/(240.97+X261))</f>
        <v>0</v>
      </c>
      <c r="Z261">
        <f>(AA261/AB261*100)</f>
        <v>0</v>
      </c>
      <c r="AA261">
        <f>DH261*(DM261+DN261)/1000</f>
        <v>0</v>
      </c>
      <c r="AB261">
        <f>0.61365*exp(17.502*DO261/(240.97+DO261))</f>
        <v>0</v>
      </c>
      <c r="AC261">
        <f>(Y261-DH261*(DM261+DN261)/1000)</f>
        <v>0</v>
      </c>
      <c r="AD261">
        <f>(-K261*44100)</f>
        <v>0</v>
      </c>
      <c r="AE261">
        <f>2*29.3*S261*0.92*(DO261-X261)</f>
        <v>0</v>
      </c>
      <c r="AF261">
        <f>2*0.95*5.67E-8*(((DO261+$B$7)+273)^4-(X261+273)^4)</f>
        <v>0</v>
      </c>
      <c r="AG261">
        <f>V261+AF261+AD261+AE261</f>
        <v>0</v>
      </c>
      <c r="AH261">
        <v>2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MAX(0,($B$13+$C$13*DT261)/(1+$D$13*DT261)*DM261/(DO261+273)*$E$13)</f>
        <v>0</v>
      </c>
      <c r="AM261" t="s">
        <v>422</v>
      </c>
      <c r="AN261" t="s">
        <v>422</v>
      </c>
      <c r="AO261">
        <v>0</v>
      </c>
      <c r="AP261">
        <v>0</v>
      </c>
      <c r="AQ261">
        <f>1-AO261/AP261</f>
        <v>0</v>
      </c>
      <c r="AR261">
        <v>0</v>
      </c>
      <c r="AS261" t="s">
        <v>422</v>
      </c>
      <c r="AT261" t="s">
        <v>422</v>
      </c>
      <c r="AU261">
        <v>0</v>
      </c>
      <c r="AV261">
        <v>0</v>
      </c>
      <c r="AW261">
        <f>1-AU261/AV261</f>
        <v>0</v>
      </c>
      <c r="AX261">
        <v>0.5</v>
      </c>
      <c r="AY261">
        <f>CX261</f>
        <v>0</v>
      </c>
      <c r="AZ261">
        <f>M261</f>
        <v>0</v>
      </c>
      <c r="BA261">
        <f>AW261*AX261*AY261</f>
        <v>0</v>
      </c>
      <c r="BB261">
        <f>(AZ261-AR261)/AY261</f>
        <v>0</v>
      </c>
      <c r="BC261">
        <f>(AP261-AV261)/AV261</f>
        <v>0</v>
      </c>
      <c r="BD261">
        <f>AO261/(AQ261+AO261/AV261)</f>
        <v>0</v>
      </c>
      <c r="BE261" t="s">
        <v>422</v>
      </c>
      <c r="BF261">
        <v>0</v>
      </c>
      <c r="BG261">
        <f>IF(BF261&lt;&gt;0, BF261, BD261)</f>
        <v>0</v>
      </c>
      <c r="BH261">
        <f>1-BG261/AV261</f>
        <v>0</v>
      </c>
      <c r="BI261">
        <f>(AV261-AU261)/(AV261-BG261)</f>
        <v>0</v>
      </c>
      <c r="BJ261">
        <f>(AP261-AV261)/(AP261-BG261)</f>
        <v>0</v>
      </c>
      <c r="BK261">
        <f>(AV261-AU261)/(AV261-AO261)</f>
        <v>0</v>
      </c>
      <c r="BL261">
        <f>(AP261-AV261)/(AP261-AO261)</f>
        <v>0</v>
      </c>
      <c r="BM261">
        <f>(BI261*BG261/AU261)</f>
        <v>0</v>
      </c>
      <c r="BN261">
        <f>(1-BM261)</f>
        <v>0</v>
      </c>
      <c r="CW261">
        <f>$B$11*DU261+$C$11*DV261+$F$11*EG261*(1-EJ261)</f>
        <v>0</v>
      </c>
      <c r="CX261">
        <f>CW261*CY261</f>
        <v>0</v>
      </c>
      <c r="CY261">
        <f>($B$11*$D$9+$C$11*$D$9+$F$11*((ET261+EL261)/MAX(ET261+EL261+EU261, 0.1)*$I$9+EU261/MAX(ET261+EL261+EU261, 0.1)*$J$9))/($B$11+$C$11+$F$11)</f>
        <v>0</v>
      </c>
      <c r="CZ261">
        <f>($B$11*$K$9+$C$11*$K$9+$F$11*((ET261+EL261)/MAX(ET261+EL261+EU261, 0.1)*$P$9+EU261/MAX(ET261+EL261+EU261, 0.1)*$Q$9))/($B$11+$C$11+$F$11)</f>
        <v>0</v>
      </c>
      <c r="DA261">
        <v>4.38</v>
      </c>
      <c r="DB261">
        <v>0.5</v>
      </c>
      <c r="DC261" t="s">
        <v>423</v>
      </c>
      <c r="DD261">
        <v>2</v>
      </c>
      <c r="DE261">
        <v>1758506511</v>
      </c>
      <c r="DF261">
        <v>420.2874444444444</v>
      </c>
      <c r="DG261">
        <v>419.9948888888889</v>
      </c>
      <c r="DH261">
        <v>25.01851111111111</v>
      </c>
      <c r="DI261">
        <v>24.81772222222222</v>
      </c>
      <c r="DJ261">
        <v>419.0495555555556</v>
      </c>
      <c r="DK261">
        <v>24.81431111111111</v>
      </c>
      <c r="DL261">
        <v>500.0003333333333</v>
      </c>
      <c r="DM261">
        <v>90.00406666666666</v>
      </c>
      <c r="DN261">
        <v>0.05622293333333333</v>
      </c>
      <c r="DO261">
        <v>30.98193333333333</v>
      </c>
      <c r="DP261">
        <v>30.66576666666667</v>
      </c>
      <c r="DQ261">
        <v>999.9000000000001</v>
      </c>
      <c r="DR261">
        <v>0</v>
      </c>
      <c r="DS261">
        <v>0</v>
      </c>
      <c r="DT261">
        <v>10004.57222222222</v>
      </c>
      <c r="DU261">
        <v>0</v>
      </c>
      <c r="DV261">
        <v>0.899321</v>
      </c>
      <c r="DW261">
        <v>0.2922193333333333</v>
      </c>
      <c r="DX261">
        <v>431.0721111111111</v>
      </c>
      <c r="DY261">
        <v>430.6836666666667</v>
      </c>
      <c r="DZ261">
        <v>0.2007926666666667</v>
      </c>
      <c r="EA261">
        <v>419.9948888888889</v>
      </c>
      <c r="EB261">
        <v>24.81772222222222</v>
      </c>
      <c r="EC261">
        <v>2.25177</v>
      </c>
      <c r="ED261">
        <v>2.233694444444445</v>
      </c>
      <c r="EE261">
        <v>19.33544444444444</v>
      </c>
      <c r="EF261">
        <v>19.20605555555555</v>
      </c>
      <c r="EG261">
        <v>0.00500097</v>
      </c>
      <c r="EH261">
        <v>0</v>
      </c>
      <c r="EI261">
        <v>0</v>
      </c>
      <c r="EJ261">
        <v>0</v>
      </c>
      <c r="EK261">
        <v>537.7333333333332</v>
      </c>
      <c r="EL261">
        <v>0.00500097</v>
      </c>
      <c r="EM261">
        <v>-10.7</v>
      </c>
      <c r="EN261">
        <v>-3.066666666666667</v>
      </c>
      <c r="EO261">
        <v>35.437</v>
      </c>
      <c r="EP261">
        <v>38.625</v>
      </c>
      <c r="EQ261">
        <v>37.111</v>
      </c>
      <c r="ER261">
        <v>38.562</v>
      </c>
      <c r="ES261">
        <v>37.312</v>
      </c>
      <c r="ET261">
        <v>0</v>
      </c>
      <c r="EU261">
        <v>0</v>
      </c>
      <c r="EV261">
        <v>0</v>
      </c>
      <c r="EW261">
        <v>1758506514.7</v>
      </c>
      <c r="EX261">
        <v>0</v>
      </c>
      <c r="EY261">
        <v>539.7192307692308</v>
      </c>
      <c r="EZ261">
        <v>-29.53504256116927</v>
      </c>
      <c r="FA261">
        <v>-17.25470127175428</v>
      </c>
      <c r="FB261">
        <v>-6.665384615384615</v>
      </c>
      <c r="FC261">
        <v>15</v>
      </c>
      <c r="FD261">
        <v>0</v>
      </c>
      <c r="FE261" t="s">
        <v>424</v>
      </c>
      <c r="FF261">
        <v>1747247426.5</v>
      </c>
      <c r="FG261">
        <v>1747247420.5</v>
      </c>
      <c r="FH261">
        <v>0</v>
      </c>
      <c r="FI261">
        <v>1.027</v>
      </c>
      <c r="FJ261">
        <v>0.031</v>
      </c>
      <c r="FK261">
        <v>0.02</v>
      </c>
      <c r="FL261">
        <v>0.05</v>
      </c>
      <c r="FM261">
        <v>420</v>
      </c>
      <c r="FN261">
        <v>16</v>
      </c>
      <c r="FO261">
        <v>0.01</v>
      </c>
      <c r="FP261">
        <v>0.1</v>
      </c>
      <c r="FQ261">
        <v>0.2597503</v>
      </c>
      <c r="FR261">
        <v>0.02545463414634067</v>
      </c>
      <c r="FS261">
        <v>0.03651487104400069</v>
      </c>
      <c r="FT261">
        <v>1</v>
      </c>
      <c r="FU261">
        <v>538.8411764705884</v>
      </c>
      <c r="FV261">
        <v>-6.420167899917986</v>
      </c>
      <c r="FW261">
        <v>7.608281774296579</v>
      </c>
      <c r="FX261">
        <v>-1</v>
      </c>
      <c r="FY261">
        <v>0.19980575</v>
      </c>
      <c r="FZ261">
        <v>-0.03234011257035666</v>
      </c>
      <c r="GA261">
        <v>0.009776232967636359</v>
      </c>
      <c r="GB261">
        <v>1</v>
      </c>
      <c r="GC261">
        <v>2</v>
      </c>
      <c r="GD261">
        <v>2</v>
      </c>
      <c r="GE261" t="s">
        <v>448</v>
      </c>
      <c r="GF261">
        <v>3.13676</v>
      </c>
      <c r="GG261">
        <v>2.71585</v>
      </c>
      <c r="GH261">
        <v>0.09330670000000001</v>
      </c>
      <c r="GI261">
        <v>0.0925713</v>
      </c>
      <c r="GJ261">
        <v>0.108714</v>
      </c>
      <c r="GK261">
        <v>0.106838</v>
      </c>
      <c r="GL261">
        <v>28806</v>
      </c>
      <c r="GM261">
        <v>28881.4</v>
      </c>
      <c r="GN261">
        <v>29535.9</v>
      </c>
      <c r="GO261">
        <v>29414.4</v>
      </c>
      <c r="GP261">
        <v>34781.1</v>
      </c>
      <c r="GQ261">
        <v>34792.8</v>
      </c>
      <c r="GR261">
        <v>41565.1</v>
      </c>
      <c r="GS261">
        <v>41789.6</v>
      </c>
      <c r="GT261">
        <v>1.91852</v>
      </c>
      <c r="GU261">
        <v>1.86985</v>
      </c>
      <c r="GV261">
        <v>0.0867993</v>
      </c>
      <c r="GW261">
        <v>0</v>
      </c>
      <c r="GX261">
        <v>29.2498</v>
      </c>
      <c r="GY261">
        <v>999.9</v>
      </c>
      <c r="GZ261">
        <v>57.2</v>
      </c>
      <c r="HA261">
        <v>31.3</v>
      </c>
      <c r="HB261">
        <v>29.165</v>
      </c>
      <c r="HC261">
        <v>62.2628</v>
      </c>
      <c r="HD261">
        <v>25.4607</v>
      </c>
      <c r="HE261">
        <v>1</v>
      </c>
      <c r="HF261">
        <v>0.108841</v>
      </c>
      <c r="HG261">
        <v>-1.54787</v>
      </c>
      <c r="HH261">
        <v>20.3503</v>
      </c>
      <c r="HI261">
        <v>5.22373</v>
      </c>
      <c r="HJ261">
        <v>12.0159</v>
      </c>
      <c r="HK261">
        <v>4.9902</v>
      </c>
      <c r="HL261">
        <v>3.28905</v>
      </c>
      <c r="HM261">
        <v>9999</v>
      </c>
      <c r="HN261">
        <v>9999</v>
      </c>
      <c r="HO261">
        <v>9999</v>
      </c>
      <c r="HP261">
        <v>999.9</v>
      </c>
      <c r="HQ261">
        <v>1.86756</v>
      </c>
      <c r="HR261">
        <v>1.86673</v>
      </c>
      <c r="HS261">
        <v>1.86602</v>
      </c>
      <c r="HT261">
        <v>1.866</v>
      </c>
      <c r="HU261">
        <v>1.86784</v>
      </c>
      <c r="HV261">
        <v>1.87027</v>
      </c>
      <c r="HW261">
        <v>1.8689</v>
      </c>
      <c r="HX261">
        <v>1.8704</v>
      </c>
      <c r="HY261">
        <v>0</v>
      </c>
      <c r="HZ261">
        <v>0</v>
      </c>
      <c r="IA261">
        <v>0</v>
      </c>
      <c r="IB261">
        <v>0</v>
      </c>
      <c r="IC261" t="s">
        <v>426</v>
      </c>
      <c r="ID261" t="s">
        <v>427</v>
      </c>
      <c r="IE261" t="s">
        <v>428</v>
      </c>
      <c r="IF261" t="s">
        <v>428</v>
      </c>
      <c r="IG261" t="s">
        <v>428</v>
      </c>
      <c r="IH261" t="s">
        <v>428</v>
      </c>
      <c r="II261">
        <v>0</v>
      </c>
      <c r="IJ261">
        <v>100</v>
      </c>
      <c r="IK261">
        <v>100</v>
      </c>
      <c r="IL261">
        <v>1.238</v>
      </c>
      <c r="IM261">
        <v>0.2045</v>
      </c>
      <c r="IN261">
        <v>0.6902030508192664</v>
      </c>
      <c r="IO261">
        <v>0.001474763808417899</v>
      </c>
      <c r="IP261">
        <v>-3.85604142745729E-07</v>
      </c>
      <c r="IQ261">
        <v>-4.042155114862324E-11</v>
      </c>
      <c r="IR261">
        <v>-0.0599630414126953</v>
      </c>
      <c r="IS261">
        <v>-0.0008759303265835833</v>
      </c>
      <c r="IT261">
        <v>0.0007542316531097033</v>
      </c>
      <c r="IU261">
        <v>-1.168394518909615E-05</v>
      </c>
      <c r="IV261">
        <v>4</v>
      </c>
      <c r="IW261">
        <v>2283</v>
      </c>
      <c r="IX261">
        <v>1</v>
      </c>
      <c r="IY261">
        <v>28</v>
      </c>
      <c r="IZ261">
        <v>187651.5</v>
      </c>
      <c r="JA261">
        <v>187651.6</v>
      </c>
      <c r="JB261">
        <v>1.03271</v>
      </c>
      <c r="JC261">
        <v>2.29736</v>
      </c>
      <c r="JD261">
        <v>1.39648</v>
      </c>
      <c r="JE261">
        <v>2.35596</v>
      </c>
      <c r="JF261">
        <v>1.49536</v>
      </c>
      <c r="JG261">
        <v>2.63794</v>
      </c>
      <c r="JH261">
        <v>36.7417</v>
      </c>
      <c r="JI261">
        <v>24.1138</v>
      </c>
      <c r="JJ261">
        <v>18</v>
      </c>
      <c r="JK261">
        <v>489.013</v>
      </c>
      <c r="JL261">
        <v>448.266</v>
      </c>
      <c r="JM261">
        <v>31.5869</v>
      </c>
      <c r="JN261">
        <v>29.0089</v>
      </c>
      <c r="JO261">
        <v>30.0002</v>
      </c>
      <c r="JP261">
        <v>28.8651</v>
      </c>
      <c r="JQ261">
        <v>28.7961</v>
      </c>
      <c r="JR261">
        <v>20.6906</v>
      </c>
      <c r="JS261">
        <v>22.045</v>
      </c>
      <c r="JT261">
        <v>100</v>
      </c>
      <c r="JU261">
        <v>31.6559</v>
      </c>
      <c r="JV261">
        <v>420</v>
      </c>
      <c r="JW261">
        <v>24.8195</v>
      </c>
      <c r="JX261">
        <v>100.948</v>
      </c>
      <c r="JY261">
        <v>100.49</v>
      </c>
    </row>
    <row r="262" spans="1:285">
      <c r="A262">
        <v>246</v>
      </c>
      <c r="B262">
        <v>1758506516</v>
      </c>
      <c r="C262">
        <v>3627.5</v>
      </c>
      <c r="D262" t="s">
        <v>926</v>
      </c>
      <c r="E262" t="s">
        <v>927</v>
      </c>
      <c r="F262">
        <v>5</v>
      </c>
      <c r="G262" t="s">
        <v>917</v>
      </c>
      <c r="H262" t="s">
        <v>420</v>
      </c>
      <c r="I262" t="s">
        <v>421</v>
      </c>
      <c r="J262">
        <v>1758506513</v>
      </c>
      <c r="K262">
        <f>(L262)/1000</f>
        <v>0</v>
      </c>
      <c r="L262">
        <f>1000*DL262*AJ262*(DH262-DI262)/(100*DA262*(1000-AJ262*DH262))</f>
        <v>0</v>
      </c>
      <c r="M262">
        <f>DL262*AJ262*(DG262-DF262*(1000-AJ262*DI262)/(1000-AJ262*DH262))/(100*DA262)</f>
        <v>0</v>
      </c>
      <c r="N262">
        <f>DF262 - IF(AJ262&gt;1, M262*DA262*100.0/(AL262), 0)</f>
        <v>0</v>
      </c>
      <c r="O262">
        <f>((U262-K262/2)*N262-M262)/(U262+K262/2)</f>
        <v>0</v>
      </c>
      <c r="P262">
        <f>O262*(DM262+DN262)/1000.0</f>
        <v>0</v>
      </c>
      <c r="Q262">
        <f>(DF262 - IF(AJ262&gt;1, M262*DA262*100.0/(AL262), 0))*(DM262+DN262)/1000.0</f>
        <v>0</v>
      </c>
      <c r="R262">
        <f>2.0/((1/T262-1/S262)+SIGN(T262)*SQRT((1/T262-1/S262)*(1/T262-1/S262) + 4*DB262/((DB262+1)*(DB262+1))*(2*1/T262*1/S262-1/S262*1/S262)))</f>
        <v>0</v>
      </c>
      <c r="S262">
        <f>IF(LEFT(DC262,1)&lt;&gt;"0",IF(LEFT(DC262,1)="1",3.0,DD262),$D$5+$E$5*(DT262*DM262/($K$5*1000))+$F$5*(DT262*DM262/($K$5*1000))*MAX(MIN(DA262,$J$5),$I$5)*MAX(MIN(DA262,$J$5),$I$5)+$G$5*MAX(MIN(DA262,$J$5),$I$5)*(DT262*DM262/($K$5*1000))+$H$5*(DT262*DM262/($K$5*1000))*(DT262*DM262/($K$5*1000)))</f>
        <v>0</v>
      </c>
      <c r="T262">
        <f>K262*(1000-(1000*0.61365*exp(17.502*X262/(240.97+X262))/(DM262+DN262)+DH262)/2)/(1000*0.61365*exp(17.502*X262/(240.97+X262))/(DM262+DN262)-DH262)</f>
        <v>0</v>
      </c>
      <c r="U262">
        <f>1/((DB262+1)/(R262/1.6)+1/(S262/1.37)) + DB262/((DB262+1)/(R262/1.6) + DB262/(S262/1.37))</f>
        <v>0</v>
      </c>
      <c r="V262">
        <f>(CW262*CZ262)</f>
        <v>0</v>
      </c>
      <c r="W262">
        <f>(DO262+(V262+2*0.95*5.67E-8*(((DO262+$B$7)+273)^4-(DO262+273)^4)-44100*K262)/(1.84*29.3*S262+8*0.95*5.67E-8*(DO262+273)^3))</f>
        <v>0</v>
      </c>
      <c r="X262">
        <f>($C$7*DP262+$D$7*DQ262+$E$7*W262)</f>
        <v>0</v>
      </c>
      <c r="Y262">
        <f>0.61365*exp(17.502*X262/(240.97+X262))</f>
        <v>0</v>
      </c>
      <c r="Z262">
        <f>(AA262/AB262*100)</f>
        <v>0</v>
      </c>
      <c r="AA262">
        <f>DH262*(DM262+DN262)/1000</f>
        <v>0</v>
      </c>
      <c r="AB262">
        <f>0.61365*exp(17.502*DO262/(240.97+DO262))</f>
        <v>0</v>
      </c>
      <c r="AC262">
        <f>(Y262-DH262*(DM262+DN262)/1000)</f>
        <v>0</v>
      </c>
      <c r="AD262">
        <f>(-K262*44100)</f>
        <v>0</v>
      </c>
      <c r="AE262">
        <f>2*29.3*S262*0.92*(DO262-X262)</f>
        <v>0</v>
      </c>
      <c r="AF262">
        <f>2*0.95*5.67E-8*(((DO262+$B$7)+273)^4-(X262+273)^4)</f>
        <v>0</v>
      </c>
      <c r="AG262">
        <f>V262+AF262+AD262+AE262</f>
        <v>0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MAX(0,($B$13+$C$13*DT262)/(1+$D$13*DT262)*DM262/(DO262+273)*$E$13)</f>
        <v>0</v>
      </c>
      <c r="AM262" t="s">
        <v>422</v>
      </c>
      <c r="AN262" t="s">
        <v>422</v>
      </c>
      <c r="AO262">
        <v>0</v>
      </c>
      <c r="AP262">
        <v>0</v>
      </c>
      <c r="AQ262">
        <f>1-AO262/AP262</f>
        <v>0</v>
      </c>
      <c r="AR262">
        <v>0</v>
      </c>
      <c r="AS262" t="s">
        <v>422</v>
      </c>
      <c r="AT262" t="s">
        <v>422</v>
      </c>
      <c r="AU262">
        <v>0</v>
      </c>
      <c r="AV262">
        <v>0</v>
      </c>
      <c r="AW262">
        <f>1-AU262/AV262</f>
        <v>0</v>
      </c>
      <c r="AX262">
        <v>0.5</v>
      </c>
      <c r="AY262">
        <f>CX262</f>
        <v>0</v>
      </c>
      <c r="AZ262">
        <f>M262</f>
        <v>0</v>
      </c>
      <c r="BA262">
        <f>AW262*AX262*AY262</f>
        <v>0</v>
      </c>
      <c r="BB262">
        <f>(AZ262-AR262)/AY262</f>
        <v>0</v>
      </c>
      <c r="BC262">
        <f>(AP262-AV262)/AV262</f>
        <v>0</v>
      </c>
      <c r="BD262">
        <f>AO262/(AQ262+AO262/AV262)</f>
        <v>0</v>
      </c>
      <c r="BE262" t="s">
        <v>422</v>
      </c>
      <c r="BF262">
        <v>0</v>
      </c>
      <c r="BG262">
        <f>IF(BF262&lt;&gt;0, BF262, BD262)</f>
        <v>0</v>
      </c>
      <c r="BH262">
        <f>1-BG262/AV262</f>
        <v>0</v>
      </c>
      <c r="BI262">
        <f>(AV262-AU262)/(AV262-BG262)</f>
        <v>0</v>
      </c>
      <c r="BJ262">
        <f>(AP262-AV262)/(AP262-BG262)</f>
        <v>0</v>
      </c>
      <c r="BK262">
        <f>(AV262-AU262)/(AV262-AO262)</f>
        <v>0</v>
      </c>
      <c r="BL262">
        <f>(AP262-AV262)/(AP262-AO262)</f>
        <v>0</v>
      </c>
      <c r="BM262">
        <f>(BI262*BG262/AU262)</f>
        <v>0</v>
      </c>
      <c r="BN262">
        <f>(1-BM262)</f>
        <v>0</v>
      </c>
      <c r="CW262">
        <f>$B$11*DU262+$C$11*DV262+$F$11*EG262*(1-EJ262)</f>
        <v>0</v>
      </c>
      <c r="CX262">
        <f>CW262*CY262</f>
        <v>0</v>
      </c>
      <c r="CY262">
        <f>($B$11*$D$9+$C$11*$D$9+$F$11*((ET262+EL262)/MAX(ET262+EL262+EU262, 0.1)*$I$9+EU262/MAX(ET262+EL262+EU262, 0.1)*$J$9))/($B$11+$C$11+$F$11)</f>
        <v>0</v>
      </c>
      <c r="CZ262">
        <f>($B$11*$K$9+$C$11*$K$9+$F$11*((ET262+EL262)/MAX(ET262+EL262+EU262, 0.1)*$P$9+EU262/MAX(ET262+EL262+EU262, 0.1)*$Q$9))/($B$11+$C$11+$F$11)</f>
        <v>0</v>
      </c>
      <c r="DA262">
        <v>4.38</v>
      </c>
      <c r="DB262">
        <v>0.5</v>
      </c>
      <c r="DC262" t="s">
        <v>423</v>
      </c>
      <c r="DD262">
        <v>2</v>
      </c>
      <c r="DE262">
        <v>1758506513</v>
      </c>
      <c r="DF262">
        <v>420.296</v>
      </c>
      <c r="DG262">
        <v>419.9683333333334</v>
      </c>
      <c r="DH262">
        <v>25.02887777777778</v>
      </c>
      <c r="DI262">
        <v>24.81992222222222</v>
      </c>
      <c r="DJ262">
        <v>419.0584444444445</v>
      </c>
      <c r="DK262">
        <v>24.82453333333333</v>
      </c>
      <c r="DL262">
        <v>500.0016666666666</v>
      </c>
      <c r="DM262">
        <v>90.00528888888888</v>
      </c>
      <c r="DN262">
        <v>0.05599017777777777</v>
      </c>
      <c r="DO262">
        <v>30.9781</v>
      </c>
      <c r="DP262">
        <v>30.66268888888889</v>
      </c>
      <c r="DQ262">
        <v>999.9000000000001</v>
      </c>
      <c r="DR262">
        <v>0</v>
      </c>
      <c r="DS262">
        <v>0</v>
      </c>
      <c r="DT262">
        <v>10002.76666666667</v>
      </c>
      <c r="DU262">
        <v>0</v>
      </c>
      <c r="DV262">
        <v>0.899321</v>
      </c>
      <c r="DW262">
        <v>0.3276197777777778</v>
      </c>
      <c r="DX262">
        <v>431.0855555555556</v>
      </c>
      <c r="DY262">
        <v>430.6572222222222</v>
      </c>
      <c r="DZ262">
        <v>0.208969</v>
      </c>
      <c r="EA262">
        <v>419.9683333333334</v>
      </c>
      <c r="EB262">
        <v>24.81992222222222</v>
      </c>
      <c r="EC262">
        <v>2.252733333333333</v>
      </c>
      <c r="ED262">
        <v>2.233923333333333</v>
      </c>
      <c r="EE262">
        <v>19.34232222222222</v>
      </c>
      <c r="EF262">
        <v>19.20768888888889</v>
      </c>
      <c r="EG262">
        <v>0.00500097</v>
      </c>
      <c r="EH262">
        <v>0</v>
      </c>
      <c r="EI262">
        <v>0</v>
      </c>
      <c r="EJ262">
        <v>0</v>
      </c>
      <c r="EK262">
        <v>542.0999999999999</v>
      </c>
      <c r="EL262">
        <v>0.00500097</v>
      </c>
      <c r="EM262">
        <v>-9.411111111111111</v>
      </c>
      <c r="EN262">
        <v>-2.388888888888889</v>
      </c>
      <c r="EO262">
        <v>35.437</v>
      </c>
      <c r="EP262">
        <v>38.625</v>
      </c>
      <c r="EQ262">
        <v>37.09</v>
      </c>
      <c r="ER262">
        <v>38.54133333333333</v>
      </c>
      <c r="ES262">
        <v>37.312</v>
      </c>
      <c r="ET262">
        <v>0</v>
      </c>
      <c r="EU262">
        <v>0</v>
      </c>
      <c r="EV262">
        <v>0</v>
      </c>
      <c r="EW262">
        <v>1758506517.1</v>
      </c>
      <c r="EX262">
        <v>0</v>
      </c>
      <c r="EY262">
        <v>539.4923076923077</v>
      </c>
      <c r="EZ262">
        <v>16.44444464759436</v>
      </c>
      <c r="FA262">
        <v>-19.53846200432611</v>
      </c>
      <c r="FB262">
        <v>-6.865384615384615</v>
      </c>
      <c r="FC262">
        <v>15</v>
      </c>
      <c r="FD262">
        <v>0</v>
      </c>
      <c r="FE262" t="s">
        <v>424</v>
      </c>
      <c r="FF262">
        <v>1747247426.5</v>
      </c>
      <c r="FG262">
        <v>1747247420.5</v>
      </c>
      <c r="FH262">
        <v>0</v>
      </c>
      <c r="FI262">
        <v>1.027</v>
      </c>
      <c r="FJ262">
        <v>0.031</v>
      </c>
      <c r="FK262">
        <v>0.02</v>
      </c>
      <c r="FL262">
        <v>0.05</v>
      </c>
      <c r="FM262">
        <v>420</v>
      </c>
      <c r="FN262">
        <v>16</v>
      </c>
      <c r="FO262">
        <v>0.01</v>
      </c>
      <c r="FP262">
        <v>0.1</v>
      </c>
      <c r="FQ262">
        <v>0.2667935365853658</v>
      </c>
      <c r="FR262">
        <v>0.3347701463414635</v>
      </c>
      <c r="FS262">
        <v>0.04766740409673923</v>
      </c>
      <c r="FT262">
        <v>0</v>
      </c>
      <c r="FU262">
        <v>539.9176470588236</v>
      </c>
      <c r="FV262">
        <v>3.844156014552315</v>
      </c>
      <c r="FW262">
        <v>6.972402345222763</v>
      </c>
      <c r="FX262">
        <v>-1</v>
      </c>
      <c r="FY262">
        <v>0.2013999756097561</v>
      </c>
      <c r="FZ262">
        <v>0.002257986062717612</v>
      </c>
      <c r="GA262">
        <v>0.0108231840508884</v>
      </c>
      <c r="GB262">
        <v>1</v>
      </c>
      <c r="GC262">
        <v>1</v>
      </c>
      <c r="GD262">
        <v>2</v>
      </c>
      <c r="GE262" t="s">
        <v>425</v>
      </c>
      <c r="GF262">
        <v>3.13674</v>
      </c>
      <c r="GG262">
        <v>2.71587</v>
      </c>
      <c r="GH262">
        <v>0.093303</v>
      </c>
      <c r="GI262">
        <v>0.0925776</v>
      </c>
      <c r="GJ262">
        <v>0.108735</v>
      </c>
      <c r="GK262">
        <v>0.10684</v>
      </c>
      <c r="GL262">
        <v>28806.1</v>
      </c>
      <c r="GM262">
        <v>28881.4</v>
      </c>
      <c r="GN262">
        <v>29535.9</v>
      </c>
      <c r="GO262">
        <v>29414.5</v>
      </c>
      <c r="GP262">
        <v>34780.2</v>
      </c>
      <c r="GQ262">
        <v>34792.9</v>
      </c>
      <c r="GR262">
        <v>41565.2</v>
      </c>
      <c r="GS262">
        <v>41789.7</v>
      </c>
      <c r="GT262">
        <v>1.91875</v>
      </c>
      <c r="GU262">
        <v>1.87</v>
      </c>
      <c r="GV262">
        <v>0.08657570000000001</v>
      </c>
      <c r="GW262">
        <v>0</v>
      </c>
      <c r="GX262">
        <v>29.2498</v>
      </c>
      <c r="GY262">
        <v>999.9</v>
      </c>
      <c r="GZ262">
        <v>57.2</v>
      </c>
      <c r="HA262">
        <v>31.3</v>
      </c>
      <c r="HB262">
        <v>29.1649</v>
      </c>
      <c r="HC262">
        <v>62.4528</v>
      </c>
      <c r="HD262">
        <v>25.4688</v>
      </c>
      <c r="HE262">
        <v>1</v>
      </c>
      <c r="HF262">
        <v>0.109068</v>
      </c>
      <c r="HG262">
        <v>-1.6242</v>
      </c>
      <c r="HH262">
        <v>20.3496</v>
      </c>
      <c r="HI262">
        <v>5.22358</v>
      </c>
      <c r="HJ262">
        <v>12.0159</v>
      </c>
      <c r="HK262">
        <v>4.9902</v>
      </c>
      <c r="HL262">
        <v>3.28903</v>
      </c>
      <c r="HM262">
        <v>9999</v>
      </c>
      <c r="HN262">
        <v>9999</v>
      </c>
      <c r="HO262">
        <v>9999</v>
      </c>
      <c r="HP262">
        <v>999.9</v>
      </c>
      <c r="HQ262">
        <v>1.86755</v>
      </c>
      <c r="HR262">
        <v>1.86674</v>
      </c>
      <c r="HS262">
        <v>1.86602</v>
      </c>
      <c r="HT262">
        <v>1.866</v>
      </c>
      <c r="HU262">
        <v>1.86784</v>
      </c>
      <c r="HV262">
        <v>1.87027</v>
      </c>
      <c r="HW262">
        <v>1.8689</v>
      </c>
      <c r="HX262">
        <v>1.87038</v>
      </c>
      <c r="HY262">
        <v>0</v>
      </c>
      <c r="HZ262">
        <v>0</v>
      </c>
      <c r="IA262">
        <v>0</v>
      </c>
      <c r="IB262">
        <v>0</v>
      </c>
      <c r="IC262" t="s">
        <v>426</v>
      </c>
      <c r="ID262" t="s">
        <v>427</v>
      </c>
      <c r="IE262" t="s">
        <v>428</v>
      </c>
      <c r="IF262" t="s">
        <v>428</v>
      </c>
      <c r="IG262" t="s">
        <v>428</v>
      </c>
      <c r="IH262" t="s">
        <v>428</v>
      </c>
      <c r="II262">
        <v>0</v>
      </c>
      <c r="IJ262">
        <v>100</v>
      </c>
      <c r="IK262">
        <v>100</v>
      </c>
      <c r="IL262">
        <v>1.237</v>
      </c>
      <c r="IM262">
        <v>0.2045</v>
      </c>
      <c r="IN262">
        <v>0.6902030508192664</v>
      </c>
      <c r="IO262">
        <v>0.001474763808417899</v>
      </c>
      <c r="IP262">
        <v>-3.85604142745729E-07</v>
      </c>
      <c r="IQ262">
        <v>-4.042155114862324E-11</v>
      </c>
      <c r="IR262">
        <v>-0.0599630414126953</v>
      </c>
      <c r="IS262">
        <v>-0.0008759303265835833</v>
      </c>
      <c r="IT262">
        <v>0.0007542316531097033</v>
      </c>
      <c r="IU262">
        <v>-1.168394518909615E-05</v>
      </c>
      <c r="IV262">
        <v>4</v>
      </c>
      <c r="IW262">
        <v>2283</v>
      </c>
      <c r="IX262">
        <v>1</v>
      </c>
      <c r="IY262">
        <v>28</v>
      </c>
      <c r="IZ262">
        <v>187651.5</v>
      </c>
      <c r="JA262">
        <v>187651.6</v>
      </c>
      <c r="JB262">
        <v>1.03271</v>
      </c>
      <c r="JC262">
        <v>2.29614</v>
      </c>
      <c r="JD262">
        <v>1.39771</v>
      </c>
      <c r="JE262">
        <v>2.3584</v>
      </c>
      <c r="JF262">
        <v>1.49536</v>
      </c>
      <c r="JG262">
        <v>2.61475</v>
      </c>
      <c r="JH262">
        <v>36.7417</v>
      </c>
      <c r="JI262">
        <v>24.1138</v>
      </c>
      <c r="JJ262">
        <v>18</v>
      </c>
      <c r="JK262">
        <v>489.154</v>
      </c>
      <c r="JL262">
        <v>448.359</v>
      </c>
      <c r="JM262">
        <v>31.6035</v>
      </c>
      <c r="JN262">
        <v>29.0089</v>
      </c>
      <c r="JO262">
        <v>30.0004</v>
      </c>
      <c r="JP262">
        <v>28.8651</v>
      </c>
      <c r="JQ262">
        <v>28.7961</v>
      </c>
      <c r="JR262">
        <v>20.6883</v>
      </c>
      <c r="JS262">
        <v>22.045</v>
      </c>
      <c r="JT262">
        <v>100</v>
      </c>
      <c r="JU262">
        <v>31.6559</v>
      </c>
      <c r="JV262">
        <v>420</v>
      </c>
      <c r="JW262">
        <v>24.8195</v>
      </c>
      <c r="JX262">
        <v>100.949</v>
      </c>
      <c r="JY262">
        <v>100.49</v>
      </c>
    </row>
    <row r="263" spans="1:285">
      <c r="A263">
        <v>247</v>
      </c>
      <c r="B263">
        <v>1758506518</v>
      </c>
      <c r="C263">
        <v>3629.5</v>
      </c>
      <c r="D263" t="s">
        <v>928</v>
      </c>
      <c r="E263" t="s">
        <v>929</v>
      </c>
      <c r="F263">
        <v>5</v>
      </c>
      <c r="G263" t="s">
        <v>917</v>
      </c>
      <c r="H263" t="s">
        <v>420</v>
      </c>
      <c r="I263" t="s">
        <v>421</v>
      </c>
      <c r="J263">
        <v>1758506515</v>
      </c>
      <c r="K263">
        <f>(L263)/1000</f>
        <v>0</v>
      </c>
      <c r="L263">
        <f>1000*DL263*AJ263*(DH263-DI263)/(100*DA263*(1000-AJ263*DH263))</f>
        <v>0</v>
      </c>
      <c r="M263">
        <f>DL263*AJ263*(DG263-DF263*(1000-AJ263*DI263)/(1000-AJ263*DH263))/(100*DA263)</f>
        <v>0</v>
      </c>
      <c r="N263">
        <f>DF263 - IF(AJ263&gt;1, M263*DA263*100.0/(AL263), 0)</f>
        <v>0</v>
      </c>
      <c r="O263">
        <f>((U263-K263/2)*N263-M263)/(U263+K263/2)</f>
        <v>0</v>
      </c>
      <c r="P263">
        <f>O263*(DM263+DN263)/1000.0</f>
        <v>0</v>
      </c>
      <c r="Q263">
        <f>(DF263 - IF(AJ263&gt;1, M263*DA263*100.0/(AL263), 0))*(DM263+DN263)/1000.0</f>
        <v>0</v>
      </c>
      <c r="R263">
        <f>2.0/((1/T263-1/S263)+SIGN(T263)*SQRT((1/T263-1/S263)*(1/T263-1/S263) + 4*DB263/((DB263+1)*(DB263+1))*(2*1/T263*1/S263-1/S263*1/S263)))</f>
        <v>0</v>
      </c>
      <c r="S263">
        <f>IF(LEFT(DC263,1)&lt;&gt;"0",IF(LEFT(DC263,1)="1",3.0,DD263),$D$5+$E$5*(DT263*DM263/($K$5*1000))+$F$5*(DT263*DM263/($K$5*1000))*MAX(MIN(DA263,$J$5),$I$5)*MAX(MIN(DA263,$J$5),$I$5)+$G$5*MAX(MIN(DA263,$J$5),$I$5)*(DT263*DM263/($K$5*1000))+$H$5*(DT263*DM263/($K$5*1000))*(DT263*DM263/($K$5*1000)))</f>
        <v>0</v>
      </c>
      <c r="T263">
        <f>K263*(1000-(1000*0.61365*exp(17.502*X263/(240.97+X263))/(DM263+DN263)+DH263)/2)/(1000*0.61365*exp(17.502*X263/(240.97+X263))/(DM263+DN263)-DH263)</f>
        <v>0</v>
      </c>
      <c r="U263">
        <f>1/((DB263+1)/(R263/1.6)+1/(S263/1.37)) + DB263/((DB263+1)/(R263/1.6) + DB263/(S263/1.37))</f>
        <v>0</v>
      </c>
      <c r="V263">
        <f>(CW263*CZ263)</f>
        <v>0</v>
      </c>
      <c r="W263">
        <f>(DO263+(V263+2*0.95*5.67E-8*(((DO263+$B$7)+273)^4-(DO263+273)^4)-44100*K263)/(1.84*29.3*S263+8*0.95*5.67E-8*(DO263+273)^3))</f>
        <v>0</v>
      </c>
      <c r="X263">
        <f>($C$7*DP263+$D$7*DQ263+$E$7*W263)</f>
        <v>0</v>
      </c>
      <c r="Y263">
        <f>0.61365*exp(17.502*X263/(240.97+X263))</f>
        <v>0</v>
      </c>
      <c r="Z263">
        <f>(AA263/AB263*100)</f>
        <v>0</v>
      </c>
      <c r="AA263">
        <f>DH263*(DM263+DN263)/1000</f>
        <v>0</v>
      </c>
      <c r="AB263">
        <f>0.61365*exp(17.502*DO263/(240.97+DO263))</f>
        <v>0</v>
      </c>
      <c r="AC263">
        <f>(Y263-DH263*(DM263+DN263)/1000)</f>
        <v>0</v>
      </c>
      <c r="AD263">
        <f>(-K263*44100)</f>
        <v>0</v>
      </c>
      <c r="AE263">
        <f>2*29.3*S263*0.92*(DO263-X263)</f>
        <v>0</v>
      </c>
      <c r="AF263">
        <f>2*0.95*5.67E-8*(((DO263+$B$7)+273)^4-(X263+273)^4)</f>
        <v>0</v>
      </c>
      <c r="AG263">
        <f>V263+AF263+AD263+AE263</f>
        <v>0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MAX(0,($B$13+$C$13*DT263)/(1+$D$13*DT263)*DM263/(DO263+273)*$E$13)</f>
        <v>0</v>
      </c>
      <c r="AM263" t="s">
        <v>422</v>
      </c>
      <c r="AN263" t="s">
        <v>422</v>
      </c>
      <c r="AO263">
        <v>0</v>
      </c>
      <c r="AP263">
        <v>0</v>
      </c>
      <c r="AQ263">
        <f>1-AO263/AP263</f>
        <v>0</v>
      </c>
      <c r="AR263">
        <v>0</v>
      </c>
      <c r="AS263" t="s">
        <v>422</v>
      </c>
      <c r="AT263" t="s">
        <v>422</v>
      </c>
      <c r="AU263">
        <v>0</v>
      </c>
      <c r="AV263">
        <v>0</v>
      </c>
      <c r="AW263">
        <f>1-AU263/AV263</f>
        <v>0</v>
      </c>
      <c r="AX263">
        <v>0.5</v>
      </c>
      <c r="AY263">
        <f>CX263</f>
        <v>0</v>
      </c>
      <c r="AZ263">
        <f>M263</f>
        <v>0</v>
      </c>
      <c r="BA263">
        <f>AW263*AX263*AY263</f>
        <v>0</v>
      </c>
      <c r="BB263">
        <f>(AZ263-AR263)/AY263</f>
        <v>0</v>
      </c>
      <c r="BC263">
        <f>(AP263-AV263)/AV263</f>
        <v>0</v>
      </c>
      <c r="BD263">
        <f>AO263/(AQ263+AO263/AV263)</f>
        <v>0</v>
      </c>
      <c r="BE263" t="s">
        <v>422</v>
      </c>
      <c r="BF263">
        <v>0</v>
      </c>
      <c r="BG263">
        <f>IF(BF263&lt;&gt;0, BF263, BD263)</f>
        <v>0</v>
      </c>
      <c r="BH263">
        <f>1-BG263/AV263</f>
        <v>0</v>
      </c>
      <c r="BI263">
        <f>(AV263-AU263)/(AV263-BG263)</f>
        <v>0</v>
      </c>
      <c r="BJ263">
        <f>(AP263-AV263)/(AP263-BG263)</f>
        <v>0</v>
      </c>
      <c r="BK263">
        <f>(AV263-AU263)/(AV263-AO263)</f>
        <v>0</v>
      </c>
      <c r="BL263">
        <f>(AP263-AV263)/(AP263-AO263)</f>
        <v>0</v>
      </c>
      <c r="BM263">
        <f>(BI263*BG263/AU263)</f>
        <v>0</v>
      </c>
      <c r="BN263">
        <f>(1-BM263)</f>
        <v>0</v>
      </c>
      <c r="CW263">
        <f>$B$11*DU263+$C$11*DV263+$F$11*EG263*(1-EJ263)</f>
        <v>0</v>
      </c>
      <c r="CX263">
        <f>CW263*CY263</f>
        <v>0</v>
      </c>
      <c r="CY263">
        <f>($B$11*$D$9+$C$11*$D$9+$F$11*((ET263+EL263)/MAX(ET263+EL263+EU263, 0.1)*$I$9+EU263/MAX(ET263+EL263+EU263, 0.1)*$J$9))/($B$11+$C$11+$F$11)</f>
        <v>0</v>
      </c>
      <c r="CZ263">
        <f>($B$11*$K$9+$C$11*$K$9+$F$11*((ET263+EL263)/MAX(ET263+EL263+EU263, 0.1)*$P$9+EU263/MAX(ET263+EL263+EU263, 0.1)*$Q$9))/($B$11+$C$11+$F$11)</f>
        <v>0</v>
      </c>
      <c r="DA263">
        <v>4.38</v>
      </c>
      <c r="DB263">
        <v>0.5</v>
      </c>
      <c r="DC263" t="s">
        <v>423</v>
      </c>
      <c r="DD263">
        <v>2</v>
      </c>
      <c r="DE263">
        <v>1758506515</v>
      </c>
      <c r="DF263">
        <v>420.2902222222222</v>
      </c>
      <c r="DG263">
        <v>419.9701111111111</v>
      </c>
      <c r="DH263">
        <v>25.03706666666667</v>
      </c>
      <c r="DI263">
        <v>24.82084444444445</v>
      </c>
      <c r="DJ263">
        <v>419.0527777777777</v>
      </c>
      <c r="DK263">
        <v>24.8326</v>
      </c>
      <c r="DL263">
        <v>500.0126666666666</v>
      </c>
      <c r="DM263">
        <v>90.00577777777777</v>
      </c>
      <c r="DN263">
        <v>0.05580593333333333</v>
      </c>
      <c r="DO263">
        <v>30.97526666666667</v>
      </c>
      <c r="DP263">
        <v>30.65976666666667</v>
      </c>
      <c r="DQ263">
        <v>999.9000000000001</v>
      </c>
      <c r="DR263">
        <v>0</v>
      </c>
      <c r="DS263">
        <v>0</v>
      </c>
      <c r="DT263">
        <v>10000.41666666667</v>
      </c>
      <c r="DU263">
        <v>0</v>
      </c>
      <c r="DV263">
        <v>0.899321</v>
      </c>
      <c r="DW263">
        <v>0.3202243333333333</v>
      </c>
      <c r="DX263">
        <v>431.0833333333334</v>
      </c>
      <c r="DY263">
        <v>430.6593333333333</v>
      </c>
      <c r="DZ263">
        <v>0.2162357777777778</v>
      </c>
      <c r="EA263">
        <v>419.9701111111111</v>
      </c>
      <c r="EB263">
        <v>24.82084444444445</v>
      </c>
      <c r="EC263">
        <v>2.253481111111111</v>
      </c>
      <c r="ED263">
        <v>2.234017777777778</v>
      </c>
      <c r="EE263">
        <v>19.34766666666666</v>
      </c>
      <c r="EF263">
        <v>19.20836666666667</v>
      </c>
      <c r="EG263">
        <v>0.00500097</v>
      </c>
      <c r="EH263">
        <v>0</v>
      </c>
      <c r="EI263">
        <v>0</v>
      </c>
      <c r="EJ263">
        <v>0</v>
      </c>
      <c r="EK263">
        <v>541.5111111111111</v>
      </c>
      <c r="EL263">
        <v>0.00500097</v>
      </c>
      <c r="EM263">
        <v>-5.71111111111111</v>
      </c>
      <c r="EN263">
        <v>-1.366666666666667</v>
      </c>
      <c r="EO263">
        <v>35.437</v>
      </c>
      <c r="EP263">
        <v>38.625</v>
      </c>
      <c r="EQ263">
        <v>37.069</v>
      </c>
      <c r="ER263">
        <v>38.52066666666666</v>
      </c>
      <c r="ES263">
        <v>37.312</v>
      </c>
      <c r="ET263">
        <v>0</v>
      </c>
      <c r="EU263">
        <v>0</v>
      </c>
      <c r="EV263">
        <v>0</v>
      </c>
      <c r="EW263">
        <v>1758506518.9</v>
      </c>
      <c r="EX263">
        <v>0</v>
      </c>
      <c r="EY263">
        <v>539.6399999999999</v>
      </c>
      <c r="EZ263">
        <v>32.20769248495571</v>
      </c>
      <c r="FA263">
        <v>-5.66153873216941</v>
      </c>
      <c r="FB263">
        <v>-6.592000000000001</v>
      </c>
      <c r="FC263">
        <v>15</v>
      </c>
      <c r="FD263">
        <v>0</v>
      </c>
      <c r="FE263" t="s">
        <v>424</v>
      </c>
      <c r="FF263">
        <v>1747247426.5</v>
      </c>
      <c r="FG263">
        <v>1747247420.5</v>
      </c>
      <c r="FH263">
        <v>0</v>
      </c>
      <c r="FI263">
        <v>1.027</v>
      </c>
      <c r="FJ263">
        <v>0.031</v>
      </c>
      <c r="FK263">
        <v>0.02</v>
      </c>
      <c r="FL263">
        <v>0.05</v>
      </c>
      <c r="FM263">
        <v>420</v>
      </c>
      <c r="FN263">
        <v>16</v>
      </c>
      <c r="FO263">
        <v>0.01</v>
      </c>
      <c r="FP263">
        <v>0.1</v>
      </c>
      <c r="FQ263">
        <v>0.270447475</v>
      </c>
      <c r="FR263">
        <v>0.372974690431519</v>
      </c>
      <c r="FS263">
        <v>0.04810347421599998</v>
      </c>
      <c r="FT263">
        <v>0</v>
      </c>
      <c r="FU263">
        <v>539.5558823529411</v>
      </c>
      <c r="FV263">
        <v>3.243697654765786</v>
      </c>
      <c r="FW263">
        <v>6.984486640635663</v>
      </c>
      <c r="FX263">
        <v>-1</v>
      </c>
      <c r="FY263">
        <v>0.202918975</v>
      </c>
      <c r="FZ263">
        <v>0.02704967729831107</v>
      </c>
      <c r="GA263">
        <v>0.01215817621291841</v>
      </c>
      <c r="GB263">
        <v>1</v>
      </c>
      <c r="GC263">
        <v>1</v>
      </c>
      <c r="GD263">
        <v>2</v>
      </c>
      <c r="GE263" t="s">
        <v>425</v>
      </c>
      <c r="GF263">
        <v>3.13689</v>
      </c>
      <c r="GG263">
        <v>2.71635</v>
      </c>
      <c r="GH263">
        <v>0.09329850000000001</v>
      </c>
      <c r="GI263">
        <v>0.0925906</v>
      </c>
      <c r="GJ263">
        <v>0.108754</v>
      </c>
      <c r="GK263">
        <v>0.106837</v>
      </c>
      <c r="GL263">
        <v>28806.2</v>
      </c>
      <c r="GM263">
        <v>28880.9</v>
      </c>
      <c r="GN263">
        <v>29535.8</v>
      </c>
      <c r="GO263">
        <v>29414.5</v>
      </c>
      <c r="GP263">
        <v>34779.4</v>
      </c>
      <c r="GQ263">
        <v>34792.8</v>
      </c>
      <c r="GR263">
        <v>41565.1</v>
      </c>
      <c r="GS263">
        <v>41789.5</v>
      </c>
      <c r="GT263">
        <v>1.91908</v>
      </c>
      <c r="GU263">
        <v>1.8702</v>
      </c>
      <c r="GV263">
        <v>0.086315</v>
      </c>
      <c r="GW263">
        <v>0</v>
      </c>
      <c r="GX263">
        <v>29.2498</v>
      </c>
      <c r="GY263">
        <v>999.9</v>
      </c>
      <c r="GZ263">
        <v>57.2</v>
      </c>
      <c r="HA263">
        <v>31.3</v>
      </c>
      <c r="HB263">
        <v>29.1634</v>
      </c>
      <c r="HC263">
        <v>62.2228</v>
      </c>
      <c r="HD263">
        <v>25.613</v>
      </c>
      <c r="HE263">
        <v>1</v>
      </c>
      <c r="HF263">
        <v>0.109263</v>
      </c>
      <c r="HG263">
        <v>-1.6507</v>
      </c>
      <c r="HH263">
        <v>20.3498</v>
      </c>
      <c r="HI263">
        <v>5.22777</v>
      </c>
      <c r="HJ263">
        <v>12.0159</v>
      </c>
      <c r="HK263">
        <v>4.9914</v>
      </c>
      <c r="HL263">
        <v>3.28958</v>
      </c>
      <c r="HM263">
        <v>9999</v>
      </c>
      <c r="HN263">
        <v>9999</v>
      </c>
      <c r="HO263">
        <v>9999</v>
      </c>
      <c r="HP263">
        <v>999.9</v>
      </c>
      <c r="HQ263">
        <v>1.86755</v>
      </c>
      <c r="HR263">
        <v>1.86673</v>
      </c>
      <c r="HS263">
        <v>1.86603</v>
      </c>
      <c r="HT263">
        <v>1.866</v>
      </c>
      <c r="HU263">
        <v>1.86783</v>
      </c>
      <c r="HV263">
        <v>1.87028</v>
      </c>
      <c r="HW263">
        <v>1.8689</v>
      </c>
      <c r="HX263">
        <v>1.87039</v>
      </c>
      <c r="HY263">
        <v>0</v>
      </c>
      <c r="HZ263">
        <v>0</v>
      </c>
      <c r="IA263">
        <v>0</v>
      </c>
      <c r="IB263">
        <v>0</v>
      </c>
      <c r="IC263" t="s">
        <v>426</v>
      </c>
      <c r="ID263" t="s">
        <v>427</v>
      </c>
      <c r="IE263" t="s">
        <v>428</v>
      </c>
      <c r="IF263" t="s">
        <v>428</v>
      </c>
      <c r="IG263" t="s">
        <v>428</v>
      </c>
      <c r="IH263" t="s">
        <v>428</v>
      </c>
      <c r="II263">
        <v>0</v>
      </c>
      <c r="IJ263">
        <v>100</v>
      </c>
      <c r="IK263">
        <v>100</v>
      </c>
      <c r="IL263">
        <v>1.237</v>
      </c>
      <c r="IM263">
        <v>0.2047</v>
      </c>
      <c r="IN263">
        <v>0.6902030508192664</v>
      </c>
      <c r="IO263">
        <v>0.001474763808417899</v>
      </c>
      <c r="IP263">
        <v>-3.85604142745729E-07</v>
      </c>
      <c r="IQ263">
        <v>-4.042155114862324E-11</v>
      </c>
      <c r="IR263">
        <v>-0.0599630414126953</v>
      </c>
      <c r="IS263">
        <v>-0.0008759303265835833</v>
      </c>
      <c r="IT263">
        <v>0.0007542316531097033</v>
      </c>
      <c r="IU263">
        <v>-1.168394518909615E-05</v>
      </c>
      <c r="IV263">
        <v>4</v>
      </c>
      <c r="IW263">
        <v>2283</v>
      </c>
      <c r="IX263">
        <v>1</v>
      </c>
      <c r="IY263">
        <v>28</v>
      </c>
      <c r="IZ263">
        <v>187651.5</v>
      </c>
      <c r="JA263">
        <v>187651.6</v>
      </c>
      <c r="JB263">
        <v>1.03394</v>
      </c>
      <c r="JC263">
        <v>2.2998</v>
      </c>
      <c r="JD263">
        <v>1.39771</v>
      </c>
      <c r="JE263">
        <v>2.35718</v>
      </c>
      <c r="JF263">
        <v>1.49536</v>
      </c>
      <c r="JG263">
        <v>2.64282</v>
      </c>
      <c r="JH263">
        <v>36.7417</v>
      </c>
      <c r="JI263">
        <v>24.105</v>
      </c>
      <c r="JJ263">
        <v>18</v>
      </c>
      <c r="JK263">
        <v>489.36</v>
      </c>
      <c r="JL263">
        <v>448.483</v>
      </c>
      <c r="JM263">
        <v>31.6222</v>
      </c>
      <c r="JN263">
        <v>29.0089</v>
      </c>
      <c r="JO263">
        <v>30.0004</v>
      </c>
      <c r="JP263">
        <v>28.8651</v>
      </c>
      <c r="JQ263">
        <v>28.7961</v>
      </c>
      <c r="JR263">
        <v>20.6875</v>
      </c>
      <c r="JS263">
        <v>22.045</v>
      </c>
      <c r="JT263">
        <v>100</v>
      </c>
      <c r="JU263">
        <v>31.6836</v>
      </c>
      <c r="JV263">
        <v>420</v>
      </c>
      <c r="JW263">
        <v>24.8195</v>
      </c>
      <c r="JX263">
        <v>100.948</v>
      </c>
      <c r="JY263">
        <v>100.49</v>
      </c>
    </row>
    <row r="264" spans="1:285">
      <c r="A264">
        <v>248</v>
      </c>
      <c r="B264">
        <v>1758506520</v>
      </c>
      <c r="C264">
        <v>3631.5</v>
      </c>
      <c r="D264" t="s">
        <v>930</v>
      </c>
      <c r="E264" t="s">
        <v>931</v>
      </c>
      <c r="F264">
        <v>5</v>
      </c>
      <c r="G264" t="s">
        <v>917</v>
      </c>
      <c r="H264" t="s">
        <v>420</v>
      </c>
      <c r="I264" t="s">
        <v>421</v>
      </c>
      <c r="J264">
        <v>1758506517</v>
      </c>
      <c r="K264">
        <f>(L264)/1000</f>
        <v>0</v>
      </c>
      <c r="L264">
        <f>1000*DL264*AJ264*(DH264-DI264)/(100*DA264*(1000-AJ264*DH264))</f>
        <v>0</v>
      </c>
      <c r="M264">
        <f>DL264*AJ264*(DG264-DF264*(1000-AJ264*DI264)/(1000-AJ264*DH264))/(100*DA264)</f>
        <v>0</v>
      </c>
      <c r="N264">
        <f>DF264 - IF(AJ264&gt;1, M264*DA264*100.0/(AL264), 0)</f>
        <v>0</v>
      </c>
      <c r="O264">
        <f>((U264-K264/2)*N264-M264)/(U264+K264/2)</f>
        <v>0</v>
      </c>
      <c r="P264">
        <f>O264*(DM264+DN264)/1000.0</f>
        <v>0</v>
      </c>
      <c r="Q264">
        <f>(DF264 - IF(AJ264&gt;1, M264*DA264*100.0/(AL264), 0))*(DM264+DN264)/1000.0</f>
        <v>0</v>
      </c>
      <c r="R264">
        <f>2.0/((1/T264-1/S264)+SIGN(T264)*SQRT((1/T264-1/S264)*(1/T264-1/S264) + 4*DB264/((DB264+1)*(DB264+1))*(2*1/T264*1/S264-1/S264*1/S264)))</f>
        <v>0</v>
      </c>
      <c r="S264">
        <f>IF(LEFT(DC264,1)&lt;&gt;"0",IF(LEFT(DC264,1)="1",3.0,DD264),$D$5+$E$5*(DT264*DM264/($K$5*1000))+$F$5*(DT264*DM264/($K$5*1000))*MAX(MIN(DA264,$J$5),$I$5)*MAX(MIN(DA264,$J$5),$I$5)+$G$5*MAX(MIN(DA264,$J$5),$I$5)*(DT264*DM264/($K$5*1000))+$H$5*(DT264*DM264/($K$5*1000))*(DT264*DM264/($K$5*1000)))</f>
        <v>0</v>
      </c>
      <c r="T264">
        <f>K264*(1000-(1000*0.61365*exp(17.502*X264/(240.97+X264))/(DM264+DN264)+DH264)/2)/(1000*0.61365*exp(17.502*X264/(240.97+X264))/(DM264+DN264)-DH264)</f>
        <v>0</v>
      </c>
      <c r="U264">
        <f>1/((DB264+1)/(R264/1.6)+1/(S264/1.37)) + DB264/((DB264+1)/(R264/1.6) + DB264/(S264/1.37))</f>
        <v>0</v>
      </c>
      <c r="V264">
        <f>(CW264*CZ264)</f>
        <v>0</v>
      </c>
      <c r="W264">
        <f>(DO264+(V264+2*0.95*5.67E-8*(((DO264+$B$7)+273)^4-(DO264+273)^4)-44100*K264)/(1.84*29.3*S264+8*0.95*5.67E-8*(DO264+273)^3))</f>
        <v>0</v>
      </c>
      <c r="X264">
        <f>($C$7*DP264+$D$7*DQ264+$E$7*W264)</f>
        <v>0</v>
      </c>
      <c r="Y264">
        <f>0.61365*exp(17.502*X264/(240.97+X264))</f>
        <v>0</v>
      </c>
      <c r="Z264">
        <f>(AA264/AB264*100)</f>
        <v>0</v>
      </c>
      <c r="AA264">
        <f>DH264*(DM264+DN264)/1000</f>
        <v>0</v>
      </c>
      <c r="AB264">
        <f>0.61365*exp(17.502*DO264/(240.97+DO264))</f>
        <v>0</v>
      </c>
      <c r="AC264">
        <f>(Y264-DH264*(DM264+DN264)/1000)</f>
        <v>0</v>
      </c>
      <c r="AD264">
        <f>(-K264*44100)</f>
        <v>0</v>
      </c>
      <c r="AE264">
        <f>2*29.3*S264*0.92*(DO264-X264)</f>
        <v>0</v>
      </c>
      <c r="AF264">
        <f>2*0.95*5.67E-8*(((DO264+$B$7)+273)^4-(X264+273)^4)</f>
        <v>0</v>
      </c>
      <c r="AG264">
        <f>V264+AF264+AD264+AE264</f>
        <v>0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MAX(0,($B$13+$C$13*DT264)/(1+$D$13*DT264)*DM264/(DO264+273)*$E$13)</f>
        <v>0</v>
      </c>
      <c r="AM264" t="s">
        <v>422</v>
      </c>
      <c r="AN264" t="s">
        <v>422</v>
      </c>
      <c r="AO264">
        <v>0</v>
      </c>
      <c r="AP264">
        <v>0</v>
      </c>
      <c r="AQ264">
        <f>1-AO264/AP264</f>
        <v>0</v>
      </c>
      <c r="AR264">
        <v>0</v>
      </c>
      <c r="AS264" t="s">
        <v>422</v>
      </c>
      <c r="AT264" t="s">
        <v>422</v>
      </c>
      <c r="AU264">
        <v>0</v>
      </c>
      <c r="AV264">
        <v>0</v>
      </c>
      <c r="AW264">
        <f>1-AU264/AV264</f>
        <v>0</v>
      </c>
      <c r="AX264">
        <v>0.5</v>
      </c>
      <c r="AY264">
        <f>CX264</f>
        <v>0</v>
      </c>
      <c r="AZ264">
        <f>M264</f>
        <v>0</v>
      </c>
      <c r="BA264">
        <f>AW264*AX264*AY264</f>
        <v>0</v>
      </c>
      <c r="BB264">
        <f>(AZ264-AR264)/AY264</f>
        <v>0</v>
      </c>
      <c r="BC264">
        <f>(AP264-AV264)/AV264</f>
        <v>0</v>
      </c>
      <c r="BD264">
        <f>AO264/(AQ264+AO264/AV264)</f>
        <v>0</v>
      </c>
      <c r="BE264" t="s">
        <v>422</v>
      </c>
      <c r="BF264">
        <v>0</v>
      </c>
      <c r="BG264">
        <f>IF(BF264&lt;&gt;0, BF264, BD264)</f>
        <v>0</v>
      </c>
      <c r="BH264">
        <f>1-BG264/AV264</f>
        <v>0</v>
      </c>
      <c r="BI264">
        <f>(AV264-AU264)/(AV264-BG264)</f>
        <v>0</v>
      </c>
      <c r="BJ264">
        <f>(AP264-AV264)/(AP264-BG264)</f>
        <v>0</v>
      </c>
      <c r="BK264">
        <f>(AV264-AU264)/(AV264-AO264)</f>
        <v>0</v>
      </c>
      <c r="BL264">
        <f>(AP264-AV264)/(AP264-AO264)</f>
        <v>0</v>
      </c>
      <c r="BM264">
        <f>(BI264*BG264/AU264)</f>
        <v>0</v>
      </c>
      <c r="BN264">
        <f>(1-BM264)</f>
        <v>0</v>
      </c>
      <c r="CW264">
        <f>$B$11*DU264+$C$11*DV264+$F$11*EG264*(1-EJ264)</f>
        <v>0</v>
      </c>
      <c r="CX264">
        <f>CW264*CY264</f>
        <v>0</v>
      </c>
      <c r="CY264">
        <f>($B$11*$D$9+$C$11*$D$9+$F$11*((ET264+EL264)/MAX(ET264+EL264+EU264, 0.1)*$I$9+EU264/MAX(ET264+EL264+EU264, 0.1)*$J$9))/($B$11+$C$11+$F$11)</f>
        <v>0</v>
      </c>
      <c r="CZ264">
        <f>($B$11*$K$9+$C$11*$K$9+$F$11*((ET264+EL264)/MAX(ET264+EL264+EU264, 0.1)*$P$9+EU264/MAX(ET264+EL264+EU264, 0.1)*$Q$9))/($B$11+$C$11+$F$11)</f>
        <v>0</v>
      </c>
      <c r="DA264">
        <v>4.38</v>
      </c>
      <c r="DB264">
        <v>0.5</v>
      </c>
      <c r="DC264" t="s">
        <v>423</v>
      </c>
      <c r="DD264">
        <v>2</v>
      </c>
      <c r="DE264">
        <v>1758506517</v>
      </c>
      <c r="DF264">
        <v>420.2867777777778</v>
      </c>
      <c r="DG264">
        <v>419.9914444444445</v>
      </c>
      <c r="DH264">
        <v>25.04383333333333</v>
      </c>
      <c r="DI264">
        <v>24.82086666666667</v>
      </c>
      <c r="DJ264">
        <v>419.0495555555556</v>
      </c>
      <c r="DK264">
        <v>24.83925555555556</v>
      </c>
      <c r="DL264">
        <v>500.0466666666667</v>
      </c>
      <c r="DM264">
        <v>90.00608888888888</v>
      </c>
      <c r="DN264">
        <v>0.05575913333333333</v>
      </c>
      <c r="DO264">
        <v>30.97296666666667</v>
      </c>
      <c r="DP264">
        <v>30.65776666666666</v>
      </c>
      <c r="DQ264">
        <v>999.9000000000001</v>
      </c>
      <c r="DR264">
        <v>0</v>
      </c>
      <c r="DS264">
        <v>0</v>
      </c>
      <c r="DT264">
        <v>10003.05555555555</v>
      </c>
      <c r="DU264">
        <v>0</v>
      </c>
      <c r="DV264">
        <v>0.899321</v>
      </c>
      <c r="DW264">
        <v>0.2955863333333333</v>
      </c>
      <c r="DX264">
        <v>431.0827777777778</v>
      </c>
      <c r="DY264">
        <v>430.6812222222222</v>
      </c>
      <c r="DZ264">
        <v>0.2229657777777778</v>
      </c>
      <c r="EA264">
        <v>419.9914444444445</v>
      </c>
      <c r="EB264">
        <v>24.82086666666667</v>
      </c>
      <c r="EC264">
        <v>2.254097777777778</v>
      </c>
      <c r="ED264">
        <v>2.23403</v>
      </c>
      <c r="EE264">
        <v>19.35206666666667</v>
      </c>
      <c r="EF264">
        <v>19.20844444444445</v>
      </c>
      <c r="EG264">
        <v>0.00500097</v>
      </c>
      <c r="EH264">
        <v>0</v>
      </c>
      <c r="EI264">
        <v>0</v>
      </c>
      <c r="EJ264">
        <v>0</v>
      </c>
      <c r="EK264">
        <v>543.0555555555555</v>
      </c>
      <c r="EL264">
        <v>0.00500097</v>
      </c>
      <c r="EM264">
        <v>-5.077777777777778</v>
      </c>
      <c r="EN264">
        <v>-1.266666666666667</v>
      </c>
      <c r="EO264">
        <v>35.41633333333333</v>
      </c>
      <c r="EP264">
        <v>38.60400000000001</v>
      </c>
      <c r="EQ264">
        <v>37.062</v>
      </c>
      <c r="ER264">
        <v>38.5</v>
      </c>
      <c r="ES264">
        <v>37.312</v>
      </c>
      <c r="ET264">
        <v>0</v>
      </c>
      <c r="EU264">
        <v>0</v>
      </c>
      <c r="EV264">
        <v>0</v>
      </c>
      <c r="EW264">
        <v>1758506520.7</v>
      </c>
      <c r="EX264">
        <v>0</v>
      </c>
      <c r="EY264">
        <v>540.1730769230769</v>
      </c>
      <c r="EZ264">
        <v>39.03931637618213</v>
      </c>
      <c r="FA264">
        <v>10.60854675203007</v>
      </c>
      <c r="FB264">
        <v>-6.342307692307691</v>
      </c>
      <c r="FC264">
        <v>15</v>
      </c>
      <c r="FD264">
        <v>0</v>
      </c>
      <c r="FE264" t="s">
        <v>424</v>
      </c>
      <c r="FF264">
        <v>1747247426.5</v>
      </c>
      <c r="FG264">
        <v>1747247420.5</v>
      </c>
      <c r="FH264">
        <v>0</v>
      </c>
      <c r="FI264">
        <v>1.027</v>
      </c>
      <c r="FJ264">
        <v>0.031</v>
      </c>
      <c r="FK264">
        <v>0.02</v>
      </c>
      <c r="FL264">
        <v>0.05</v>
      </c>
      <c r="FM264">
        <v>420</v>
      </c>
      <c r="FN264">
        <v>16</v>
      </c>
      <c r="FO264">
        <v>0.01</v>
      </c>
      <c r="FP264">
        <v>0.1</v>
      </c>
      <c r="FQ264">
        <v>0.2726603414634146</v>
      </c>
      <c r="FR264">
        <v>0.1946785505226488</v>
      </c>
      <c r="FS264">
        <v>0.04622190243502176</v>
      </c>
      <c r="FT264">
        <v>0</v>
      </c>
      <c r="FU264">
        <v>540.4558823529411</v>
      </c>
      <c r="FV264">
        <v>12.14820483162861</v>
      </c>
      <c r="FW264">
        <v>6.260811410318224</v>
      </c>
      <c r="FX264">
        <v>-1</v>
      </c>
      <c r="FY264">
        <v>0.2057626585365853</v>
      </c>
      <c r="FZ264">
        <v>0.07779158885017448</v>
      </c>
      <c r="GA264">
        <v>0.01463550521032505</v>
      </c>
      <c r="GB264">
        <v>1</v>
      </c>
      <c r="GC264">
        <v>1</v>
      </c>
      <c r="GD264">
        <v>2</v>
      </c>
      <c r="GE264" t="s">
        <v>425</v>
      </c>
      <c r="GF264">
        <v>3.13681</v>
      </c>
      <c r="GG264">
        <v>2.71609</v>
      </c>
      <c r="GH264">
        <v>0.0933051</v>
      </c>
      <c r="GI264">
        <v>0.0925803</v>
      </c>
      <c r="GJ264">
        <v>0.108768</v>
      </c>
      <c r="GK264">
        <v>0.106837</v>
      </c>
      <c r="GL264">
        <v>28805.8</v>
      </c>
      <c r="GM264">
        <v>28881.2</v>
      </c>
      <c r="GN264">
        <v>29535.6</v>
      </c>
      <c r="GO264">
        <v>29414.4</v>
      </c>
      <c r="GP264">
        <v>34778.6</v>
      </c>
      <c r="GQ264">
        <v>34792.7</v>
      </c>
      <c r="GR264">
        <v>41564.8</v>
      </c>
      <c r="GS264">
        <v>41789.4</v>
      </c>
      <c r="GT264">
        <v>1.91875</v>
      </c>
      <c r="GU264">
        <v>1.87053</v>
      </c>
      <c r="GV264">
        <v>0.0865012</v>
      </c>
      <c r="GW264">
        <v>0</v>
      </c>
      <c r="GX264">
        <v>29.2498</v>
      </c>
      <c r="GY264">
        <v>999.9</v>
      </c>
      <c r="GZ264">
        <v>57.2</v>
      </c>
      <c r="HA264">
        <v>31.3</v>
      </c>
      <c r="HB264">
        <v>29.1659</v>
      </c>
      <c r="HC264">
        <v>62.2628</v>
      </c>
      <c r="HD264">
        <v>25.605</v>
      </c>
      <c r="HE264">
        <v>1</v>
      </c>
      <c r="HF264">
        <v>0.109464</v>
      </c>
      <c r="HG264">
        <v>-1.70022</v>
      </c>
      <c r="HH264">
        <v>20.3493</v>
      </c>
      <c r="HI264">
        <v>5.22792</v>
      </c>
      <c r="HJ264">
        <v>12.0159</v>
      </c>
      <c r="HK264">
        <v>4.99145</v>
      </c>
      <c r="HL264">
        <v>3.28963</v>
      </c>
      <c r="HM264">
        <v>9999</v>
      </c>
      <c r="HN264">
        <v>9999</v>
      </c>
      <c r="HO264">
        <v>9999</v>
      </c>
      <c r="HP264">
        <v>999.9</v>
      </c>
      <c r="HQ264">
        <v>1.86754</v>
      </c>
      <c r="HR264">
        <v>1.86672</v>
      </c>
      <c r="HS264">
        <v>1.86602</v>
      </c>
      <c r="HT264">
        <v>1.866</v>
      </c>
      <c r="HU264">
        <v>1.86783</v>
      </c>
      <c r="HV264">
        <v>1.87028</v>
      </c>
      <c r="HW264">
        <v>1.8689</v>
      </c>
      <c r="HX264">
        <v>1.8704</v>
      </c>
      <c r="HY264">
        <v>0</v>
      </c>
      <c r="HZ264">
        <v>0</v>
      </c>
      <c r="IA264">
        <v>0</v>
      </c>
      <c r="IB264">
        <v>0</v>
      </c>
      <c r="IC264" t="s">
        <v>426</v>
      </c>
      <c r="ID264" t="s">
        <v>427</v>
      </c>
      <c r="IE264" t="s">
        <v>428</v>
      </c>
      <c r="IF264" t="s">
        <v>428</v>
      </c>
      <c r="IG264" t="s">
        <v>428</v>
      </c>
      <c r="IH264" t="s">
        <v>428</v>
      </c>
      <c r="II264">
        <v>0</v>
      </c>
      <c r="IJ264">
        <v>100</v>
      </c>
      <c r="IK264">
        <v>100</v>
      </c>
      <c r="IL264">
        <v>1.237</v>
      </c>
      <c r="IM264">
        <v>0.2047</v>
      </c>
      <c r="IN264">
        <v>0.6902030508192664</v>
      </c>
      <c r="IO264">
        <v>0.001474763808417899</v>
      </c>
      <c r="IP264">
        <v>-3.85604142745729E-07</v>
      </c>
      <c r="IQ264">
        <v>-4.042155114862324E-11</v>
      </c>
      <c r="IR264">
        <v>-0.0599630414126953</v>
      </c>
      <c r="IS264">
        <v>-0.0008759303265835833</v>
      </c>
      <c r="IT264">
        <v>0.0007542316531097033</v>
      </c>
      <c r="IU264">
        <v>-1.168394518909615E-05</v>
      </c>
      <c r="IV264">
        <v>4</v>
      </c>
      <c r="IW264">
        <v>2283</v>
      </c>
      <c r="IX264">
        <v>1</v>
      </c>
      <c r="IY264">
        <v>28</v>
      </c>
      <c r="IZ264">
        <v>187651.6</v>
      </c>
      <c r="JA264">
        <v>187651.7</v>
      </c>
      <c r="JB264">
        <v>1.03394</v>
      </c>
      <c r="JC264">
        <v>2.2937</v>
      </c>
      <c r="JD264">
        <v>1.39648</v>
      </c>
      <c r="JE264">
        <v>2.34741</v>
      </c>
      <c r="JF264">
        <v>1.49536</v>
      </c>
      <c r="JG264">
        <v>2.73804</v>
      </c>
      <c r="JH264">
        <v>36.7417</v>
      </c>
      <c r="JI264">
        <v>24.1138</v>
      </c>
      <c r="JJ264">
        <v>18</v>
      </c>
      <c r="JK264">
        <v>489.155</v>
      </c>
      <c r="JL264">
        <v>448.685</v>
      </c>
      <c r="JM264">
        <v>31.6403</v>
      </c>
      <c r="JN264">
        <v>29.0089</v>
      </c>
      <c r="JO264">
        <v>30.0004</v>
      </c>
      <c r="JP264">
        <v>28.8651</v>
      </c>
      <c r="JQ264">
        <v>28.7961</v>
      </c>
      <c r="JR264">
        <v>20.6902</v>
      </c>
      <c r="JS264">
        <v>22.045</v>
      </c>
      <c r="JT264">
        <v>100</v>
      </c>
      <c r="JU264">
        <v>31.6836</v>
      </c>
      <c r="JV264">
        <v>420</v>
      </c>
      <c r="JW264">
        <v>24.8195</v>
      </c>
      <c r="JX264">
        <v>100.948</v>
      </c>
      <c r="JY264">
        <v>100.489</v>
      </c>
    </row>
    <row r="265" spans="1:285">
      <c r="A265">
        <v>249</v>
      </c>
      <c r="B265">
        <v>1758506522</v>
      </c>
      <c r="C265">
        <v>3633.5</v>
      </c>
      <c r="D265" t="s">
        <v>932</v>
      </c>
      <c r="E265" t="s">
        <v>933</v>
      </c>
      <c r="F265">
        <v>5</v>
      </c>
      <c r="G265" t="s">
        <v>917</v>
      </c>
      <c r="H265" t="s">
        <v>420</v>
      </c>
      <c r="I265" t="s">
        <v>421</v>
      </c>
      <c r="J265">
        <v>1758506519</v>
      </c>
      <c r="K265">
        <f>(L265)/1000</f>
        <v>0</v>
      </c>
      <c r="L265">
        <f>1000*DL265*AJ265*(DH265-DI265)/(100*DA265*(1000-AJ265*DH265))</f>
        <v>0</v>
      </c>
      <c r="M265">
        <f>DL265*AJ265*(DG265-DF265*(1000-AJ265*DI265)/(1000-AJ265*DH265))/(100*DA265)</f>
        <v>0</v>
      </c>
      <c r="N265">
        <f>DF265 - IF(AJ265&gt;1, M265*DA265*100.0/(AL265), 0)</f>
        <v>0</v>
      </c>
      <c r="O265">
        <f>((U265-K265/2)*N265-M265)/(U265+K265/2)</f>
        <v>0</v>
      </c>
      <c r="P265">
        <f>O265*(DM265+DN265)/1000.0</f>
        <v>0</v>
      </c>
      <c r="Q265">
        <f>(DF265 - IF(AJ265&gt;1, M265*DA265*100.0/(AL265), 0))*(DM265+DN265)/1000.0</f>
        <v>0</v>
      </c>
      <c r="R265">
        <f>2.0/((1/T265-1/S265)+SIGN(T265)*SQRT((1/T265-1/S265)*(1/T265-1/S265) + 4*DB265/((DB265+1)*(DB265+1))*(2*1/T265*1/S265-1/S265*1/S265)))</f>
        <v>0</v>
      </c>
      <c r="S265">
        <f>IF(LEFT(DC265,1)&lt;&gt;"0",IF(LEFT(DC265,1)="1",3.0,DD265),$D$5+$E$5*(DT265*DM265/($K$5*1000))+$F$5*(DT265*DM265/($K$5*1000))*MAX(MIN(DA265,$J$5),$I$5)*MAX(MIN(DA265,$J$5),$I$5)+$G$5*MAX(MIN(DA265,$J$5),$I$5)*(DT265*DM265/($K$5*1000))+$H$5*(DT265*DM265/($K$5*1000))*(DT265*DM265/($K$5*1000)))</f>
        <v>0</v>
      </c>
      <c r="T265">
        <f>K265*(1000-(1000*0.61365*exp(17.502*X265/(240.97+X265))/(DM265+DN265)+DH265)/2)/(1000*0.61365*exp(17.502*X265/(240.97+X265))/(DM265+DN265)-DH265)</f>
        <v>0</v>
      </c>
      <c r="U265">
        <f>1/((DB265+1)/(R265/1.6)+1/(S265/1.37)) + DB265/((DB265+1)/(R265/1.6) + DB265/(S265/1.37))</f>
        <v>0</v>
      </c>
      <c r="V265">
        <f>(CW265*CZ265)</f>
        <v>0</v>
      </c>
      <c r="W265">
        <f>(DO265+(V265+2*0.95*5.67E-8*(((DO265+$B$7)+273)^4-(DO265+273)^4)-44100*K265)/(1.84*29.3*S265+8*0.95*5.67E-8*(DO265+273)^3))</f>
        <v>0</v>
      </c>
      <c r="X265">
        <f>($C$7*DP265+$D$7*DQ265+$E$7*W265)</f>
        <v>0</v>
      </c>
      <c r="Y265">
        <f>0.61365*exp(17.502*X265/(240.97+X265))</f>
        <v>0</v>
      </c>
      <c r="Z265">
        <f>(AA265/AB265*100)</f>
        <v>0</v>
      </c>
      <c r="AA265">
        <f>DH265*(DM265+DN265)/1000</f>
        <v>0</v>
      </c>
      <c r="AB265">
        <f>0.61365*exp(17.502*DO265/(240.97+DO265))</f>
        <v>0</v>
      </c>
      <c r="AC265">
        <f>(Y265-DH265*(DM265+DN265)/1000)</f>
        <v>0</v>
      </c>
      <c r="AD265">
        <f>(-K265*44100)</f>
        <v>0</v>
      </c>
      <c r="AE265">
        <f>2*29.3*S265*0.92*(DO265-X265)</f>
        <v>0</v>
      </c>
      <c r="AF265">
        <f>2*0.95*5.67E-8*(((DO265+$B$7)+273)^4-(X265+273)^4)</f>
        <v>0</v>
      </c>
      <c r="AG265">
        <f>V265+AF265+AD265+AE265</f>
        <v>0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MAX(0,($B$13+$C$13*DT265)/(1+$D$13*DT265)*DM265/(DO265+273)*$E$13)</f>
        <v>0</v>
      </c>
      <c r="AM265" t="s">
        <v>422</v>
      </c>
      <c r="AN265" t="s">
        <v>422</v>
      </c>
      <c r="AO265">
        <v>0</v>
      </c>
      <c r="AP265">
        <v>0</v>
      </c>
      <c r="AQ265">
        <f>1-AO265/AP265</f>
        <v>0</v>
      </c>
      <c r="AR265">
        <v>0</v>
      </c>
      <c r="AS265" t="s">
        <v>422</v>
      </c>
      <c r="AT265" t="s">
        <v>422</v>
      </c>
      <c r="AU265">
        <v>0</v>
      </c>
      <c r="AV265">
        <v>0</v>
      </c>
      <c r="AW265">
        <f>1-AU265/AV265</f>
        <v>0</v>
      </c>
      <c r="AX265">
        <v>0.5</v>
      </c>
      <c r="AY265">
        <f>CX265</f>
        <v>0</v>
      </c>
      <c r="AZ265">
        <f>M265</f>
        <v>0</v>
      </c>
      <c r="BA265">
        <f>AW265*AX265*AY265</f>
        <v>0</v>
      </c>
      <c r="BB265">
        <f>(AZ265-AR265)/AY265</f>
        <v>0</v>
      </c>
      <c r="BC265">
        <f>(AP265-AV265)/AV265</f>
        <v>0</v>
      </c>
      <c r="BD265">
        <f>AO265/(AQ265+AO265/AV265)</f>
        <v>0</v>
      </c>
      <c r="BE265" t="s">
        <v>422</v>
      </c>
      <c r="BF265">
        <v>0</v>
      </c>
      <c r="BG265">
        <f>IF(BF265&lt;&gt;0, BF265, BD265)</f>
        <v>0</v>
      </c>
      <c r="BH265">
        <f>1-BG265/AV265</f>
        <v>0</v>
      </c>
      <c r="BI265">
        <f>(AV265-AU265)/(AV265-BG265)</f>
        <v>0</v>
      </c>
      <c r="BJ265">
        <f>(AP265-AV265)/(AP265-BG265)</f>
        <v>0</v>
      </c>
      <c r="BK265">
        <f>(AV265-AU265)/(AV265-AO265)</f>
        <v>0</v>
      </c>
      <c r="BL265">
        <f>(AP265-AV265)/(AP265-AO265)</f>
        <v>0</v>
      </c>
      <c r="BM265">
        <f>(BI265*BG265/AU265)</f>
        <v>0</v>
      </c>
      <c r="BN265">
        <f>(1-BM265)</f>
        <v>0</v>
      </c>
      <c r="CW265">
        <f>$B$11*DU265+$C$11*DV265+$F$11*EG265*(1-EJ265)</f>
        <v>0</v>
      </c>
      <c r="CX265">
        <f>CW265*CY265</f>
        <v>0</v>
      </c>
      <c r="CY265">
        <f>($B$11*$D$9+$C$11*$D$9+$F$11*((ET265+EL265)/MAX(ET265+EL265+EU265, 0.1)*$I$9+EU265/MAX(ET265+EL265+EU265, 0.1)*$J$9))/($B$11+$C$11+$F$11)</f>
        <v>0</v>
      </c>
      <c r="CZ265">
        <f>($B$11*$K$9+$C$11*$K$9+$F$11*((ET265+EL265)/MAX(ET265+EL265+EU265, 0.1)*$P$9+EU265/MAX(ET265+EL265+EU265, 0.1)*$Q$9))/($B$11+$C$11+$F$11)</f>
        <v>0</v>
      </c>
      <c r="DA265">
        <v>4.38</v>
      </c>
      <c r="DB265">
        <v>0.5</v>
      </c>
      <c r="DC265" t="s">
        <v>423</v>
      </c>
      <c r="DD265">
        <v>2</v>
      </c>
      <c r="DE265">
        <v>1758506519</v>
      </c>
      <c r="DF265">
        <v>420.2838888888889</v>
      </c>
      <c r="DG265">
        <v>419.9836666666667</v>
      </c>
      <c r="DH265">
        <v>25.04961111111111</v>
      </c>
      <c r="DI265">
        <v>24.82075555555555</v>
      </c>
      <c r="DJ265">
        <v>419.0464444444444</v>
      </c>
      <c r="DK265">
        <v>24.84494444444444</v>
      </c>
      <c r="DL265">
        <v>500.035</v>
      </c>
      <c r="DM265">
        <v>90.0063</v>
      </c>
      <c r="DN265">
        <v>0.05577641111111112</v>
      </c>
      <c r="DO265">
        <v>30.97117777777778</v>
      </c>
      <c r="DP265">
        <v>30.65587777777777</v>
      </c>
      <c r="DQ265">
        <v>999.9000000000001</v>
      </c>
      <c r="DR265">
        <v>0</v>
      </c>
      <c r="DS265">
        <v>0</v>
      </c>
      <c r="DT265">
        <v>10005.69666666666</v>
      </c>
      <c r="DU265">
        <v>0</v>
      </c>
      <c r="DV265">
        <v>0.899321</v>
      </c>
      <c r="DW265">
        <v>0.300337</v>
      </c>
      <c r="DX265">
        <v>431.0822222222222</v>
      </c>
      <c r="DY265">
        <v>430.6732222222222</v>
      </c>
      <c r="DZ265">
        <v>0.2288494444444445</v>
      </c>
      <c r="EA265">
        <v>419.9836666666667</v>
      </c>
      <c r="EB265">
        <v>24.82075555555555</v>
      </c>
      <c r="EC265">
        <v>2.254622222222222</v>
      </c>
      <c r="ED265">
        <v>2.234025555555556</v>
      </c>
      <c r="EE265">
        <v>19.35581111111112</v>
      </c>
      <c r="EF265">
        <v>19.20841111111111</v>
      </c>
      <c r="EG265">
        <v>0.00500097</v>
      </c>
      <c r="EH265">
        <v>0</v>
      </c>
      <c r="EI265">
        <v>0</v>
      </c>
      <c r="EJ265">
        <v>0</v>
      </c>
      <c r="EK265">
        <v>541.1666666666666</v>
      </c>
      <c r="EL265">
        <v>0.00500097</v>
      </c>
      <c r="EM265">
        <v>-1.677777777777778</v>
      </c>
      <c r="EN265">
        <v>-1.1</v>
      </c>
      <c r="EO265">
        <v>35.39566666666666</v>
      </c>
      <c r="EP265">
        <v>38.583</v>
      </c>
      <c r="EQ265">
        <v>37.062</v>
      </c>
      <c r="ER265">
        <v>38.5</v>
      </c>
      <c r="ES265">
        <v>37.312</v>
      </c>
      <c r="ET265">
        <v>0</v>
      </c>
      <c r="EU265">
        <v>0</v>
      </c>
      <c r="EV265">
        <v>0</v>
      </c>
      <c r="EW265">
        <v>1758506523.1</v>
      </c>
      <c r="EX265">
        <v>0</v>
      </c>
      <c r="EY265">
        <v>541.0384615384614</v>
      </c>
      <c r="EZ265">
        <v>19.60341885328528</v>
      </c>
      <c r="FA265">
        <v>57.7059827478941</v>
      </c>
      <c r="FB265">
        <v>-6.296153846153847</v>
      </c>
      <c r="FC265">
        <v>15</v>
      </c>
      <c r="FD265">
        <v>0</v>
      </c>
      <c r="FE265" t="s">
        <v>424</v>
      </c>
      <c r="FF265">
        <v>1747247426.5</v>
      </c>
      <c r="FG265">
        <v>1747247420.5</v>
      </c>
      <c r="FH265">
        <v>0</v>
      </c>
      <c r="FI265">
        <v>1.027</v>
      </c>
      <c r="FJ265">
        <v>0.031</v>
      </c>
      <c r="FK265">
        <v>0.02</v>
      </c>
      <c r="FL265">
        <v>0.05</v>
      </c>
      <c r="FM265">
        <v>420</v>
      </c>
      <c r="FN265">
        <v>16</v>
      </c>
      <c r="FO265">
        <v>0.01</v>
      </c>
      <c r="FP265">
        <v>0.1</v>
      </c>
      <c r="FQ265">
        <v>0.280590775</v>
      </c>
      <c r="FR265">
        <v>0.2652798911819882</v>
      </c>
      <c r="FS265">
        <v>0.05093693616202662</v>
      </c>
      <c r="FT265">
        <v>0</v>
      </c>
      <c r="FU265">
        <v>540.0617647058824</v>
      </c>
      <c r="FV265">
        <v>14.62948817895886</v>
      </c>
      <c r="FW265">
        <v>6.138739797187839</v>
      </c>
      <c r="FX265">
        <v>-1</v>
      </c>
      <c r="FY265">
        <v>0.207200975</v>
      </c>
      <c r="FZ265">
        <v>0.1289654971857404</v>
      </c>
      <c r="GA265">
        <v>0.01637833835358077</v>
      </c>
      <c r="GB265">
        <v>0</v>
      </c>
      <c r="GC265">
        <v>0</v>
      </c>
      <c r="GD265">
        <v>2</v>
      </c>
      <c r="GE265" t="s">
        <v>433</v>
      </c>
      <c r="GF265">
        <v>3.13674</v>
      </c>
      <c r="GG265">
        <v>2.71595</v>
      </c>
      <c r="GH265">
        <v>0.0933026</v>
      </c>
      <c r="GI265">
        <v>0.0925696</v>
      </c>
      <c r="GJ265">
        <v>0.108779</v>
      </c>
      <c r="GK265">
        <v>0.106841</v>
      </c>
      <c r="GL265">
        <v>28805.8</v>
      </c>
      <c r="GM265">
        <v>28881.5</v>
      </c>
      <c r="GN265">
        <v>29535.6</v>
      </c>
      <c r="GO265">
        <v>29414.4</v>
      </c>
      <c r="GP265">
        <v>34778</v>
      </c>
      <c r="GQ265">
        <v>34792.7</v>
      </c>
      <c r="GR265">
        <v>41564.6</v>
      </c>
      <c r="GS265">
        <v>41789.5</v>
      </c>
      <c r="GT265">
        <v>1.9186</v>
      </c>
      <c r="GU265">
        <v>1.87035</v>
      </c>
      <c r="GV265">
        <v>0.0861287</v>
      </c>
      <c r="GW265">
        <v>0</v>
      </c>
      <c r="GX265">
        <v>29.2498</v>
      </c>
      <c r="GY265">
        <v>999.9</v>
      </c>
      <c r="GZ265">
        <v>57.2</v>
      </c>
      <c r="HA265">
        <v>31.3</v>
      </c>
      <c r="HB265">
        <v>29.163</v>
      </c>
      <c r="HC265">
        <v>62.1828</v>
      </c>
      <c r="HD265">
        <v>25.5889</v>
      </c>
      <c r="HE265">
        <v>1</v>
      </c>
      <c r="HF265">
        <v>0.109492</v>
      </c>
      <c r="HG265">
        <v>-1.69753</v>
      </c>
      <c r="HH265">
        <v>20.3493</v>
      </c>
      <c r="HI265">
        <v>5.22807</v>
      </c>
      <c r="HJ265">
        <v>12.0159</v>
      </c>
      <c r="HK265">
        <v>4.99125</v>
      </c>
      <c r="HL265">
        <v>3.28973</v>
      </c>
      <c r="HM265">
        <v>9999</v>
      </c>
      <c r="HN265">
        <v>9999</v>
      </c>
      <c r="HO265">
        <v>9999</v>
      </c>
      <c r="HP265">
        <v>999.9</v>
      </c>
      <c r="HQ265">
        <v>1.86754</v>
      </c>
      <c r="HR265">
        <v>1.86672</v>
      </c>
      <c r="HS265">
        <v>1.86602</v>
      </c>
      <c r="HT265">
        <v>1.866</v>
      </c>
      <c r="HU265">
        <v>1.86784</v>
      </c>
      <c r="HV265">
        <v>1.87028</v>
      </c>
      <c r="HW265">
        <v>1.8689</v>
      </c>
      <c r="HX265">
        <v>1.8704</v>
      </c>
      <c r="HY265">
        <v>0</v>
      </c>
      <c r="HZ265">
        <v>0</v>
      </c>
      <c r="IA265">
        <v>0</v>
      </c>
      <c r="IB265">
        <v>0</v>
      </c>
      <c r="IC265" t="s">
        <v>426</v>
      </c>
      <c r="ID265" t="s">
        <v>427</v>
      </c>
      <c r="IE265" t="s">
        <v>428</v>
      </c>
      <c r="IF265" t="s">
        <v>428</v>
      </c>
      <c r="IG265" t="s">
        <v>428</v>
      </c>
      <c r="IH265" t="s">
        <v>428</v>
      </c>
      <c r="II265">
        <v>0</v>
      </c>
      <c r="IJ265">
        <v>100</v>
      </c>
      <c r="IK265">
        <v>100</v>
      </c>
      <c r="IL265">
        <v>1.237</v>
      </c>
      <c r="IM265">
        <v>0.2047</v>
      </c>
      <c r="IN265">
        <v>0.6902030508192664</v>
      </c>
      <c r="IO265">
        <v>0.001474763808417899</v>
      </c>
      <c r="IP265">
        <v>-3.85604142745729E-07</v>
      </c>
      <c r="IQ265">
        <v>-4.042155114862324E-11</v>
      </c>
      <c r="IR265">
        <v>-0.0599630414126953</v>
      </c>
      <c r="IS265">
        <v>-0.0008759303265835833</v>
      </c>
      <c r="IT265">
        <v>0.0007542316531097033</v>
      </c>
      <c r="IU265">
        <v>-1.168394518909615E-05</v>
      </c>
      <c r="IV265">
        <v>4</v>
      </c>
      <c r="IW265">
        <v>2283</v>
      </c>
      <c r="IX265">
        <v>1</v>
      </c>
      <c r="IY265">
        <v>28</v>
      </c>
      <c r="IZ265">
        <v>187651.6</v>
      </c>
      <c r="JA265">
        <v>187651.7</v>
      </c>
      <c r="JB265">
        <v>1.03271</v>
      </c>
      <c r="JC265">
        <v>2.28882</v>
      </c>
      <c r="JD265">
        <v>1.39648</v>
      </c>
      <c r="JE265">
        <v>2.3584</v>
      </c>
      <c r="JF265">
        <v>1.49536</v>
      </c>
      <c r="JG265">
        <v>2.74536</v>
      </c>
      <c r="JH265">
        <v>36.7417</v>
      </c>
      <c r="JI265">
        <v>24.1138</v>
      </c>
      <c r="JJ265">
        <v>18</v>
      </c>
      <c r="JK265">
        <v>489.059</v>
      </c>
      <c r="JL265">
        <v>448.576</v>
      </c>
      <c r="JM265">
        <v>31.6605</v>
      </c>
      <c r="JN265">
        <v>29.0089</v>
      </c>
      <c r="JO265">
        <v>30.0003</v>
      </c>
      <c r="JP265">
        <v>28.8651</v>
      </c>
      <c r="JQ265">
        <v>28.7961</v>
      </c>
      <c r="JR265">
        <v>20.6913</v>
      </c>
      <c r="JS265">
        <v>22.045</v>
      </c>
      <c r="JT265">
        <v>100</v>
      </c>
      <c r="JU265">
        <v>31.7149</v>
      </c>
      <c r="JV265">
        <v>420</v>
      </c>
      <c r="JW265">
        <v>24.8195</v>
      </c>
      <c r="JX265">
        <v>100.947</v>
      </c>
      <c r="JY265">
        <v>100.49</v>
      </c>
    </row>
    <row r="266" spans="1:285">
      <c r="A266">
        <v>250</v>
      </c>
      <c r="B266">
        <v>1758506524</v>
      </c>
      <c r="C266">
        <v>3635.5</v>
      </c>
      <c r="D266" t="s">
        <v>934</v>
      </c>
      <c r="E266" t="s">
        <v>935</v>
      </c>
      <c r="F266">
        <v>5</v>
      </c>
      <c r="G266" t="s">
        <v>917</v>
      </c>
      <c r="H266" t="s">
        <v>420</v>
      </c>
      <c r="I266" t="s">
        <v>421</v>
      </c>
      <c r="J266">
        <v>1758506521</v>
      </c>
      <c r="K266">
        <f>(L266)/1000</f>
        <v>0</v>
      </c>
      <c r="L266">
        <f>1000*DL266*AJ266*(DH266-DI266)/(100*DA266*(1000-AJ266*DH266))</f>
        <v>0</v>
      </c>
      <c r="M266">
        <f>DL266*AJ266*(DG266-DF266*(1000-AJ266*DI266)/(1000-AJ266*DH266))/(100*DA266)</f>
        <v>0</v>
      </c>
      <c r="N266">
        <f>DF266 - IF(AJ266&gt;1, M266*DA266*100.0/(AL266), 0)</f>
        <v>0</v>
      </c>
      <c r="O266">
        <f>((U266-K266/2)*N266-M266)/(U266+K266/2)</f>
        <v>0</v>
      </c>
      <c r="P266">
        <f>O266*(DM266+DN266)/1000.0</f>
        <v>0</v>
      </c>
      <c r="Q266">
        <f>(DF266 - IF(AJ266&gt;1, M266*DA266*100.0/(AL266), 0))*(DM266+DN266)/1000.0</f>
        <v>0</v>
      </c>
      <c r="R266">
        <f>2.0/((1/T266-1/S266)+SIGN(T266)*SQRT((1/T266-1/S266)*(1/T266-1/S266) + 4*DB266/((DB266+1)*(DB266+1))*(2*1/T266*1/S266-1/S266*1/S266)))</f>
        <v>0</v>
      </c>
      <c r="S266">
        <f>IF(LEFT(DC266,1)&lt;&gt;"0",IF(LEFT(DC266,1)="1",3.0,DD266),$D$5+$E$5*(DT266*DM266/($K$5*1000))+$F$5*(DT266*DM266/($K$5*1000))*MAX(MIN(DA266,$J$5),$I$5)*MAX(MIN(DA266,$J$5),$I$5)+$G$5*MAX(MIN(DA266,$J$5),$I$5)*(DT266*DM266/($K$5*1000))+$H$5*(DT266*DM266/($K$5*1000))*(DT266*DM266/($K$5*1000)))</f>
        <v>0</v>
      </c>
      <c r="T266">
        <f>K266*(1000-(1000*0.61365*exp(17.502*X266/(240.97+X266))/(DM266+DN266)+DH266)/2)/(1000*0.61365*exp(17.502*X266/(240.97+X266))/(DM266+DN266)-DH266)</f>
        <v>0</v>
      </c>
      <c r="U266">
        <f>1/((DB266+1)/(R266/1.6)+1/(S266/1.37)) + DB266/((DB266+1)/(R266/1.6) + DB266/(S266/1.37))</f>
        <v>0</v>
      </c>
      <c r="V266">
        <f>(CW266*CZ266)</f>
        <v>0</v>
      </c>
      <c r="W266">
        <f>(DO266+(V266+2*0.95*5.67E-8*(((DO266+$B$7)+273)^4-(DO266+273)^4)-44100*K266)/(1.84*29.3*S266+8*0.95*5.67E-8*(DO266+273)^3))</f>
        <v>0</v>
      </c>
      <c r="X266">
        <f>($C$7*DP266+$D$7*DQ266+$E$7*W266)</f>
        <v>0</v>
      </c>
      <c r="Y266">
        <f>0.61365*exp(17.502*X266/(240.97+X266))</f>
        <v>0</v>
      </c>
      <c r="Z266">
        <f>(AA266/AB266*100)</f>
        <v>0</v>
      </c>
      <c r="AA266">
        <f>DH266*(DM266+DN266)/1000</f>
        <v>0</v>
      </c>
      <c r="AB266">
        <f>0.61365*exp(17.502*DO266/(240.97+DO266))</f>
        <v>0</v>
      </c>
      <c r="AC266">
        <f>(Y266-DH266*(DM266+DN266)/1000)</f>
        <v>0</v>
      </c>
      <c r="AD266">
        <f>(-K266*44100)</f>
        <v>0</v>
      </c>
      <c r="AE266">
        <f>2*29.3*S266*0.92*(DO266-X266)</f>
        <v>0</v>
      </c>
      <c r="AF266">
        <f>2*0.95*5.67E-8*(((DO266+$B$7)+273)^4-(X266+273)^4)</f>
        <v>0</v>
      </c>
      <c r="AG266">
        <f>V266+AF266+AD266+AE266</f>
        <v>0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MAX(0,($B$13+$C$13*DT266)/(1+$D$13*DT266)*DM266/(DO266+273)*$E$13)</f>
        <v>0</v>
      </c>
      <c r="AM266" t="s">
        <v>422</v>
      </c>
      <c r="AN266" t="s">
        <v>422</v>
      </c>
      <c r="AO266">
        <v>0</v>
      </c>
      <c r="AP266">
        <v>0</v>
      </c>
      <c r="AQ266">
        <f>1-AO266/AP266</f>
        <v>0</v>
      </c>
      <c r="AR266">
        <v>0</v>
      </c>
      <c r="AS266" t="s">
        <v>422</v>
      </c>
      <c r="AT266" t="s">
        <v>422</v>
      </c>
      <c r="AU266">
        <v>0</v>
      </c>
      <c r="AV266">
        <v>0</v>
      </c>
      <c r="AW266">
        <f>1-AU266/AV266</f>
        <v>0</v>
      </c>
      <c r="AX266">
        <v>0.5</v>
      </c>
      <c r="AY266">
        <f>CX266</f>
        <v>0</v>
      </c>
      <c r="AZ266">
        <f>M266</f>
        <v>0</v>
      </c>
      <c r="BA266">
        <f>AW266*AX266*AY266</f>
        <v>0</v>
      </c>
      <c r="BB266">
        <f>(AZ266-AR266)/AY266</f>
        <v>0</v>
      </c>
      <c r="BC266">
        <f>(AP266-AV266)/AV266</f>
        <v>0</v>
      </c>
      <c r="BD266">
        <f>AO266/(AQ266+AO266/AV266)</f>
        <v>0</v>
      </c>
      <c r="BE266" t="s">
        <v>422</v>
      </c>
      <c r="BF266">
        <v>0</v>
      </c>
      <c r="BG266">
        <f>IF(BF266&lt;&gt;0, BF266, BD266)</f>
        <v>0</v>
      </c>
      <c r="BH266">
        <f>1-BG266/AV266</f>
        <v>0</v>
      </c>
      <c r="BI266">
        <f>(AV266-AU266)/(AV266-BG266)</f>
        <v>0</v>
      </c>
      <c r="BJ266">
        <f>(AP266-AV266)/(AP266-BG266)</f>
        <v>0</v>
      </c>
      <c r="BK266">
        <f>(AV266-AU266)/(AV266-AO266)</f>
        <v>0</v>
      </c>
      <c r="BL266">
        <f>(AP266-AV266)/(AP266-AO266)</f>
        <v>0</v>
      </c>
      <c r="BM266">
        <f>(BI266*BG266/AU266)</f>
        <v>0</v>
      </c>
      <c r="BN266">
        <f>(1-BM266)</f>
        <v>0</v>
      </c>
      <c r="CW266">
        <f>$B$11*DU266+$C$11*DV266+$F$11*EG266*(1-EJ266)</f>
        <v>0</v>
      </c>
      <c r="CX266">
        <f>CW266*CY266</f>
        <v>0</v>
      </c>
      <c r="CY266">
        <f>($B$11*$D$9+$C$11*$D$9+$F$11*((ET266+EL266)/MAX(ET266+EL266+EU266, 0.1)*$I$9+EU266/MAX(ET266+EL266+EU266, 0.1)*$J$9))/($B$11+$C$11+$F$11)</f>
        <v>0</v>
      </c>
      <c r="CZ266">
        <f>($B$11*$K$9+$C$11*$K$9+$F$11*((ET266+EL266)/MAX(ET266+EL266+EU266, 0.1)*$P$9+EU266/MAX(ET266+EL266+EU266, 0.1)*$Q$9))/($B$11+$C$11+$F$11)</f>
        <v>0</v>
      </c>
      <c r="DA266">
        <v>4.38</v>
      </c>
      <c r="DB266">
        <v>0.5</v>
      </c>
      <c r="DC266" t="s">
        <v>423</v>
      </c>
      <c r="DD266">
        <v>2</v>
      </c>
      <c r="DE266">
        <v>1758506521</v>
      </c>
      <c r="DF266">
        <v>420.2648888888889</v>
      </c>
      <c r="DG266">
        <v>419.9635555555555</v>
      </c>
      <c r="DH266">
        <v>25.05396666666667</v>
      </c>
      <c r="DI266">
        <v>24.82105555555556</v>
      </c>
      <c r="DJ266">
        <v>419.0273333333333</v>
      </c>
      <c r="DK266">
        <v>24.84924444444444</v>
      </c>
      <c r="DL266">
        <v>500.0066666666667</v>
      </c>
      <c r="DM266">
        <v>90.00613333333334</v>
      </c>
      <c r="DN266">
        <v>0.05577452222222222</v>
      </c>
      <c r="DO266">
        <v>30.96961111111111</v>
      </c>
      <c r="DP266">
        <v>30.65153333333334</v>
      </c>
      <c r="DQ266">
        <v>999.9000000000001</v>
      </c>
      <c r="DR266">
        <v>0</v>
      </c>
      <c r="DS266">
        <v>0</v>
      </c>
      <c r="DT266">
        <v>10004.1</v>
      </c>
      <c r="DU266">
        <v>0</v>
      </c>
      <c r="DV266">
        <v>0.899321</v>
      </c>
      <c r="DW266">
        <v>0.3013304444444445</v>
      </c>
      <c r="DX266">
        <v>431.0644444444445</v>
      </c>
      <c r="DY266">
        <v>430.6527777777777</v>
      </c>
      <c r="DZ266">
        <v>0.2328966666666667</v>
      </c>
      <c r="EA266">
        <v>419.9635555555555</v>
      </c>
      <c r="EB266">
        <v>24.82105555555556</v>
      </c>
      <c r="EC266">
        <v>2.255011111111111</v>
      </c>
      <c r="ED266">
        <v>2.23405</v>
      </c>
      <c r="EE266">
        <v>19.35857777777778</v>
      </c>
      <c r="EF266">
        <v>19.20858888888889</v>
      </c>
      <c r="EG266">
        <v>0.00500097</v>
      </c>
      <c r="EH266">
        <v>0</v>
      </c>
      <c r="EI266">
        <v>0</v>
      </c>
      <c r="EJ266">
        <v>0</v>
      </c>
      <c r="EK266">
        <v>543.8888888888889</v>
      </c>
      <c r="EL266">
        <v>0.00500097</v>
      </c>
      <c r="EM266">
        <v>1</v>
      </c>
      <c r="EN266">
        <v>-0.8444444444444444</v>
      </c>
      <c r="EO266">
        <v>35.375</v>
      </c>
      <c r="EP266">
        <v>38.562</v>
      </c>
      <c r="EQ266">
        <v>37.062</v>
      </c>
      <c r="ER266">
        <v>38.486</v>
      </c>
      <c r="ES266">
        <v>37.29822222222222</v>
      </c>
      <c r="ET266">
        <v>0</v>
      </c>
      <c r="EU266">
        <v>0</v>
      </c>
      <c r="EV266">
        <v>0</v>
      </c>
      <c r="EW266">
        <v>1758506524.9</v>
      </c>
      <c r="EX266">
        <v>0</v>
      </c>
      <c r="EY266">
        <v>541.2959999999999</v>
      </c>
      <c r="EZ266">
        <v>10.53076903107804</v>
      </c>
      <c r="FA266">
        <v>68.26923046702225</v>
      </c>
      <c r="FB266">
        <v>-3.952</v>
      </c>
      <c r="FC266">
        <v>15</v>
      </c>
      <c r="FD266">
        <v>0</v>
      </c>
      <c r="FE266" t="s">
        <v>424</v>
      </c>
      <c r="FF266">
        <v>1747247426.5</v>
      </c>
      <c r="FG266">
        <v>1747247420.5</v>
      </c>
      <c r="FH266">
        <v>0</v>
      </c>
      <c r="FI266">
        <v>1.027</v>
      </c>
      <c r="FJ266">
        <v>0.031</v>
      </c>
      <c r="FK266">
        <v>0.02</v>
      </c>
      <c r="FL266">
        <v>0.05</v>
      </c>
      <c r="FM266">
        <v>420</v>
      </c>
      <c r="FN266">
        <v>16</v>
      </c>
      <c r="FO266">
        <v>0.01</v>
      </c>
      <c r="FP266">
        <v>0.1</v>
      </c>
      <c r="FQ266">
        <v>0.2864908048780487</v>
      </c>
      <c r="FR266">
        <v>0.2625646202090589</v>
      </c>
      <c r="FS266">
        <v>0.05637850582045691</v>
      </c>
      <c r="FT266">
        <v>0</v>
      </c>
      <c r="FU266">
        <v>540.5558823529412</v>
      </c>
      <c r="FV266">
        <v>24.89075635549013</v>
      </c>
      <c r="FW266">
        <v>6.352683137461101</v>
      </c>
      <c r="FX266">
        <v>-1</v>
      </c>
      <c r="FY266">
        <v>0.2102349024390244</v>
      </c>
      <c r="FZ266">
        <v>0.1791083832752617</v>
      </c>
      <c r="GA266">
        <v>0.01855011798766616</v>
      </c>
      <c r="GB266">
        <v>0</v>
      </c>
      <c r="GC266">
        <v>0</v>
      </c>
      <c r="GD266">
        <v>2</v>
      </c>
      <c r="GE266" t="s">
        <v>433</v>
      </c>
      <c r="GF266">
        <v>3.1368</v>
      </c>
      <c r="GG266">
        <v>2.71598</v>
      </c>
      <c r="GH266">
        <v>0.09328740000000001</v>
      </c>
      <c r="GI266">
        <v>0.0925887</v>
      </c>
      <c r="GJ266">
        <v>0.108785</v>
      </c>
      <c r="GK266">
        <v>0.106843</v>
      </c>
      <c r="GL266">
        <v>28805.9</v>
      </c>
      <c r="GM266">
        <v>28880.9</v>
      </c>
      <c r="GN266">
        <v>29535.1</v>
      </c>
      <c r="GO266">
        <v>29414.4</v>
      </c>
      <c r="GP266">
        <v>34777.3</v>
      </c>
      <c r="GQ266">
        <v>34792.5</v>
      </c>
      <c r="GR266">
        <v>41564.1</v>
      </c>
      <c r="GS266">
        <v>41789.4</v>
      </c>
      <c r="GT266">
        <v>1.9188</v>
      </c>
      <c r="GU266">
        <v>1.87018</v>
      </c>
      <c r="GV266">
        <v>0.0853464</v>
      </c>
      <c r="GW266">
        <v>0</v>
      </c>
      <c r="GX266">
        <v>29.2509</v>
      </c>
      <c r="GY266">
        <v>999.9</v>
      </c>
      <c r="GZ266">
        <v>57.2</v>
      </c>
      <c r="HA266">
        <v>31.3</v>
      </c>
      <c r="HB266">
        <v>29.1658</v>
      </c>
      <c r="HC266">
        <v>62.3428</v>
      </c>
      <c r="HD266">
        <v>25.4527</v>
      </c>
      <c r="HE266">
        <v>1</v>
      </c>
      <c r="HF266">
        <v>0.109515</v>
      </c>
      <c r="HG266">
        <v>-1.73327</v>
      </c>
      <c r="HH266">
        <v>20.3489</v>
      </c>
      <c r="HI266">
        <v>5.22807</v>
      </c>
      <c r="HJ266">
        <v>12.0159</v>
      </c>
      <c r="HK266">
        <v>4.9912</v>
      </c>
      <c r="HL266">
        <v>3.28965</v>
      </c>
      <c r="HM266">
        <v>9999</v>
      </c>
      <c r="HN266">
        <v>9999</v>
      </c>
      <c r="HO266">
        <v>9999</v>
      </c>
      <c r="HP266">
        <v>999.9</v>
      </c>
      <c r="HQ266">
        <v>1.86754</v>
      </c>
      <c r="HR266">
        <v>1.86671</v>
      </c>
      <c r="HS266">
        <v>1.86602</v>
      </c>
      <c r="HT266">
        <v>1.866</v>
      </c>
      <c r="HU266">
        <v>1.86784</v>
      </c>
      <c r="HV266">
        <v>1.87028</v>
      </c>
      <c r="HW266">
        <v>1.8689</v>
      </c>
      <c r="HX266">
        <v>1.8704</v>
      </c>
      <c r="HY266">
        <v>0</v>
      </c>
      <c r="HZ266">
        <v>0</v>
      </c>
      <c r="IA266">
        <v>0</v>
      </c>
      <c r="IB266">
        <v>0</v>
      </c>
      <c r="IC266" t="s">
        <v>426</v>
      </c>
      <c r="ID266" t="s">
        <v>427</v>
      </c>
      <c r="IE266" t="s">
        <v>428</v>
      </c>
      <c r="IF266" t="s">
        <v>428</v>
      </c>
      <c r="IG266" t="s">
        <v>428</v>
      </c>
      <c r="IH266" t="s">
        <v>428</v>
      </c>
      <c r="II266">
        <v>0</v>
      </c>
      <c r="IJ266">
        <v>100</v>
      </c>
      <c r="IK266">
        <v>100</v>
      </c>
      <c r="IL266">
        <v>1.237</v>
      </c>
      <c r="IM266">
        <v>0.2048</v>
      </c>
      <c r="IN266">
        <v>0.6902030508192664</v>
      </c>
      <c r="IO266">
        <v>0.001474763808417899</v>
      </c>
      <c r="IP266">
        <v>-3.85604142745729E-07</v>
      </c>
      <c r="IQ266">
        <v>-4.042155114862324E-11</v>
      </c>
      <c r="IR266">
        <v>-0.0599630414126953</v>
      </c>
      <c r="IS266">
        <v>-0.0008759303265835833</v>
      </c>
      <c r="IT266">
        <v>0.0007542316531097033</v>
      </c>
      <c r="IU266">
        <v>-1.168394518909615E-05</v>
      </c>
      <c r="IV266">
        <v>4</v>
      </c>
      <c r="IW266">
        <v>2283</v>
      </c>
      <c r="IX266">
        <v>1</v>
      </c>
      <c r="IY266">
        <v>28</v>
      </c>
      <c r="IZ266">
        <v>187651.6</v>
      </c>
      <c r="JA266">
        <v>187651.7</v>
      </c>
      <c r="JB266">
        <v>1.03271</v>
      </c>
      <c r="JC266">
        <v>2.28271</v>
      </c>
      <c r="JD266">
        <v>1.39771</v>
      </c>
      <c r="JE266">
        <v>2.35596</v>
      </c>
      <c r="JF266">
        <v>1.49536</v>
      </c>
      <c r="JG266">
        <v>2.71729</v>
      </c>
      <c r="JH266">
        <v>36.7417</v>
      </c>
      <c r="JI266">
        <v>24.1138</v>
      </c>
      <c r="JJ266">
        <v>18</v>
      </c>
      <c r="JK266">
        <v>489.186</v>
      </c>
      <c r="JL266">
        <v>448.46</v>
      </c>
      <c r="JM266">
        <v>31.6769</v>
      </c>
      <c r="JN266">
        <v>29.0089</v>
      </c>
      <c r="JO266">
        <v>30.0003</v>
      </c>
      <c r="JP266">
        <v>28.8651</v>
      </c>
      <c r="JQ266">
        <v>28.795</v>
      </c>
      <c r="JR266">
        <v>20.6874</v>
      </c>
      <c r="JS266">
        <v>22.045</v>
      </c>
      <c r="JT266">
        <v>100</v>
      </c>
      <c r="JU266">
        <v>31.7149</v>
      </c>
      <c r="JV266">
        <v>420</v>
      </c>
      <c r="JW266">
        <v>24.8195</v>
      </c>
      <c r="JX266">
        <v>100.946</v>
      </c>
      <c r="JY266">
        <v>100.489</v>
      </c>
    </row>
    <row r="267" spans="1:285">
      <c r="A267">
        <v>251</v>
      </c>
      <c r="B267">
        <v>1758506526</v>
      </c>
      <c r="C267">
        <v>3637.5</v>
      </c>
      <c r="D267" t="s">
        <v>936</v>
      </c>
      <c r="E267" t="s">
        <v>937</v>
      </c>
      <c r="F267">
        <v>5</v>
      </c>
      <c r="G267" t="s">
        <v>917</v>
      </c>
      <c r="H267" t="s">
        <v>420</v>
      </c>
      <c r="I267" t="s">
        <v>421</v>
      </c>
      <c r="J267">
        <v>1758506523</v>
      </c>
      <c r="K267">
        <f>(L267)/1000</f>
        <v>0</v>
      </c>
      <c r="L267">
        <f>1000*DL267*AJ267*(DH267-DI267)/(100*DA267*(1000-AJ267*DH267))</f>
        <v>0</v>
      </c>
      <c r="M267">
        <f>DL267*AJ267*(DG267-DF267*(1000-AJ267*DI267)/(1000-AJ267*DH267))/(100*DA267)</f>
        <v>0</v>
      </c>
      <c r="N267">
        <f>DF267 - IF(AJ267&gt;1, M267*DA267*100.0/(AL267), 0)</f>
        <v>0</v>
      </c>
      <c r="O267">
        <f>((U267-K267/2)*N267-M267)/(U267+K267/2)</f>
        <v>0</v>
      </c>
      <c r="P267">
        <f>O267*(DM267+DN267)/1000.0</f>
        <v>0</v>
      </c>
      <c r="Q267">
        <f>(DF267 - IF(AJ267&gt;1, M267*DA267*100.0/(AL267), 0))*(DM267+DN267)/1000.0</f>
        <v>0</v>
      </c>
      <c r="R267">
        <f>2.0/((1/T267-1/S267)+SIGN(T267)*SQRT((1/T267-1/S267)*(1/T267-1/S267) + 4*DB267/((DB267+1)*(DB267+1))*(2*1/T267*1/S267-1/S267*1/S267)))</f>
        <v>0</v>
      </c>
      <c r="S267">
        <f>IF(LEFT(DC267,1)&lt;&gt;"0",IF(LEFT(DC267,1)="1",3.0,DD267),$D$5+$E$5*(DT267*DM267/($K$5*1000))+$F$5*(DT267*DM267/($K$5*1000))*MAX(MIN(DA267,$J$5),$I$5)*MAX(MIN(DA267,$J$5),$I$5)+$G$5*MAX(MIN(DA267,$J$5),$I$5)*(DT267*DM267/($K$5*1000))+$H$5*(DT267*DM267/($K$5*1000))*(DT267*DM267/($K$5*1000)))</f>
        <v>0</v>
      </c>
      <c r="T267">
        <f>K267*(1000-(1000*0.61365*exp(17.502*X267/(240.97+X267))/(DM267+DN267)+DH267)/2)/(1000*0.61365*exp(17.502*X267/(240.97+X267))/(DM267+DN267)-DH267)</f>
        <v>0</v>
      </c>
      <c r="U267">
        <f>1/((DB267+1)/(R267/1.6)+1/(S267/1.37)) + DB267/((DB267+1)/(R267/1.6) + DB267/(S267/1.37))</f>
        <v>0</v>
      </c>
      <c r="V267">
        <f>(CW267*CZ267)</f>
        <v>0</v>
      </c>
      <c r="W267">
        <f>(DO267+(V267+2*0.95*5.67E-8*(((DO267+$B$7)+273)^4-(DO267+273)^4)-44100*K267)/(1.84*29.3*S267+8*0.95*5.67E-8*(DO267+273)^3))</f>
        <v>0</v>
      </c>
      <c r="X267">
        <f>($C$7*DP267+$D$7*DQ267+$E$7*W267)</f>
        <v>0</v>
      </c>
      <c r="Y267">
        <f>0.61365*exp(17.502*X267/(240.97+X267))</f>
        <v>0</v>
      </c>
      <c r="Z267">
        <f>(AA267/AB267*100)</f>
        <v>0</v>
      </c>
      <c r="AA267">
        <f>DH267*(DM267+DN267)/1000</f>
        <v>0</v>
      </c>
      <c r="AB267">
        <f>0.61365*exp(17.502*DO267/(240.97+DO267))</f>
        <v>0</v>
      </c>
      <c r="AC267">
        <f>(Y267-DH267*(DM267+DN267)/1000)</f>
        <v>0</v>
      </c>
      <c r="AD267">
        <f>(-K267*44100)</f>
        <v>0</v>
      </c>
      <c r="AE267">
        <f>2*29.3*S267*0.92*(DO267-X267)</f>
        <v>0</v>
      </c>
      <c r="AF267">
        <f>2*0.95*5.67E-8*(((DO267+$B$7)+273)^4-(X267+273)^4)</f>
        <v>0</v>
      </c>
      <c r="AG267">
        <f>V267+AF267+AD267+AE267</f>
        <v>0</v>
      </c>
      <c r="AH267">
        <v>2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MAX(0,($B$13+$C$13*DT267)/(1+$D$13*DT267)*DM267/(DO267+273)*$E$13)</f>
        <v>0</v>
      </c>
      <c r="AM267" t="s">
        <v>422</v>
      </c>
      <c r="AN267" t="s">
        <v>422</v>
      </c>
      <c r="AO267">
        <v>0</v>
      </c>
      <c r="AP267">
        <v>0</v>
      </c>
      <c r="AQ267">
        <f>1-AO267/AP267</f>
        <v>0</v>
      </c>
      <c r="AR267">
        <v>0</v>
      </c>
      <c r="AS267" t="s">
        <v>422</v>
      </c>
      <c r="AT267" t="s">
        <v>422</v>
      </c>
      <c r="AU267">
        <v>0</v>
      </c>
      <c r="AV267">
        <v>0</v>
      </c>
      <c r="AW267">
        <f>1-AU267/AV267</f>
        <v>0</v>
      </c>
      <c r="AX267">
        <v>0.5</v>
      </c>
      <c r="AY267">
        <f>CX267</f>
        <v>0</v>
      </c>
      <c r="AZ267">
        <f>M267</f>
        <v>0</v>
      </c>
      <c r="BA267">
        <f>AW267*AX267*AY267</f>
        <v>0</v>
      </c>
      <c r="BB267">
        <f>(AZ267-AR267)/AY267</f>
        <v>0</v>
      </c>
      <c r="BC267">
        <f>(AP267-AV267)/AV267</f>
        <v>0</v>
      </c>
      <c r="BD267">
        <f>AO267/(AQ267+AO267/AV267)</f>
        <v>0</v>
      </c>
      <c r="BE267" t="s">
        <v>422</v>
      </c>
      <c r="BF267">
        <v>0</v>
      </c>
      <c r="BG267">
        <f>IF(BF267&lt;&gt;0, BF267, BD267)</f>
        <v>0</v>
      </c>
      <c r="BH267">
        <f>1-BG267/AV267</f>
        <v>0</v>
      </c>
      <c r="BI267">
        <f>(AV267-AU267)/(AV267-BG267)</f>
        <v>0</v>
      </c>
      <c r="BJ267">
        <f>(AP267-AV267)/(AP267-BG267)</f>
        <v>0</v>
      </c>
      <c r="BK267">
        <f>(AV267-AU267)/(AV267-AO267)</f>
        <v>0</v>
      </c>
      <c r="BL267">
        <f>(AP267-AV267)/(AP267-AO267)</f>
        <v>0</v>
      </c>
      <c r="BM267">
        <f>(BI267*BG267/AU267)</f>
        <v>0</v>
      </c>
      <c r="BN267">
        <f>(1-BM267)</f>
        <v>0</v>
      </c>
      <c r="CW267">
        <f>$B$11*DU267+$C$11*DV267+$F$11*EG267*(1-EJ267)</f>
        <v>0</v>
      </c>
      <c r="CX267">
        <f>CW267*CY267</f>
        <v>0</v>
      </c>
      <c r="CY267">
        <f>($B$11*$D$9+$C$11*$D$9+$F$11*((ET267+EL267)/MAX(ET267+EL267+EU267, 0.1)*$I$9+EU267/MAX(ET267+EL267+EU267, 0.1)*$J$9))/($B$11+$C$11+$F$11)</f>
        <v>0</v>
      </c>
      <c r="CZ267">
        <f>($B$11*$K$9+$C$11*$K$9+$F$11*((ET267+EL267)/MAX(ET267+EL267+EU267, 0.1)*$P$9+EU267/MAX(ET267+EL267+EU267, 0.1)*$Q$9))/($B$11+$C$11+$F$11)</f>
        <v>0</v>
      </c>
      <c r="DA267">
        <v>4.38</v>
      </c>
      <c r="DB267">
        <v>0.5</v>
      </c>
      <c r="DC267" t="s">
        <v>423</v>
      </c>
      <c r="DD267">
        <v>2</v>
      </c>
      <c r="DE267">
        <v>1758506523</v>
      </c>
      <c r="DF267">
        <v>420.2393333333334</v>
      </c>
      <c r="DG267">
        <v>419.9751111111111</v>
      </c>
      <c r="DH267">
        <v>25.0572</v>
      </c>
      <c r="DI267">
        <v>24.82161111111111</v>
      </c>
      <c r="DJ267">
        <v>419.0016666666667</v>
      </c>
      <c r="DK267">
        <v>24.85243333333334</v>
      </c>
      <c r="DL267">
        <v>499.9792222222222</v>
      </c>
      <c r="DM267">
        <v>90.00572222222222</v>
      </c>
      <c r="DN267">
        <v>0.05571638888888888</v>
      </c>
      <c r="DO267">
        <v>30.96785555555556</v>
      </c>
      <c r="DP267">
        <v>30.64793333333333</v>
      </c>
      <c r="DQ267">
        <v>999.9000000000001</v>
      </c>
      <c r="DR267">
        <v>0</v>
      </c>
      <c r="DS267">
        <v>0</v>
      </c>
      <c r="DT267">
        <v>10000.97222222222</v>
      </c>
      <c r="DU267">
        <v>0</v>
      </c>
      <c r="DV267">
        <v>0.899321</v>
      </c>
      <c r="DW267">
        <v>0.2642143333333334</v>
      </c>
      <c r="DX267">
        <v>431.0396666666667</v>
      </c>
      <c r="DY267">
        <v>430.6647777777778</v>
      </c>
      <c r="DZ267">
        <v>0.2355896666666667</v>
      </c>
      <c r="EA267">
        <v>419.9751111111111</v>
      </c>
      <c r="EB267">
        <v>24.82161111111111</v>
      </c>
      <c r="EC267">
        <v>2.255291111111111</v>
      </c>
      <c r="ED267">
        <v>2.234086666666667</v>
      </c>
      <c r="EE267">
        <v>19.36058888888889</v>
      </c>
      <c r="EF267">
        <v>19.20886666666667</v>
      </c>
      <c r="EG267">
        <v>0.00500097</v>
      </c>
      <c r="EH267">
        <v>0</v>
      </c>
      <c r="EI267">
        <v>0</v>
      </c>
      <c r="EJ267">
        <v>0</v>
      </c>
      <c r="EK267">
        <v>542.1888888888889</v>
      </c>
      <c r="EL267">
        <v>0.00500097</v>
      </c>
      <c r="EM267">
        <v>1.466666666666667</v>
      </c>
      <c r="EN267">
        <v>-0.9777777777777779</v>
      </c>
      <c r="EO267">
        <v>35.375</v>
      </c>
      <c r="EP267">
        <v>38.562</v>
      </c>
      <c r="EQ267">
        <v>37.04822222222222</v>
      </c>
      <c r="ER267">
        <v>38.465</v>
      </c>
      <c r="ES267">
        <v>37.27755555555555</v>
      </c>
      <c r="ET267">
        <v>0</v>
      </c>
      <c r="EU267">
        <v>0</v>
      </c>
      <c r="EV267">
        <v>0</v>
      </c>
      <c r="EW267">
        <v>1758506526.7</v>
      </c>
      <c r="EX267">
        <v>0</v>
      </c>
      <c r="EY267">
        <v>541.4999999999999</v>
      </c>
      <c r="EZ267">
        <v>-6.119658285558909</v>
      </c>
      <c r="FA267">
        <v>47.74017055538041</v>
      </c>
      <c r="FB267">
        <v>-2.853846153846154</v>
      </c>
      <c r="FC267">
        <v>15</v>
      </c>
      <c r="FD267">
        <v>0</v>
      </c>
      <c r="FE267" t="s">
        <v>424</v>
      </c>
      <c r="FF267">
        <v>1747247426.5</v>
      </c>
      <c r="FG267">
        <v>1747247420.5</v>
      </c>
      <c r="FH267">
        <v>0</v>
      </c>
      <c r="FI267">
        <v>1.027</v>
      </c>
      <c r="FJ267">
        <v>0.031</v>
      </c>
      <c r="FK267">
        <v>0.02</v>
      </c>
      <c r="FL267">
        <v>0.05</v>
      </c>
      <c r="FM267">
        <v>420</v>
      </c>
      <c r="FN267">
        <v>16</v>
      </c>
      <c r="FO267">
        <v>0.01</v>
      </c>
      <c r="FP267">
        <v>0.1</v>
      </c>
      <c r="FQ267">
        <v>0.2813087</v>
      </c>
      <c r="FR267">
        <v>0.02934760975609716</v>
      </c>
      <c r="FS267">
        <v>0.06544262912628129</v>
      </c>
      <c r="FT267">
        <v>1</v>
      </c>
      <c r="FU267">
        <v>540.285294117647</v>
      </c>
      <c r="FV267">
        <v>7.992360610179318</v>
      </c>
      <c r="FW267">
        <v>6.519794852101922</v>
      </c>
      <c r="FX267">
        <v>-1</v>
      </c>
      <c r="FY267">
        <v>0.213881025</v>
      </c>
      <c r="FZ267">
        <v>0.1944355159474672</v>
      </c>
      <c r="GA267">
        <v>0.01904149231479442</v>
      </c>
      <c r="GB267">
        <v>0</v>
      </c>
      <c r="GC267">
        <v>1</v>
      </c>
      <c r="GD267">
        <v>2</v>
      </c>
      <c r="GE267" t="s">
        <v>425</v>
      </c>
      <c r="GF267">
        <v>3.13689</v>
      </c>
      <c r="GG267">
        <v>2.71604</v>
      </c>
      <c r="GH267">
        <v>0.093293</v>
      </c>
      <c r="GI267">
        <v>0.092595</v>
      </c>
      <c r="GJ267">
        <v>0.108793</v>
      </c>
      <c r="GK267">
        <v>0.106842</v>
      </c>
      <c r="GL267">
        <v>28805.4</v>
      </c>
      <c r="GM267">
        <v>28880.5</v>
      </c>
      <c r="GN267">
        <v>29534.8</v>
      </c>
      <c r="GO267">
        <v>29414.2</v>
      </c>
      <c r="GP267">
        <v>34776.8</v>
      </c>
      <c r="GQ267">
        <v>34792.2</v>
      </c>
      <c r="GR267">
        <v>41563.8</v>
      </c>
      <c r="GS267">
        <v>41789</v>
      </c>
      <c r="GT267">
        <v>1.9189</v>
      </c>
      <c r="GU267">
        <v>1.87018</v>
      </c>
      <c r="GV267">
        <v>0.08597970000000001</v>
      </c>
      <c r="GW267">
        <v>0</v>
      </c>
      <c r="GX267">
        <v>29.2521</v>
      </c>
      <c r="GY267">
        <v>999.9</v>
      </c>
      <c r="GZ267">
        <v>57.2</v>
      </c>
      <c r="HA267">
        <v>31.3</v>
      </c>
      <c r="HB267">
        <v>29.1685</v>
      </c>
      <c r="HC267">
        <v>62.2928</v>
      </c>
      <c r="HD267">
        <v>25.4928</v>
      </c>
      <c r="HE267">
        <v>1</v>
      </c>
      <c r="HF267">
        <v>0.10967</v>
      </c>
      <c r="HG267">
        <v>-1.75835</v>
      </c>
      <c r="HH267">
        <v>20.3486</v>
      </c>
      <c r="HI267">
        <v>5.22822</v>
      </c>
      <c r="HJ267">
        <v>12.0159</v>
      </c>
      <c r="HK267">
        <v>4.9914</v>
      </c>
      <c r="HL267">
        <v>3.2896</v>
      </c>
      <c r="HM267">
        <v>9999</v>
      </c>
      <c r="HN267">
        <v>9999</v>
      </c>
      <c r="HO267">
        <v>9999</v>
      </c>
      <c r="HP267">
        <v>999.9</v>
      </c>
      <c r="HQ267">
        <v>1.86756</v>
      </c>
      <c r="HR267">
        <v>1.8667</v>
      </c>
      <c r="HS267">
        <v>1.86602</v>
      </c>
      <c r="HT267">
        <v>1.866</v>
      </c>
      <c r="HU267">
        <v>1.86784</v>
      </c>
      <c r="HV267">
        <v>1.87029</v>
      </c>
      <c r="HW267">
        <v>1.8689</v>
      </c>
      <c r="HX267">
        <v>1.87042</v>
      </c>
      <c r="HY267">
        <v>0</v>
      </c>
      <c r="HZ267">
        <v>0</v>
      </c>
      <c r="IA267">
        <v>0</v>
      </c>
      <c r="IB267">
        <v>0</v>
      </c>
      <c r="IC267" t="s">
        <v>426</v>
      </c>
      <c r="ID267" t="s">
        <v>427</v>
      </c>
      <c r="IE267" t="s">
        <v>428</v>
      </c>
      <c r="IF267" t="s">
        <v>428</v>
      </c>
      <c r="IG267" t="s">
        <v>428</v>
      </c>
      <c r="IH267" t="s">
        <v>428</v>
      </c>
      <c r="II267">
        <v>0</v>
      </c>
      <c r="IJ267">
        <v>100</v>
      </c>
      <c r="IK267">
        <v>100</v>
      </c>
      <c r="IL267">
        <v>1.238</v>
      </c>
      <c r="IM267">
        <v>0.2048</v>
      </c>
      <c r="IN267">
        <v>0.6902030508192664</v>
      </c>
      <c r="IO267">
        <v>0.001474763808417899</v>
      </c>
      <c r="IP267">
        <v>-3.85604142745729E-07</v>
      </c>
      <c r="IQ267">
        <v>-4.042155114862324E-11</v>
      </c>
      <c r="IR267">
        <v>-0.0599630414126953</v>
      </c>
      <c r="IS267">
        <v>-0.0008759303265835833</v>
      </c>
      <c r="IT267">
        <v>0.0007542316531097033</v>
      </c>
      <c r="IU267">
        <v>-1.168394518909615E-05</v>
      </c>
      <c r="IV267">
        <v>4</v>
      </c>
      <c r="IW267">
        <v>2283</v>
      </c>
      <c r="IX267">
        <v>1</v>
      </c>
      <c r="IY267">
        <v>28</v>
      </c>
      <c r="IZ267">
        <v>187651.7</v>
      </c>
      <c r="JA267">
        <v>187651.8</v>
      </c>
      <c r="JB267">
        <v>1.03271</v>
      </c>
      <c r="JC267">
        <v>2.29736</v>
      </c>
      <c r="JD267">
        <v>1.39648</v>
      </c>
      <c r="JE267">
        <v>2.35596</v>
      </c>
      <c r="JF267">
        <v>1.49536</v>
      </c>
      <c r="JG267">
        <v>2.55493</v>
      </c>
      <c r="JH267">
        <v>36.7417</v>
      </c>
      <c r="JI267">
        <v>24.1138</v>
      </c>
      <c r="JJ267">
        <v>18</v>
      </c>
      <c r="JK267">
        <v>489.25</v>
      </c>
      <c r="JL267">
        <v>448.451</v>
      </c>
      <c r="JM267">
        <v>31.6953</v>
      </c>
      <c r="JN267">
        <v>29.0089</v>
      </c>
      <c r="JO267">
        <v>30.0003</v>
      </c>
      <c r="JP267">
        <v>28.8651</v>
      </c>
      <c r="JQ267">
        <v>28.7938</v>
      </c>
      <c r="JR267">
        <v>20.6885</v>
      </c>
      <c r="JS267">
        <v>22.045</v>
      </c>
      <c r="JT267">
        <v>100</v>
      </c>
      <c r="JU267">
        <v>31.7149</v>
      </c>
      <c r="JV267">
        <v>420</v>
      </c>
      <c r="JW267">
        <v>24.8195</v>
      </c>
      <c r="JX267">
        <v>100.945</v>
      </c>
      <c r="JY267">
        <v>100.489</v>
      </c>
    </row>
    <row r="268" spans="1:285">
      <c r="A268">
        <v>252</v>
      </c>
      <c r="B268">
        <v>1758506528</v>
      </c>
      <c r="C268">
        <v>3639.5</v>
      </c>
      <c r="D268" t="s">
        <v>938</v>
      </c>
      <c r="E268" t="s">
        <v>939</v>
      </c>
      <c r="F268">
        <v>5</v>
      </c>
      <c r="G268" t="s">
        <v>917</v>
      </c>
      <c r="H268" t="s">
        <v>420</v>
      </c>
      <c r="I268" t="s">
        <v>421</v>
      </c>
      <c r="J268">
        <v>1758506525</v>
      </c>
      <c r="K268">
        <f>(L268)/1000</f>
        <v>0</v>
      </c>
      <c r="L268">
        <f>1000*DL268*AJ268*(DH268-DI268)/(100*DA268*(1000-AJ268*DH268))</f>
        <v>0</v>
      </c>
      <c r="M268">
        <f>DL268*AJ268*(DG268-DF268*(1000-AJ268*DI268)/(1000-AJ268*DH268))/(100*DA268)</f>
        <v>0</v>
      </c>
      <c r="N268">
        <f>DF268 - IF(AJ268&gt;1, M268*DA268*100.0/(AL268), 0)</f>
        <v>0</v>
      </c>
      <c r="O268">
        <f>((U268-K268/2)*N268-M268)/(U268+K268/2)</f>
        <v>0</v>
      </c>
      <c r="P268">
        <f>O268*(DM268+DN268)/1000.0</f>
        <v>0</v>
      </c>
      <c r="Q268">
        <f>(DF268 - IF(AJ268&gt;1, M268*DA268*100.0/(AL268), 0))*(DM268+DN268)/1000.0</f>
        <v>0</v>
      </c>
      <c r="R268">
        <f>2.0/((1/T268-1/S268)+SIGN(T268)*SQRT((1/T268-1/S268)*(1/T268-1/S268) + 4*DB268/((DB268+1)*(DB268+1))*(2*1/T268*1/S268-1/S268*1/S268)))</f>
        <v>0</v>
      </c>
      <c r="S268">
        <f>IF(LEFT(DC268,1)&lt;&gt;"0",IF(LEFT(DC268,1)="1",3.0,DD268),$D$5+$E$5*(DT268*DM268/($K$5*1000))+$F$5*(DT268*DM268/($K$5*1000))*MAX(MIN(DA268,$J$5),$I$5)*MAX(MIN(DA268,$J$5),$I$5)+$G$5*MAX(MIN(DA268,$J$5),$I$5)*(DT268*DM268/($K$5*1000))+$H$5*(DT268*DM268/($K$5*1000))*(DT268*DM268/($K$5*1000)))</f>
        <v>0</v>
      </c>
      <c r="T268">
        <f>K268*(1000-(1000*0.61365*exp(17.502*X268/(240.97+X268))/(DM268+DN268)+DH268)/2)/(1000*0.61365*exp(17.502*X268/(240.97+X268))/(DM268+DN268)-DH268)</f>
        <v>0</v>
      </c>
      <c r="U268">
        <f>1/((DB268+1)/(R268/1.6)+1/(S268/1.37)) + DB268/((DB268+1)/(R268/1.6) + DB268/(S268/1.37))</f>
        <v>0</v>
      </c>
      <c r="V268">
        <f>(CW268*CZ268)</f>
        <v>0</v>
      </c>
      <c r="W268">
        <f>(DO268+(V268+2*0.95*5.67E-8*(((DO268+$B$7)+273)^4-(DO268+273)^4)-44100*K268)/(1.84*29.3*S268+8*0.95*5.67E-8*(DO268+273)^3))</f>
        <v>0</v>
      </c>
      <c r="X268">
        <f>($C$7*DP268+$D$7*DQ268+$E$7*W268)</f>
        <v>0</v>
      </c>
      <c r="Y268">
        <f>0.61365*exp(17.502*X268/(240.97+X268))</f>
        <v>0</v>
      </c>
      <c r="Z268">
        <f>(AA268/AB268*100)</f>
        <v>0</v>
      </c>
      <c r="AA268">
        <f>DH268*(DM268+DN268)/1000</f>
        <v>0</v>
      </c>
      <c r="AB268">
        <f>0.61365*exp(17.502*DO268/(240.97+DO268))</f>
        <v>0</v>
      </c>
      <c r="AC268">
        <f>(Y268-DH268*(DM268+DN268)/1000)</f>
        <v>0</v>
      </c>
      <c r="AD268">
        <f>(-K268*44100)</f>
        <v>0</v>
      </c>
      <c r="AE268">
        <f>2*29.3*S268*0.92*(DO268-X268)</f>
        <v>0</v>
      </c>
      <c r="AF268">
        <f>2*0.95*5.67E-8*(((DO268+$B$7)+273)^4-(X268+273)^4)</f>
        <v>0</v>
      </c>
      <c r="AG268">
        <f>V268+AF268+AD268+AE268</f>
        <v>0</v>
      </c>
      <c r="AH268">
        <v>2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MAX(0,($B$13+$C$13*DT268)/(1+$D$13*DT268)*DM268/(DO268+273)*$E$13)</f>
        <v>0</v>
      </c>
      <c r="AM268" t="s">
        <v>422</v>
      </c>
      <c r="AN268" t="s">
        <v>422</v>
      </c>
      <c r="AO268">
        <v>0</v>
      </c>
      <c r="AP268">
        <v>0</v>
      </c>
      <c r="AQ268">
        <f>1-AO268/AP268</f>
        <v>0</v>
      </c>
      <c r="AR268">
        <v>0</v>
      </c>
      <c r="AS268" t="s">
        <v>422</v>
      </c>
      <c r="AT268" t="s">
        <v>422</v>
      </c>
      <c r="AU268">
        <v>0</v>
      </c>
      <c r="AV268">
        <v>0</v>
      </c>
      <c r="AW268">
        <f>1-AU268/AV268</f>
        <v>0</v>
      </c>
      <c r="AX268">
        <v>0.5</v>
      </c>
      <c r="AY268">
        <f>CX268</f>
        <v>0</v>
      </c>
      <c r="AZ268">
        <f>M268</f>
        <v>0</v>
      </c>
      <c r="BA268">
        <f>AW268*AX268*AY268</f>
        <v>0</v>
      </c>
      <c r="BB268">
        <f>(AZ268-AR268)/AY268</f>
        <v>0</v>
      </c>
      <c r="BC268">
        <f>(AP268-AV268)/AV268</f>
        <v>0</v>
      </c>
      <c r="BD268">
        <f>AO268/(AQ268+AO268/AV268)</f>
        <v>0</v>
      </c>
      <c r="BE268" t="s">
        <v>422</v>
      </c>
      <c r="BF268">
        <v>0</v>
      </c>
      <c r="BG268">
        <f>IF(BF268&lt;&gt;0, BF268, BD268)</f>
        <v>0</v>
      </c>
      <c r="BH268">
        <f>1-BG268/AV268</f>
        <v>0</v>
      </c>
      <c r="BI268">
        <f>(AV268-AU268)/(AV268-BG268)</f>
        <v>0</v>
      </c>
      <c r="BJ268">
        <f>(AP268-AV268)/(AP268-BG268)</f>
        <v>0</v>
      </c>
      <c r="BK268">
        <f>(AV268-AU268)/(AV268-AO268)</f>
        <v>0</v>
      </c>
      <c r="BL268">
        <f>(AP268-AV268)/(AP268-AO268)</f>
        <v>0</v>
      </c>
      <c r="BM268">
        <f>(BI268*BG268/AU268)</f>
        <v>0</v>
      </c>
      <c r="BN268">
        <f>(1-BM268)</f>
        <v>0</v>
      </c>
      <c r="CW268">
        <f>$B$11*DU268+$C$11*DV268+$F$11*EG268*(1-EJ268)</f>
        <v>0</v>
      </c>
      <c r="CX268">
        <f>CW268*CY268</f>
        <v>0</v>
      </c>
      <c r="CY268">
        <f>($B$11*$D$9+$C$11*$D$9+$F$11*((ET268+EL268)/MAX(ET268+EL268+EU268, 0.1)*$I$9+EU268/MAX(ET268+EL268+EU268, 0.1)*$J$9))/($B$11+$C$11+$F$11)</f>
        <v>0</v>
      </c>
      <c r="CZ268">
        <f>($B$11*$K$9+$C$11*$K$9+$F$11*((ET268+EL268)/MAX(ET268+EL268+EU268, 0.1)*$P$9+EU268/MAX(ET268+EL268+EU268, 0.1)*$Q$9))/($B$11+$C$11+$F$11)</f>
        <v>0</v>
      </c>
      <c r="DA268">
        <v>4.38</v>
      </c>
      <c r="DB268">
        <v>0.5</v>
      </c>
      <c r="DC268" t="s">
        <v>423</v>
      </c>
      <c r="DD268">
        <v>2</v>
      </c>
      <c r="DE268">
        <v>1758506525</v>
      </c>
      <c r="DF268">
        <v>420.2315555555555</v>
      </c>
      <c r="DG268">
        <v>420.0186666666667</v>
      </c>
      <c r="DH268">
        <v>25.05993333333333</v>
      </c>
      <c r="DI268">
        <v>24.8218</v>
      </c>
      <c r="DJ268">
        <v>418.9938888888889</v>
      </c>
      <c r="DK268">
        <v>24.85511111111111</v>
      </c>
      <c r="DL268">
        <v>499.9816666666667</v>
      </c>
      <c r="DM268">
        <v>90.00505555555556</v>
      </c>
      <c r="DN268">
        <v>0.05574458888888889</v>
      </c>
      <c r="DO268">
        <v>30.9661</v>
      </c>
      <c r="DP268">
        <v>30.64906666666667</v>
      </c>
      <c r="DQ268">
        <v>999.9000000000001</v>
      </c>
      <c r="DR268">
        <v>0</v>
      </c>
      <c r="DS268">
        <v>0</v>
      </c>
      <c r="DT268">
        <v>9996.803333333333</v>
      </c>
      <c r="DU268">
        <v>0</v>
      </c>
      <c r="DV268">
        <v>0.899321</v>
      </c>
      <c r="DW268">
        <v>0.2128702222222222</v>
      </c>
      <c r="DX268">
        <v>431.0331111111111</v>
      </c>
      <c r="DY268">
        <v>430.7095555555556</v>
      </c>
      <c r="DZ268">
        <v>0.238128</v>
      </c>
      <c r="EA268">
        <v>420.0186666666667</v>
      </c>
      <c r="EB268">
        <v>24.8218</v>
      </c>
      <c r="EC268">
        <v>2.255521111111111</v>
      </c>
      <c r="ED268">
        <v>2.234088888888889</v>
      </c>
      <c r="EE268">
        <v>19.36222222222222</v>
      </c>
      <c r="EF268">
        <v>19.20887777777778</v>
      </c>
      <c r="EG268">
        <v>0.00500097</v>
      </c>
      <c r="EH268">
        <v>0</v>
      </c>
      <c r="EI268">
        <v>0</v>
      </c>
      <c r="EJ268">
        <v>0</v>
      </c>
      <c r="EK268">
        <v>539.8888888888889</v>
      </c>
      <c r="EL268">
        <v>0.00500097</v>
      </c>
      <c r="EM268">
        <v>-3.633333333333334</v>
      </c>
      <c r="EN268">
        <v>-1.644444444444444</v>
      </c>
      <c r="EO268">
        <v>35.375</v>
      </c>
      <c r="EP268">
        <v>38.562</v>
      </c>
      <c r="EQ268">
        <v>37.02755555555555</v>
      </c>
      <c r="ER268">
        <v>38.444</v>
      </c>
      <c r="ES268">
        <v>37.25688888888889</v>
      </c>
      <c r="ET268">
        <v>0</v>
      </c>
      <c r="EU268">
        <v>0</v>
      </c>
      <c r="EV268">
        <v>0</v>
      </c>
      <c r="EW268">
        <v>1758506529.1</v>
      </c>
      <c r="EX268">
        <v>0</v>
      </c>
      <c r="EY268">
        <v>541.4230769230769</v>
      </c>
      <c r="EZ268">
        <v>-17.10769261066226</v>
      </c>
      <c r="FA268">
        <v>-17.08376100997042</v>
      </c>
      <c r="FB268">
        <v>-4.165384615384616</v>
      </c>
      <c r="FC268">
        <v>15</v>
      </c>
      <c r="FD268">
        <v>0</v>
      </c>
      <c r="FE268" t="s">
        <v>424</v>
      </c>
      <c r="FF268">
        <v>1747247426.5</v>
      </c>
      <c r="FG268">
        <v>1747247420.5</v>
      </c>
      <c r="FH268">
        <v>0</v>
      </c>
      <c r="FI268">
        <v>1.027</v>
      </c>
      <c r="FJ268">
        <v>0.031</v>
      </c>
      <c r="FK268">
        <v>0.02</v>
      </c>
      <c r="FL268">
        <v>0.05</v>
      </c>
      <c r="FM268">
        <v>420</v>
      </c>
      <c r="FN268">
        <v>16</v>
      </c>
      <c r="FO268">
        <v>0.01</v>
      </c>
      <c r="FP268">
        <v>0.1</v>
      </c>
      <c r="FQ268">
        <v>0.2753228780487804</v>
      </c>
      <c r="FR268">
        <v>-0.2173741881533102</v>
      </c>
      <c r="FS268">
        <v>0.07096602752475063</v>
      </c>
      <c r="FT268">
        <v>0</v>
      </c>
      <c r="FU268">
        <v>540.2117647058824</v>
      </c>
      <c r="FV268">
        <v>-1.500382028337564</v>
      </c>
      <c r="FW268">
        <v>6.312395122291597</v>
      </c>
      <c r="FX268">
        <v>-1</v>
      </c>
      <c r="FY268">
        <v>0.2202611707317073</v>
      </c>
      <c r="FZ268">
        <v>0.1690182439024394</v>
      </c>
      <c r="GA268">
        <v>0.01715532129193118</v>
      </c>
      <c r="GB268">
        <v>0</v>
      </c>
      <c r="GC268">
        <v>0</v>
      </c>
      <c r="GD268">
        <v>2</v>
      </c>
      <c r="GE268" t="s">
        <v>433</v>
      </c>
      <c r="GF268">
        <v>3.13681</v>
      </c>
      <c r="GG268">
        <v>2.71619</v>
      </c>
      <c r="GH268">
        <v>0.0933015</v>
      </c>
      <c r="GI268">
        <v>0.09258329999999999</v>
      </c>
      <c r="GJ268">
        <v>0.108804</v>
      </c>
      <c r="GK268">
        <v>0.106838</v>
      </c>
      <c r="GL268">
        <v>28805.5</v>
      </c>
      <c r="GM268">
        <v>28880.5</v>
      </c>
      <c r="GN268">
        <v>29535.2</v>
      </c>
      <c r="GO268">
        <v>29413.8</v>
      </c>
      <c r="GP268">
        <v>34776.7</v>
      </c>
      <c r="GQ268">
        <v>34791.9</v>
      </c>
      <c r="GR268">
        <v>41564.2</v>
      </c>
      <c r="GS268">
        <v>41788.5</v>
      </c>
      <c r="GT268">
        <v>1.91877</v>
      </c>
      <c r="GU268">
        <v>1.8701</v>
      </c>
      <c r="GV268">
        <v>0.0860915</v>
      </c>
      <c r="GW268">
        <v>0</v>
      </c>
      <c r="GX268">
        <v>29.2523</v>
      </c>
      <c r="GY268">
        <v>999.9</v>
      </c>
      <c r="GZ268">
        <v>57.2</v>
      </c>
      <c r="HA268">
        <v>31.3</v>
      </c>
      <c r="HB268">
        <v>29.1635</v>
      </c>
      <c r="HC268">
        <v>62.3628</v>
      </c>
      <c r="HD268">
        <v>25.629</v>
      </c>
      <c r="HE268">
        <v>1</v>
      </c>
      <c r="HF268">
        <v>0.109746</v>
      </c>
      <c r="HG268">
        <v>-1.7469</v>
      </c>
      <c r="HH268">
        <v>20.3487</v>
      </c>
      <c r="HI268">
        <v>5.22822</v>
      </c>
      <c r="HJ268">
        <v>12.0159</v>
      </c>
      <c r="HK268">
        <v>4.99125</v>
      </c>
      <c r="HL268">
        <v>3.28958</v>
      </c>
      <c r="HM268">
        <v>9999</v>
      </c>
      <c r="HN268">
        <v>9999</v>
      </c>
      <c r="HO268">
        <v>9999</v>
      </c>
      <c r="HP268">
        <v>999.9</v>
      </c>
      <c r="HQ268">
        <v>1.86756</v>
      </c>
      <c r="HR268">
        <v>1.86669</v>
      </c>
      <c r="HS268">
        <v>1.86602</v>
      </c>
      <c r="HT268">
        <v>1.86599</v>
      </c>
      <c r="HU268">
        <v>1.86783</v>
      </c>
      <c r="HV268">
        <v>1.87028</v>
      </c>
      <c r="HW268">
        <v>1.8689</v>
      </c>
      <c r="HX268">
        <v>1.87041</v>
      </c>
      <c r="HY268">
        <v>0</v>
      </c>
      <c r="HZ268">
        <v>0</v>
      </c>
      <c r="IA268">
        <v>0</v>
      </c>
      <c r="IB268">
        <v>0</v>
      </c>
      <c r="IC268" t="s">
        <v>426</v>
      </c>
      <c r="ID268" t="s">
        <v>427</v>
      </c>
      <c r="IE268" t="s">
        <v>428</v>
      </c>
      <c r="IF268" t="s">
        <v>428</v>
      </c>
      <c r="IG268" t="s">
        <v>428</v>
      </c>
      <c r="IH268" t="s">
        <v>428</v>
      </c>
      <c r="II268">
        <v>0</v>
      </c>
      <c r="IJ268">
        <v>100</v>
      </c>
      <c r="IK268">
        <v>100</v>
      </c>
      <c r="IL268">
        <v>1.237</v>
      </c>
      <c r="IM268">
        <v>0.2048</v>
      </c>
      <c r="IN268">
        <v>0.6902030508192664</v>
      </c>
      <c r="IO268">
        <v>0.001474763808417899</v>
      </c>
      <c r="IP268">
        <v>-3.85604142745729E-07</v>
      </c>
      <c r="IQ268">
        <v>-4.042155114862324E-11</v>
      </c>
      <c r="IR268">
        <v>-0.0599630414126953</v>
      </c>
      <c r="IS268">
        <v>-0.0008759303265835833</v>
      </c>
      <c r="IT268">
        <v>0.0007542316531097033</v>
      </c>
      <c r="IU268">
        <v>-1.168394518909615E-05</v>
      </c>
      <c r="IV268">
        <v>4</v>
      </c>
      <c r="IW268">
        <v>2283</v>
      </c>
      <c r="IX268">
        <v>1</v>
      </c>
      <c r="IY268">
        <v>28</v>
      </c>
      <c r="IZ268">
        <v>187651.7</v>
      </c>
      <c r="JA268">
        <v>187651.8</v>
      </c>
      <c r="JB268">
        <v>1.03394</v>
      </c>
      <c r="JC268">
        <v>2.30469</v>
      </c>
      <c r="JD268">
        <v>1.39771</v>
      </c>
      <c r="JE268">
        <v>2.3584</v>
      </c>
      <c r="JF268">
        <v>1.49536</v>
      </c>
      <c r="JG268">
        <v>2.59644</v>
      </c>
      <c r="JH268">
        <v>36.7417</v>
      </c>
      <c r="JI268">
        <v>24.105</v>
      </c>
      <c r="JJ268">
        <v>18</v>
      </c>
      <c r="JK268">
        <v>489.17</v>
      </c>
      <c r="JL268">
        <v>448.402</v>
      </c>
      <c r="JM268">
        <v>31.7122</v>
      </c>
      <c r="JN268">
        <v>29.0089</v>
      </c>
      <c r="JO268">
        <v>30.0004</v>
      </c>
      <c r="JP268">
        <v>28.8651</v>
      </c>
      <c r="JQ268">
        <v>28.7937</v>
      </c>
      <c r="JR268">
        <v>20.6874</v>
      </c>
      <c r="JS268">
        <v>22.045</v>
      </c>
      <c r="JT268">
        <v>100</v>
      </c>
      <c r="JU268">
        <v>31.7514</v>
      </c>
      <c r="JV268">
        <v>420</v>
      </c>
      <c r="JW268">
        <v>24.8195</v>
      </c>
      <c r="JX268">
        <v>100.946</v>
      </c>
      <c r="JY268">
        <v>100.487</v>
      </c>
    </row>
    <row r="269" spans="1:285">
      <c r="A269">
        <v>253</v>
      </c>
      <c r="B269">
        <v>1758506530</v>
      </c>
      <c r="C269">
        <v>3641.5</v>
      </c>
      <c r="D269" t="s">
        <v>940</v>
      </c>
      <c r="E269" t="s">
        <v>941</v>
      </c>
      <c r="F269">
        <v>5</v>
      </c>
      <c r="G269" t="s">
        <v>917</v>
      </c>
      <c r="H269" t="s">
        <v>420</v>
      </c>
      <c r="I269" t="s">
        <v>421</v>
      </c>
      <c r="J269">
        <v>1758506527</v>
      </c>
      <c r="K269">
        <f>(L269)/1000</f>
        <v>0</v>
      </c>
      <c r="L269">
        <f>1000*DL269*AJ269*(DH269-DI269)/(100*DA269*(1000-AJ269*DH269))</f>
        <v>0</v>
      </c>
      <c r="M269">
        <f>DL269*AJ269*(DG269-DF269*(1000-AJ269*DI269)/(1000-AJ269*DH269))/(100*DA269)</f>
        <v>0</v>
      </c>
      <c r="N269">
        <f>DF269 - IF(AJ269&gt;1, M269*DA269*100.0/(AL269), 0)</f>
        <v>0</v>
      </c>
      <c r="O269">
        <f>((U269-K269/2)*N269-M269)/(U269+K269/2)</f>
        <v>0</v>
      </c>
      <c r="P269">
        <f>O269*(DM269+DN269)/1000.0</f>
        <v>0</v>
      </c>
      <c r="Q269">
        <f>(DF269 - IF(AJ269&gt;1, M269*DA269*100.0/(AL269), 0))*(DM269+DN269)/1000.0</f>
        <v>0</v>
      </c>
      <c r="R269">
        <f>2.0/((1/T269-1/S269)+SIGN(T269)*SQRT((1/T269-1/S269)*(1/T269-1/S269) + 4*DB269/((DB269+1)*(DB269+1))*(2*1/T269*1/S269-1/S269*1/S269)))</f>
        <v>0</v>
      </c>
      <c r="S269">
        <f>IF(LEFT(DC269,1)&lt;&gt;"0",IF(LEFT(DC269,1)="1",3.0,DD269),$D$5+$E$5*(DT269*DM269/($K$5*1000))+$F$5*(DT269*DM269/($K$5*1000))*MAX(MIN(DA269,$J$5),$I$5)*MAX(MIN(DA269,$J$5),$I$5)+$G$5*MAX(MIN(DA269,$J$5),$I$5)*(DT269*DM269/($K$5*1000))+$H$5*(DT269*DM269/($K$5*1000))*(DT269*DM269/($K$5*1000)))</f>
        <v>0</v>
      </c>
      <c r="T269">
        <f>K269*(1000-(1000*0.61365*exp(17.502*X269/(240.97+X269))/(DM269+DN269)+DH269)/2)/(1000*0.61365*exp(17.502*X269/(240.97+X269))/(DM269+DN269)-DH269)</f>
        <v>0</v>
      </c>
      <c r="U269">
        <f>1/((DB269+1)/(R269/1.6)+1/(S269/1.37)) + DB269/((DB269+1)/(R269/1.6) + DB269/(S269/1.37))</f>
        <v>0</v>
      </c>
      <c r="V269">
        <f>(CW269*CZ269)</f>
        <v>0</v>
      </c>
      <c r="W269">
        <f>(DO269+(V269+2*0.95*5.67E-8*(((DO269+$B$7)+273)^4-(DO269+273)^4)-44100*K269)/(1.84*29.3*S269+8*0.95*5.67E-8*(DO269+273)^3))</f>
        <v>0</v>
      </c>
      <c r="X269">
        <f>($C$7*DP269+$D$7*DQ269+$E$7*W269)</f>
        <v>0</v>
      </c>
      <c r="Y269">
        <f>0.61365*exp(17.502*X269/(240.97+X269))</f>
        <v>0</v>
      </c>
      <c r="Z269">
        <f>(AA269/AB269*100)</f>
        <v>0</v>
      </c>
      <c r="AA269">
        <f>DH269*(DM269+DN269)/1000</f>
        <v>0</v>
      </c>
      <c r="AB269">
        <f>0.61365*exp(17.502*DO269/(240.97+DO269))</f>
        <v>0</v>
      </c>
      <c r="AC269">
        <f>(Y269-DH269*(DM269+DN269)/1000)</f>
        <v>0</v>
      </c>
      <c r="AD269">
        <f>(-K269*44100)</f>
        <v>0</v>
      </c>
      <c r="AE269">
        <f>2*29.3*S269*0.92*(DO269-X269)</f>
        <v>0</v>
      </c>
      <c r="AF269">
        <f>2*0.95*5.67E-8*(((DO269+$B$7)+273)^4-(X269+273)^4)</f>
        <v>0</v>
      </c>
      <c r="AG269">
        <f>V269+AF269+AD269+AE269</f>
        <v>0</v>
      </c>
      <c r="AH269">
        <v>2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MAX(0,($B$13+$C$13*DT269)/(1+$D$13*DT269)*DM269/(DO269+273)*$E$13)</f>
        <v>0</v>
      </c>
      <c r="AM269" t="s">
        <v>422</v>
      </c>
      <c r="AN269" t="s">
        <v>422</v>
      </c>
      <c r="AO269">
        <v>0</v>
      </c>
      <c r="AP269">
        <v>0</v>
      </c>
      <c r="AQ269">
        <f>1-AO269/AP269</f>
        <v>0</v>
      </c>
      <c r="AR269">
        <v>0</v>
      </c>
      <c r="AS269" t="s">
        <v>422</v>
      </c>
      <c r="AT269" t="s">
        <v>422</v>
      </c>
      <c r="AU269">
        <v>0</v>
      </c>
      <c r="AV269">
        <v>0</v>
      </c>
      <c r="AW269">
        <f>1-AU269/AV269</f>
        <v>0</v>
      </c>
      <c r="AX269">
        <v>0.5</v>
      </c>
      <c r="AY269">
        <f>CX269</f>
        <v>0</v>
      </c>
      <c r="AZ269">
        <f>M269</f>
        <v>0</v>
      </c>
      <c r="BA269">
        <f>AW269*AX269*AY269</f>
        <v>0</v>
      </c>
      <c r="BB269">
        <f>(AZ269-AR269)/AY269</f>
        <v>0</v>
      </c>
      <c r="BC269">
        <f>(AP269-AV269)/AV269</f>
        <v>0</v>
      </c>
      <c r="BD269">
        <f>AO269/(AQ269+AO269/AV269)</f>
        <v>0</v>
      </c>
      <c r="BE269" t="s">
        <v>422</v>
      </c>
      <c r="BF269">
        <v>0</v>
      </c>
      <c r="BG269">
        <f>IF(BF269&lt;&gt;0, BF269, BD269)</f>
        <v>0</v>
      </c>
      <c r="BH269">
        <f>1-BG269/AV269</f>
        <v>0</v>
      </c>
      <c r="BI269">
        <f>(AV269-AU269)/(AV269-BG269)</f>
        <v>0</v>
      </c>
      <c r="BJ269">
        <f>(AP269-AV269)/(AP269-BG269)</f>
        <v>0</v>
      </c>
      <c r="BK269">
        <f>(AV269-AU269)/(AV269-AO269)</f>
        <v>0</v>
      </c>
      <c r="BL269">
        <f>(AP269-AV269)/(AP269-AO269)</f>
        <v>0</v>
      </c>
      <c r="BM269">
        <f>(BI269*BG269/AU269)</f>
        <v>0</v>
      </c>
      <c r="BN269">
        <f>(1-BM269)</f>
        <v>0</v>
      </c>
      <c r="CW269">
        <f>$B$11*DU269+$C$11*DV269+$F$11*EG269*(1-EJ269)</f>
        <v>0</v>
      </c>
      <c r="CX269">
        <f>CW269*CY269</f>
        <v>0</v>
      </c>
      <c r="CY269">
        <f>($B$11*$D$9+$C$11*$D$9+$F$11*((ET269+EL269)/MAX(ET269+EL269+EU269, 0.1)*$I$9+EU269/MAX(ET269+EL269+EU269, 0.1)*$J$9))/($B$11+$C$11+$F$11)</f>
        <v>0</v>
      </c>
      <c r="CZ269">
        <f>($B$11*$K$9+$C$11*$K$9+$F$11*((ET269+EL269)/MAX(ET269+EL269+EU269, 0.1)*$P$9+EU269/MAX(ET269+EL269+EU269, 0.1)*$Q$9))/($B$11+$C$11+$F$11)</f>
        <v>0</v>
      </c>
      <c r="DA269">
        <v>4.38</v>
      </c>
      <c r="DB269">
        <v>0.5</v>
      </c>
      <c r="DC269" t="s">
        <v>423</v>
      </c>
      <c r="DD269">
        <v>2</v>
      </c>
      <c r="DE269">
        <v>1758506527</v>
      </c>
      <c r="DF269">
        <v>420.2496666666667</v>
      </c>
      <c r="DG269">
        <v>420.0414444444444</v>
      </c>
      <c r="DH269">
        <v>25.06302222222222</v>
      </c>
      <c r="DI269">
        <v>24.82176666666667</v>
      </c>
      <c r="DJ269">
        <v>419.012</v>
      </c>
      <c r="DK269">
        <v>24.85815555555556</v>
      </c>
      <c r="DL269">
        <v>499.9937777777778</v>
      </c>
      <c r="DM269">
        <v>90.00428888888889</v>
      </c>
      <c r="DN269">
        <v>0.05589271111111111</v>
      </c>
      <c r="DO269">
        <v>30.96481111111111</v>
      </c>
      <c r="DP269">
        <v>30.65077777777778</v>
      </c>
      <c r="DQ269">
        <v>999.9000000000001</v>
      </c>
      <c r="DR269">
        <v>0</v>
      </c>
      <c r="DS269">
        <v>0</v>
      </c>
      <c r="DT269">
        <v>9992.774444444445</v>
      </c>
      <c r="DU269">
        <v>0</v>
      </c>
      <c r="DV269">
        <v>0.899321</v>
      </c>
      <c r="DW269">
        <v>0.2081977777777778</v>
      </c>
      <c r="DX269">
        <v>431.0533333333333</v>
      </c>
      <c r="DY269">
        <v>430.7329999999999</v>
      </c>
      <c r="DZ269">
        <v>0.241259</v>
      </c>
      <c r="EA269">
        <v>420.0414444444444</v>
      </c>
      <c r="EB269">
        <v>24.82176666666667</v>
      </c>
      <c r="EC269">
        <v>2.25578</v>
      </c>
      <c r="ED269">
        <v>2.234066666666667</v>
      </c>
      <c r="EE269">
        <v>19.36405555555556</v>
      </c>
      <c r="EF269">
        <v>19.20871111111111</v>
      </c>
      <c r="EG269">
        <v>0.00500097</v>
      </c>
      <c r="EH269">
        <v>0</v>
      </c>
      <c r="EI269">
        <v>0</v>
      </c>
      <c r="EJ269">
        <v>0</v>
      </c>
      <c r="EK269">
        <v>537.911111111111</v>
      </c>
      <c r="EL269">
        <v>0.00500097</v>
      </c>
      <c r="EM269">
        <v>-8.300000000000001</v>
      </c>
      <c r="EN269">
        <v>-2.6</v>
      </c>
      <c r="EO269">
        <v>35.375</v>
      </c>
      <c r="EP269">
        <v>38.54133333333333</v>
      </c>
      <c r="EQ269">
        <v>37.00688888888889</v>
      </c>
      <c r="ER269">
        <v>38.437</v>
      </c>
      <c r="ES269">
        <v>37.25</v>
      </c>
      <c r="ET269">
        <v>0</v>
      </c>
      <c r="EU269">
        <v>0</v>
      </c>
      <c r="EV269">
        <v>0</v>
      </c>
      <c r="EW269">
        <v>1758506530.9</v>
      </c>
      <c r="EX269">
        <v>0</v>
      </c>
      <c r="EY269">
        <v>541.104</v>
      </c>
      <c r="EZ269">
        <v>-2.653846566938094</v>
      </c>
      <c r="FA269">
        <v>-40.17692312039803</v>
      </c>
      <c r="FB269">
        <v>-3.692</v>
      </c>
      <c r="FC269">
        <v>15</v>
      </c>
      <c r="FD269">
        <v>0</v>
      </c>
      <c r="FE269" t="s">
        <v>424</v>
      </c>
      <c r="FF269">
        <v>1747247426.5</v>
      </c>
      <c r="FG269">
        <v>1747247420.5</v>
      </c>
      <c r="FH269">
        <v>0</v>
      </c>
      <c r="FI269">
        <v>1.027</v>
      </c>
      <c r="FJ269">
        <v>0.031</v>
      </c>
      <c r="FK269">
        <v>0.02</v>
      </c>
      <c r="FL269">
        <v>0.05</v>
      </c>
      <c r="FM269">
        <v>420</v>
      </c>
      <c r="FN269">
        <v>16</v>
      </c>
      <c r="FO269">
        <v>0.01</v>
      </c>
      <c r="FP269">
        <v>0.1</v>
      </c>
      <c r="FQ269">
        <v>0.279044325</v>
      </c>
      <c r="FR269">
        <v>-0.3364409493433404</v>
      </c>
      <c r="FS269">
        <v>0.07029323969998377</v>
      </c>
      <c r="FT269">
        <v>0</v>
      </c>
      <c r="FU269">
        <v>540.6735294117648</v>
      </c>
      <c r="FV269">
        <v>-0.7990834385827471</v>
      </c>
      <c r="FW269">
        <v>6.310043759684627</v>
      </c>
      <c r="FX269">
        <v>-1</v>
      </c>
      <c r="FY269">
        <v>0.225313275</v>
      </c>
      <c r="FZ269">
        <v>0.1467784727954967</v>
      </c>
      <c r="GA269">
        <v>0.01452863772689563</v>
      </c>
      <c r="GB269">
        <v>0</v>
      </c>
      <c r="GC269">
        <v>0</v>
      </c>
      <c r="GD269">
        <v>2</v>
      </c>
      <c r="GE269" t="s">
        <v>433</v>
      </c>
      <c r="GF269">
        <v>3.13678</v>
      </c>
      <c r="GG269">
        <v>2.71641</v>
      </c>
      <c r="GH269">
        <v>0.09329800000000001</v>
      </c>
      <c r="GI269">
        <v>0.092584</v>
      </c>
      <c r="GJ269">
        <v>0.108812</v>
      </c>
      <c r="GK269">
        <v>0.106839</v>
      </c>
      <c r="GL269">
        <v>28805.8</v>
      </c>
      <c r="GM269">
        <v>28880.3</v>
      </c>
      <c r="GN269">
        <v>29535.4</v>
      </c>
      <c r="GO269">
        <v>29413.6</v>
      </c>
      <c r="GP269">
        <v>34776.7</v>
      </c>
      <c r="GQ269">
        <v>34791.7</v>
      </c>
      <c r="GR269">
        <v>41564.5</v>
      </c>
      <c r="GS269">
        <v>41788.2</v>
      </c>
      <c r="GT269">
        <v>1.9187</v>
      </c>
      <c r="GU269">
        <v>1.8702</v>
      </c>
      <c r="GV269">
        <v>0.0854954</v>
      </c>
      <c r="GW269">
        <v>0</v>
      </c>
      <c r="GX269">
        <v>29.2523</v>
      </c>
      <c r="GY269">
        <v>999.9</v>
      </c>
      <c r="GZ269">
        <v>57.2</v>
      </c>
      <c r="HA269">
        <v>31.3</v>
      </c>
      <c r="HB269">
        <v>29.1643</v>
      </c>
      <c r="HC269">
        <v>62.2828</v>
      </c>
      <c r="HD269">
        <v>25.5609</v>
      </c>
      <c r="HE269">
        <v>1</v>
      </c>
      <c r="HF269">
        <v>0.109896</v>
      </c>
      <c r="HG269">
        <v>-1.78524</v>
      </c>
      <c r="HH269">
        <v>20.3483</v>
      </c>
      <c r="HI269">
        <v>5.22852</v>
      </c>
      <c r="HJ269">
        <v>12.0159</v>
      </c>
      <c r="HK269">
        <v>4.9912</v>
      </c>
      <c r="HL269">
        <v>3.28958</v>
      </c>
      <c r="HM269">
        <v>9999</v>
      </c>
      <c r="HN269">
        <v>9999</v>
      </c>
      <c r="HO269">
        <v>9999</v>
      </c>
      <c r="HP269">
        <v>999.9</v>
      </c>
      <c r="HQ269">
        <v>1.86755</v>
      </c>
      <c r="HR269">
        <v>1.86669</v>
      </c>
      <c r="HS269">
        <v>1.86602</v>
      </c>
      <c r="HT269">
        <v>1.866</v>
      </c>
      <c r="HU269">
        <v>1.86783</v>
      </c>
      <c r="HV269">
        <v>1.87028</v>
      </c>
      <c r="HW269">
        <v>1.8689</v>
      </c>
      <c r="HX269">
        <v>1.87041</v>
      </c>
      <c r="HY269">
        <v>0</v>
      </c>
      <c r="HZ269">
        <v>0</v>
      </c>
      <c r="IA269">
        <v>0</v>
      </c>
      <c r="IB269">
        <v>0</v>
      </c>
      <c r="IC269" t="s">
        <v>426</v>
      </c>
      <c r="ID269" t="s">
        <v>427</v>
      </c>
      <c r="IE269" t="s">
        <v>428</v>
      </c>
      <c r="IF269" t="s">
        <v>428</v>
      </c>
      <c r="IG269" t="s">
        <v>428</v>
      </c>
      <c r="IH269" t="s">
        <v>428</v>
      </c>
      <c r="II269">
        <v>0</v>
      </c>
      <c r="IJ269">
        <v>100</v>
      </c>
      <c r="IK269">
        <v>100</v>
      </c>
      <c r="IL269">
        <v>1.238</v>
      </c>
      <c r="IM269">
        <v>0.2049</v>
      </c>
      <c r="IN269">
        <v>0.6902030508192664</v>
      </c>
      <c r="IO269">
        <v>0.001474763808417899</v>
      </c>
      <c r="IP269">
        <v>-3.85604142745729E-07</v>
      </c>
      <c r="IQ269">
        <v>-4.042155114862324E-11</v>
      </c>
      <c r="IR269">
        <v>-0.0599630414126953</v>
      </c>
      <c r="IS269">
        <v>-0.0008759303265835833</v>
      </c>
      <c r="IT269">
        <v>0.0007542316531097033</v>
      </c>
      <c r="IU269">
        <v>-1.168394518909615E-05</v>
      </c>
      <c r="IV269">
        <v>4</v>
      </c>
      <c r="IW269">
        <v>2283</v>
      </c>
      <c r="IX269">
        <v>1</v>
      </c>
      <c r="IY269">
        <v>28</v>
      </c>
      <c r="IZ269">
        <v>187651.7</v>
      </c>
      <c r="JA269">
        <v>187651.8</v>
      </c>
      <c r="JB269">
        <v>1.03271</v>
      </c>
      <c r="JC269">
        <v>2.29126</v>
      </c>
      <c r="JD269">
        <v>1.39648</v>
      </c>
      <c r="JE269">
        <v>2.35596</v>
      </c>
      <c r="JF269">
        <v>1.49536</v>
      </c>
      <c r="JG269">
        <v>2.72461</v>
      </c>
      <c r="JH269">
        <v>36.7417</v>
      </c>
      <c r="JI269">
        <v>24.1138</v>
      </c>
      <c r="JJ269">
        <v>18</v>
      </c>
      <c r="JK269">
        <v>489.113</v>
      </c>
      <c r="JL269">
        <v>448.465</v>
      </c>
      <c r="JM269">
        <v>31.7272</v>
      </c>
      <c r="JN269">
        <v>29.0089</v>
      </c>
      <c r="JO269">
        <v>30.0003</v>
      </c>
      <c r="JP269">
        <v>28.8638</v>
      </c>
      <c r="JQ269">
        <v>28.7937</v>
      </c>
      <c r="JR269">
        <v>20.6881</v>
      </c>
      <c r="JS269">
        <v>22.045</v>
      </c>
      <c r="JT269">
        <v>100</v>
      </c>
      <c r="JU269">
        <v>31.7514</v>
      </c>
      <c r="JV269">
        <v>420</v>
      </c>
      <c r="JW269">
        <v>24.8195</v>
      </c>
      <c r="JX269">
        <v>100.947</v>
      </c>
      <c r="JY269">
        <v>100.487</v>
      </c>
    </row>
    <row r="270" spans="1:285">
      <c r="A270">
        <v>254</v>
      </c>
      <c r="B270">
        <v>1758506532</v>
      </c>
      <c r="C270">
        <v>3643.5</v>
      </c>
      <c r="D270" t="s">
        <v>942</v>
      </c>
      <c r="E270" t="s">
        <v>943</v>
      </c>
      <c r="F270">
        <v>5</v>
      </c>
      <c r="G270" t="s">
        <v>917</v>
      </c>
      <c r="H270" t="s">
        <v>420</v>
      </c>
      <c r="I270" t="s">
        <v>421</v>
      </c>
      <c r="J270">
        <v>1758506529</v>
      </c>
      <c r="K270">
        <f>(L270)/1000</f>
        <v>0</v>
      </c>
      <c r="L270">
        <f>1000*DL270*AJ270*(DH270-DI270)/(100*DA270*(1000-AJ270*DH270))</f>
        <v>0</v>
      </c>
      <c r="M270">
        <f>DL270*AJ270*(DG270-DF270*(1000-AJ270*DI270)/(1000-AJ270*DH270))/(100*DA270)</f>
        <v>0</v>
      </c>
      <c r="N270">
        <f>DF270 - IF(AJ270&gt;1, M270*DA270*100.0/(AL270), 0)</f>
        <v>0</v>
      </c>
      <c r="O270">
        <f>((U270-K270/2)*N270-M270)/(U270+K270/2)</f>
        <v>0</v>
      </c>
      <c r="P270">
        <f>O270*(DM270+DN270)/1000.0</f>
        <v>0</v>
      </c>
      <c r="Q270">
        <f>(DF270 - IF(AJ270&gt;1, M270*DA270*100.0/(AL270), 0))*(DM270+DN270)/1000.0</f>
        <v>0</v>
      </c>
      <c r="R270">
        <f>2.0/((1/T270-1/S270)+SIGN(T270)*SQRT((1/T270-1/S270)*(1/T270-1/S270) + 4*DB270/((DB270+1)*(DB270+1))*(2*1/T270*1/S270-1/S270*1/S270)))</f>
        <v>0</v>
      </c>
      <c r="S270">
        <f>IF(LEFT(DC270,1)&lt;&gt;"0",IF(LEFT(DC270,1)="1",3.0,DD270),$D$5+$E$5*(DT270*DM270/($K$5*1000))+$F$5*(DT270*DM270/($K$5*1000))*MAX(MIN(DA270,$J$5),$I$5)*MAX(MIN(DA270,$J$5),$I$5)+$G$5*MAX(MIN(DA270,$J$5),$I$5)*(DT270*DM270/($K$5*1000))+$H$5*(DT270*DM270/($K$5*1000))*(DT270*DM270/($K$5*1000)))</f>
        <v>0</v>
      </c>
      <c r="T270">
        <f>K270*(1000-(1000*0.61365*exp(17.502*X270/(240.97+X270))/(DM270+DN270)+DH270)/2)/(1000*0.61365*exp(17.502*X270/(240.97+X270))/(DM270+DN270)-DH270)</f>
        <v>0</v>
      </c>
      <c r="U270">
        <f>1/((DB270+1)/(R270/1.6)+1/(S270/1.37)) + DB270/((DB270+1)/(R270/1.6) + DB270/(S270/1.37))</f>
        <v>0</v>
      </c>
      <c r="V270">
        <f>(CW270*CZ270)</f>
        <v>0</v>
      </c>
      <c r="W270">
        <f>(DO270+(V270+2*0.95*5.67E-8*(((DO270+$B$7)+273)^4-(DO270+273)^4)-44100*K270)/(1.84*29.3*S270+8*0.95*5.67E-8*(DO270+273)^3))</f>
        <v>0</v>
      </c>
      <c r="X270">
        <f>($C$7*DP270+$D$7*DQ270+$E$7*W270)</f>
        <v>0</v>
      </c>
      <c r="Y270">
        <f>0.61365*exp(17.502*X270/(240.97+X270))</f>
        <v>0</v>
      </c>
      <c r="Z270">
        <f>(AA270/AB270*100)</f>
        <v>0</v>
      </c>
      <c r="AA270">
        <f>DH270*(DM270+DN270)/1000</f>
        <v>0</v>
      </c>
      <c r="AB270">
        <f>0.61365*exp(17.502*DO270/(240.97+DO270))</f>
        <v>0</v>
      </c>
      <c r="AC270">
        <f>(Y270-DH270*(DM270+DN270)/1000)</f>
        <v>0</v>
      </c>
      <c r="AD270">
        <f>(-K270*44100)</f>
        <v>0</v>
      </c>
      <c r="AE270">
        <f>2*29.3*S270*0.92*(DO270-X270)</f>
        <v>0</v>
      </c>
      <c r="AF270">
        <f>2*0.95*5.67E-8*(((DO270+$B$7)+273)^4-(X270+273)^4)</f>
        <v>0</v>
      </c>
      <c r="AG270">
        <f>V270+AF270+AD270+AE270</f>
        <v>0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MAX(0,($B$13+$C$13*DT270)/(1+$D$13*DT270)*DM270/(DO270+273)*$E$13)</f>
        <v>0</v>
      </c>
      <c r="AM270" t="s">
        <v>422</v>
      </c>
      <c r="AN270" t="s">
        <v>422</v>
      </c>
      <c r="AO270">
        <v>0</v>
      </c>
      <c r="AP270">
        <v>0</v>
      </c>
      <c r="AQ270">
        <f>1-AO270/AP270</f>
        <v>0</v>
      </c>
      <c r="AR270">
        <v>0</v>
      </c>
      <c r="AS270" t="s">
        <v>422</v>
      </c>
      <c r="AT270" t="s">
        <v>422</v>
      </c>
      <c r="AU270">
        <v>0</v>
      </c>
      <c r="AV270">
        <v>0</v>
      </c>
      <c r="AW270">
        <f>1-AU270/AV270</f>
        <v>0</v>
      </c>
      <c r="AX270">
        <v>0.5</v>
      </c>
      <c r="AY270">
        <f>CX270</f>
        <v>0</v>
      </c>
      <c r="AZ270">
        <f>M270</f>
        <v>0</v>
      </c>
      <c r="BA270">
        <f>AW270*AX270*AY270</f>
        <v>0</v>
      </c>
      <c r="BB270">
        <f>(AZ270-AR270)/AY270</f>
        <v>0</v>
      </c>
      <c r="BC270">
        <f>(AP270-AV270)/AV270</f>
        <v>0</v>
      </c>
      <c r="BD270">
        <f>AO270/(AQ270+AO270/AV270)</f>
        <v>0</v>
      </c>
      <c r="BE270" t="s">
        <v>422</v>
      </c>
      <c r="BF270">
        <v>0</v>
      </c>
      <c r="BG270">
        <f>IF(BF270&lt;&gt;0, BF270, BD270)</f>
        <v>0</v>
      </c>
      <c r="BH270">
        <f>1-BG270/AV270</f>
        <v>0</v>
      </c>
      <c r="BI270">
        <f>(AV270-AU270)/(AV270-BG270)</f>
        <v>0</v>
      </c>
      <c r="BJ270">
        <f>(AP270-AV270)/(AP270-BG270)</f>
        <v>0</v>
      </c>
      <c r="BK270">
        <f>(AV270-AU270)/(AV270-AO270)</f>
        <v>0</v>
      </c>
      <c r="BL270">
        <f>(AP270-AV270)/(AP270-AO270)</f>
        <v>0</v>
      </c>
      <c r="BM270">
        <f>(BI270*BG270/AU270)</f>
        <v>0</v>
      </c>
      <c r="BN270">
        <f>(1-BM270)</f>
        <v>0</v>
      </c>
      <c r="CW270">
        <f>$B$11*DU270+$C$11*DV270+$F$11*EG270*(1-EJ270)</f>
        <v>0</v>
      </c>
      <c r="CX270">
        <f>CW270*CY270</f>
        <v>0</v>
      </c>
      <c r="CY270">
        <f>($B$11*$D$9+$C$11*$D$9+$F$11*((ET270+EL270)/MAX(ET270+EL270+EU270, 0.1)*$I$9+EU270/MAX(ET270+EL270+EU270, 0.1)*$J$9))/($B$11+$C$11+$F$11)</f>
        <v>0</v>
      </c>
      <c r="CZ270">
        <f>($B$11*$K$9+$C$11*$K$9+$F$11*((ET270+EL270)/MAX(ET270+EL270+EU270, 0.1)*$P$9+EU270/MAX(ET270+EL270+EU270, 0.1)*$Q$9))/($B$11+$C$11+$F$11)</f>
        <v>0</v>
      </c>
      <c r="DA270">
        <v>4.38</v>
      </c>
      <c r="DB270">
        <v>0.5</v>
      </c>
      <c r="DC270" t="s">
        <v>423</v>
      </c>
      <c r="DD270">
        <v>2</v>
      </c>
      <c r="DE270">
        <v>1758506529</v>
      </c>
      <c r="DF270">
        <v>420.2672222222222</v>
      </c>
      <c r="DG270">
        <v>420.0228888888889</v>
      </c>
      <c r="DH270">
        <v>25.06594444444444</v>
      </c>
      <c r="DI270">
        <v>24.82185555555555</v>
      </c>
      <c r="DJ270">
        <v>419.0297777777777</v>
      </c>
      <c r="DK270">
        <v>24.86103333333334</v>
      </c>
      <c r="DL270">
        <v>499.9827777777777</v>
      </c>
      <c r="DM270">
        <v>90.00403333333333</v>
      </c>
      <c r="DN270">
        <v>0.05604224444444445</v>
      </c>
      <c r="DO270">
        <v>30.96411111111111</v>
      </c>
      <c r="DP270">
        <v>30.64904444444445</v>
      </c>
      <c r="DQ270">
        <v>999.9000000000001</v>
      </c>
      <c r="DR270">
        <v>0</v>
      </c>
      <c r="DS270">
        <v>0</v>
      </c>
      <c r="DT270">
        <v>9995.624444444444</v>
      </c>
      <c r="DU270">
        <v>0</v>
      </c>
      <c r="DV270">
        <v>0.899321</v>
      </c>
      <c r="DW270">
        <v>0.2444357777777778</v>
      </c>
      <c r="DX270">
        <v>431.0727777777777</v>
      </c>
      <c r="DY270">
        <v>430.714</v>
      </c>
      <c r="DZ270">
        <v>0.2440812222222223</v>
      </c>
      <c r="EA270">
        <v>420.0228888888889</v>
      </c>
      <c r="EB270">
        <v>24.82185555555555</v>
      </c>
      <c r="EC270">
        <v>2.256036666666667</v>
      </c>
      <c r="ED270">
        <v>2.234068888888889</v>
      </c>
      <c r="EE270">
        <v>19.36588888888889</v>
      </c>
      <c r="EF270">
        <v>19.20872222222222</v>
      </c>
      <c r="EG270">
        <v>0.00500097</v>
      </c>
      <c r="EH270">
        <v>0</v>
      </c>
      <c r="EI270">
        <v>0</v>
      </c>
      <c r="EJ270">
        <v>0</v>
      </c>
      <c r="EK270">
        <v>536.3555555555555</v>
      </c>
      <c r="EL270">
        <v>0.00500097</v>
      </c>
      <c r="EM270">
        <v>-8.58888888888889</v>
      </c>
      <c r="EN270">
        <v>-2.688888888888889</v>
      </c>
      <c r="EO270">
        <v>35.375</v>
      </c>
      <c r="EP270">
        <v>38.52066666666666</v>
      </c>
      <c r="EQ270">
        <v>37</v>
      </c>
      <c r="ER270">
        <v>38.42322222222222</v>
      </c>
      <c r="ES270">
        <v>37.25</v>
      </c>
      <c r="ET270">
        <v>0</v>
      </c>
      <c r="EU270">
        <v>0</v>
      </c>
      <c r="EV270">
        <v>0</v>
      </c>
      <c r="EW270">
        <v>1758506532.7</v>
      </c>
      <c r="EX270">
        <v>0</v>
      </c>
      <c r="EY270">
        <v>540.4</v>
      </c>
      <c r="EZ270">
        <v>-20.77948759461994</v>
      </c>
      <c r="FA270">
        <v>-28.60170958506882</v>
      </c>
      <c r="FB270">
        <v>-3.607692307692308</v>
      </c>
      <c r="FC270">
        <v>15</v>
      </c>
      <c r="FD270">
        <v>0</v>
      </c>
      <c r="FE270" t="s">
        <v>424</v>
      </c>
      <c r="FF270">
        <v>1747247426.5</v>
      </c>
      <c r="FG270">
        <v>1747247420.5</v>
      </c>
      <c r="FH270">
        <v>0</v>
      </c>
      <c r="FI270">
        <v>1.027</v>
      </c>
      <c r="FJ270">
        <v>0.031</v>
      </c>
      <c r="FK270">
        <v>0.02</v>
      </c>
      <c r="FL270">
        <v>0.05</v>
      </c>
      <c r="FM270">
        <v>420</v>
      </c>
      <c r="FN270">
        <v>16</v>
      </c>
      <c r="FO270">
        <v>0.01</v>
      </c>
      <c r="FP270">
        <v>0.1</v>
      </c>
      <c r="FQ270">
        <v>0.276722243902439</v>
      </c>
      <c r="FR270">
        <v>-0.3745175331010448</v>
      </c>
      <c r="FS270">
        <v>0.0699319039466183</v>
      </c>
      <c r="FT270">
        <v>0</v>
      </c>
      <c r="FU270">
        <v>540.8235294117649</v>
      </c>
      <c r="FV270">
        <v>-14.01375111406326</v>
      </c>
      <c r="FW270">
        <v>6.883614766177354</v>
      </c>
      <c r="FX270">
        <v>-1</v>
      </c>
      <c r="FY270">
        <v>0.2305241463414635</v>
      </c>
      <c r="FZ270">
        <v>0.1232910104529617</v>
      </c>
      <c r="GA270">
        <v>0.01251001960685714</v>
      </c>
      <c r="GB270">
        <v>0</v>
      </c>
      <c r="GC270">
        <v>0</v>
      </c>
      <c r="GD270">
        <v>2</v>
      </c>
      <c r="GE270" t="s">
        <v>433</v>
      </c>
      <c r="GF270">
        <v>3.13681</v>
      </c>
      <c r="GG270">
        <v>2.71636</v>
      </c>
      <c r="GH270">
        <v>0.0932982</v>
      </c>
      <c r="GI270">
        <v>0.0925837</v>
      </c>
      <c r="GJ270">
        <v>0.108818</v>
      </c>
      <c r="GK270">
        <v>0.106843</v>
      </c>
      <c r="GL270">
        <v>28805.4</v>
      </c>
      <c r="GM270">
        <v>28880.2</v>
      </c>
      <c r="GN270">
        <v>29535</v>
      </c>
      <c r="GO270">
        <v>29413.6</v>
      </c>
      <c r="GP270">
        <v>34776</v>
      </c>
      <c r="GQ270">
        <v>34791.4</v>
      </c>
      <c r="GR270">
        <v>41564</v>
      </c>
      <c r="GS270">
        <v>41788</v>
      </c>
      <c r="GT270">
        <v>1.9187</v>
      </c>
      <c r="GU270">
        <v>1.87013</v>
      </c>
      <c r="GV270">
        <v>0.0857189</v>
      </c>
      <c r="GW270">
        <v>0</v>
      </c>
      <c r="GX270">
        <v>29.2523</v>
      </c>
      <c r="GY270">
        <v>999.9</v>
      </c>
      <c r="GZ270">
        <v>57.2</v>
      </c>
      <c r="HA270">
        <v>31.3</v>
      </c>
      <c r="HB270">
        <v>29.1664</v>
      </c>
      <c r="HC270">
        <v>62.2628</v>
      </c>
      <c r="HD270">
        <v>25.5248</v>
      </c>
      <c r="HE270">
        <v>1</v>
      </c>
      <c r="HF270">
        <v>0.109949</v>
      </c>
      <c r="HG270">
        <v>-1.76263</v>
      </c>
      <c r="HH270">
        <v>20.3487</v>
      </c>
      <c r="HI270">
        <v>5.22792</v>
      </c>
      <c r="HJ270">
        <v>12.0159</v>
      </c>
      <c r="HK270">
        <v>4.99125</v>
      </c>
      <c r="HL270">
        <v>3.2896</v>
      </c>
      <c r="HM270">
        <v>9999</v>
      </c>
      <c r="HN270">
        <v>9999</v>
      </c>
      <c r="HO270">
        <v>9999</v>
      </c>
      <c r="HP270">
        <v>999.9</v>
      </c>
      <c r="HQ270">
        <v>1.86755</v>
      </c>
      <c r="HR270">
        <v>1.86671</v>
      </c>
      <c r="HS270">
        <v>1.86602</v>
      </c>
      <c r="HT270">
        <v>1.866</v>
      </c>
      <c r="HU270">
        <v>1.86783</v>
      </c>
      <c r="HV270">
        <v>1.87028</v>
      </c>
      <c r="HW270">
        <v>1.8689</v>
      </c>
      <c r="HX270">
        <v>1.87041</v>
      </c>
      <c r="HY270">
        <v>0</v>
      </c>
      <c r="HZ270">
        <v>0</v>
      </c>
      <c r="IA270">
        <v>0</v>
      </c>
      <c r="IB270">
        <v>0</v>
      </c>
      <c r="IC270" t="s">
        <v>426</v>
      </c>
      <c r="ID270" t="s">
        <v>427</v>
      </c>
      <c r="IE270" t="s">
        <v>428</v>
      </c>
      <c r="IF270" t="s">
        <v>428</v>
      </c>
      <c r="IG270" t="s">
        <v>428</v>
      </c>
      <c r="IH270" t="s">
        <v>428</v>
      </c>
      <c r="II270">
        <v>0</v>
      </c>
      <c r="IJ270">
        <v>100</v>
      </c>
      <c r="IK270">
        <v>100</v>
      </c>
      <c r="IL270">
        <v>1.238</v>
      </c>
      <c r="IM270">
        <v>0.2049</v>
      </c>
      <c r="IN270">
        <v>0.6902030508192664</v>
      </c>
      <c r="IO270">
        <v>0.001474763808417899</v>
      </c>
      <c r="IP270">
        <v>-3.85604142745729E-07</v>
      </c>
      <c r="IQ270">
        <v>-4.042155114862324E-11</v>
      </c>
      <c r="IR270">
        <v>-0.0599630414126953</v>
      </c>
      <c r="IS270">
        <v>-0.0008759303265835833</v>
      </c>
      <c r="IT270">
        <v>0.0007542316531097033</v>
      </c>
      <c r="IU270">
        <v>-1.168394518909615E-05</v>
      </c>
      <c r="IV270">
        <v>4</v>
      </c>
      <c r="IW270">
        <v>2283</v>
      </c>
      <c r="IX270">
        <v>1</v>
      </c>
      <c r="IY270">
        <v>28</v>
      </c>
      <c r="IZ270">
        <v>187651.8</v>
      </c>
      <c r="JA270">
        <v>187651.9</v>
      </c>
      <c r="JB270">
        <v>1.03271</v>
      </c>
      <c r="JC270">
        <v>2.28271</v>
      </c>
      <c r="JD270">
        <v>1.39771</v>
      </c>
      <c r="JE270">
        <v>2.35718</v>
      </c>
      <c r="JF270">
        <v>1.49536</v>
      </c>
      <c r="JG270">
        <v>2.73804</v>
      </c>
      <c r="JH270">
        <v>36.7417</v>
      </c>
      <c r="JI270">
        <v>24.1138</v>
      </c>
      <c r="JJ270">
        <v>18</v>
      </c>
      <c r="JK270">
        <v>489.103</v>
      </c>
      <c r="JL270">
        <v>448.418</v>
      </c>
      <c r="JM270">
        <v>31.7465</v>
      </c>
      <c r="JN270">
        <v>29.0089</v>
      </c>
      <c r="JO270">
        <v>30.0001</v>
      </c>
      <c r="JP270">
        <v>28.8626</v>
      </c>
      <c r="JQ270">
        <v>28.7937</v>
      </c>
      <c r="JR270">
        <v>20.6879</v>
      </c>
      <c r="JS270">
        <v>22.045</v>
      </c>
      <c r="JT270">
        <v>100</v>
      </c>
      <c r="JU270">
        <v>31.7882</v>
      </c>
      <c r="JV270">
        <v>420</v>
      </c>
      <c r="JW270">
        <v>24.8195</v>
      </c>
      <c r="JX270">
        <v>100.946</v>
      </c>
      <c r="JY270">
        <v>100.486</v>
      </c>
    </row>
    <row r="271" spans="1:285">
      <c r="A271">
        <v>255</v>
      </c>
      <c r="B271">
        <v>1758506534</v>
      </c>
      <c r="C271">
        <v>3645.5</v>
      </c>
      <c r="D271" t="s">
        <v>944</v>
      </c>
      <c r="E271" t="s">
        <v>945</v>
      </c>
      <c r="F271">
        <v>5</v>
      </c>
      <c r="G271" t="s">
        <v>917</v>
      </c>
      <c r="H271" t="s">
        <v>420</v>
      </c>
      <c r="I271" t="s">
        <v>421</v>
      </c>
      <c r="J271">
        <v>1758506531</v>
      </c>
      <c r="K271">
        <f>(L271)/1000</f>
        <v>0</v>
      </c>
      <c r="L271">
        <f>1000*DL271*AJ271*(DH271-DI271)/(100*DA271*(1000-AJ271*DH271))</f>
        <v>0</v>
      </c>
      <c r="M271">
        <f>DL271*AJ271*(DG271-DF271*(1000-AJ271*DI271)/(1000-AJ271*DH271))/(100*DA271)</f>
        <v>0</v>
      </c>
      <c r="N271">
        <f>DF271 - IF(AJ271&gt;1, M271*DA271*100.0/(AL271), 0)</f>
        <v>0</v>
      </c>
      <c r="O271">
        <f>((U271-K271/2)*N271-M271)/(U271+K271/2)</f>
        <v>0</v>
      </c>
      <c r="P271">
        <f>O271*(DM271+DN271)/1000.0</f>
        <v>0</v>
      </c>
      <c r="Q271">
        <f>(DF271 - IF(AJ271&gt;1, M271*DA271*100.0/(AL271), 0))*(DM271+DN271)/1000.0</f>
        <v>0</v>
      </c>
      <c r="R271">
        <f>2.0/((1/T271-1/S271)+SIGN(T271)*SQRT((1/T271-1/S271)*(1/T271-1/S271) + 4*DB271/((DB271+1)*(DB271+1))*(2*1/T271*1/S271-1/S271*1/S271)))</f>
        <v>0</v>
      </c>
      <c r="S271">
        <f>IF(LEFT(DC271,1)&lt;&gt;"0",IF(LEFT(DC271,1)="1",3.0,DD271),$D$5+$E$5*(DT271*DM271/($K$5*1000))+$F$5*(DT271*DM271/($K$5*1000))*MAX(MIN(DA271,$J$5),$I$5)*MAX(MIN(DA271,$J$5),$I$5)+$G$5*MAX(MIN(DA271,$J$5),$I$5)*(DT271*DM271/($K$5*1000))+$H$5*(DT271*DM271/($K$5*1000))*(DT271*DM271/($K$5*1000)))</f>
        <v>0</v>
      </c>
      <c r="T271">
        <f>K271*(1000-(1000*0.61365*exp(17.502*X271/(240.97+X271))/(DM271+DN271)+DH271)/2)/(1000*0.61365*exp(17.502*X271/(240.97+X271))/(DM271+DN271)-DH271)</f>
        <v>0</v>
      </c>
      <c r="U271">
        <f>1/((DB271+1)/(R271/1.6)+1/(S271/1.37)) + DB271/((DB271+1)/(R271/1.6) + DB271/(S271/1.37))</f>
        <v>0</v>
      </c>
      <c r="V271">
        <f>(CW271*CZ271)</f>
        <v>0</v>
      </c>
      <c r="W271">
        <f>(DO271+(V271+2*0.95*5.67E-8*(((DO271+$B$7)+273)^4-(DO271+273)^4)-44100*K271)/(1.84*29.3*S271+8*0.95*5.67E-8*(DO271+273)^3))</f>
        <v>0</v>
      </c>
      <c r="X271">
        <f>($C$7*DP271+$D$7*DQ271+$E$7*W271)</f>
        <v>0</v>
      </c>
      <c r="Y271">
        <f>0.61365*exp(17.502*X271/(240.97+X271))</f>
        <v>0</v>
      </c>
      <c r="Z271">
        <f>(AA271/AB271*100)</f>
        <v>0</v>
      </c>
      <c r="AA271">
        <f>DH271*(DM271+DN271)/1000</f>
        <v>0</v>
      </c>
      <c r="AB271">
        <f>0.61365*exp(17.502*DO271/(240.97+DO271))</f>
        <v>0</v>
      </c>
      <c r="AC271">
        <f>(Y271-DH271*(DM271+DN271)/1000)</f>
        <v>0</v>
      </c>
      <c r="AD271">
        <f>(-K271*44100)</f>
        <v>0</v>
      </c>
      <c r="AE271">
        <f>2*29.3*S271*0.92*(DO271-X271)</f>
        <v>0</v>
      </c>
      <c r="AF271">
        <f>2*0.95*5.67E-8*(((DO271+$B$7)+273)^4-(X271+273)^4)</f>
        <v>0</v>
      </c>
      <c r="AG271">
        <f>V271+AF271+AD271+AE271</f>
        <v>0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MAX(0,($B$13+$C$13*DT271)/(1+$D$13*DT271)*DM271/(DO271+273)*$E$13)</f>
        <v>0</v>
      </c>
      <c r="AM271" t="s">
        <v>422</v>
      </c>
      <c r="AN271" t="s">
        <v>422</v>
      </c>
      <c r="AO271">
        <v>0</v>
      </c>
      <c r="AP271">
        <v>0</v>
      </c>
      <c r="AQ271">
        <f>1-AO271/AP271</f>
        <v>0</v>
      </c>
      <c r="AR271">
        <v>0</v>
      </c>
      <c r="AS271" t="s">
        <v>422</v>
      </c>
      <c r="AT271" t="s">
        <v>422</v>
      </c>
      <c r="AU271">
        <v>0</v>
      </c>
      <c r="AV271">
        <v>0</v>
      </c>
      <c r="AW271">
        <f>1-AU271/AV271</f>
        <v>0</v>
      </c>
      <c r="AX271">
        <v>0.5</v>
      </c>
      <c r="AY271">
        <f>CX271</f>
        <v>0</v>
      </c>
      <c r="AZ271">
        <f>M271</f>
        <v>0</v>
      </c>
      <c r="BA271">
        <f>AW271*AX271*AY271</f>
        <v>0</v>
      </c>
      <c r="BB271">
        <f>(AZ271-AR271)/AY271</f>
        <v>0</v>
      </c>
      <c r="BC271">
        <f>(AP271-AV271)/AV271</f>
        <v>0</v>
      </c>
      <c r="BD271">
        <f>AO271/(AQ271+AO271/AV271)</f>
        <v>0</v>
      </c>
      <c r="BE271" t="s">
        <v>422</v>
      </c>
      <c r="BF271">
        <v>0</v>
      </c>
      <c r="BG271">
        <f>IF(BF271&lt;&gt;0, BF271, BD271)</f>
        <v>0</v>
      </c>
      <c r="BH271">
        <f>1-BG271/AV271</f>
        <v>0</v>
      </c>
      <c r="BI271">
        <f>(AV271-AU271)/(AV271-BG271)</f>
        <v>0</v>
      </c>
      <c r="BJ271">
        <f>(AP271-AV271)/(AP271-BG271)</f>
        <v>0</v>
      </c>
      <c r="BK271">
        <f>(AV271-AU271)/(AV271-AO271)</f>
        <v>0</v>
      </c>
      <c r="BL271">
        <f>(AP271-AV271)/(AP271-AO271)</f>
        <v>0</v>
      </c>
      <c r="BM271">
        <f>(BI271*BG271/AU271)</f>
        <v>0</v>
      </c>
      <c r="BN271">
        <f>(1-BM271)</f>
        <v>0</v>
      </c>
      <c r="CW271">
        <f>$B$11*DU271+$C$11*DV271+$F$11*EG271*(1-EJ271)</f>
        <v>0</v>
      </c>
      <c r="CX271">
        <f>CW271*CY271</f>
        <v>0</v>
      </c>
      <c r="CY271">
        <f>($B$11*$D$9+$C$11*$D$9+$F$11*((ET271+EL271)/MAX(ET271+EL271+EU271, 0.1)*$I$9+EU271/MAX(ET271+EL271+EU271, 0.1)*$J$9))/($B$11+$C$11+$F$11)</f>
        <v>0</v>
      </c>
      <c r="CZ271">
        <f>($B$11*$K$9+$C$11*$K$9+$F$11*((ET271+EL271)/MAX(ET271+EL271+EU271, 0.1)*$P$9+EU271/MAX(ET271+EL271+EU271, 0.1)*$Q$9))/($B$11+$C$11+$F$11)</f>
        <v>0</v>
      </c>
      <c r="DA271">
        <v>4.38</v>
      </c>
      <c r="DB271">
        <v>0.5</v>
      </c>
      <c r="DC271" t="s">
        <v>423</v>
      </c>
      <c r="DD271">
        <v>2</v>
      </c>
      <c r="DE271">
        <v>1758506531</v>
      </c>
      <c r="DF271">
        <v>420.269</v>
      </c>
      <c r="DG271">
        <v>420.0053333333333</v>
      </c>
      <c r="DH271">
        <v>25.06788888888889</v>
      </c>
      <c r="DI271">
        <v>24.82233333333333</v>
      </c>
      <c r="DJ271">
        <v>419.0315555555555</v>
      </c>
      <c r="DK271">
        <v>24.86296666666667</v>
      </c>
      <c r="DL271">
        <v>500.0064444444445</v>
      </c>
      <c r="DM271">
        <v>90.00467777777777</v>
      </c>
      <c r="DN271">
        <v>0.05609418888888889</v>
      </c>
      <c r="DO271">
        <v>30.96338888888889</v>
      </c>
      <c r="DP271">
        <v>30.64507777777778</v>
      </c>
      <c r="DQ271">
        <v>999.9000000000001</v>
      </c>
      <c r="DR271">
        <v>0</v>
      </c>
      <c r="DS271">
        <v>0</v>
      </c>
      <c r="DT271">
        <v>10000.13555555556</v>
      </c>
      <c r="DU271">
        <v>0</v>
      </c>
      <c r="DV271">
        <v>0.899321</v>
      </c>
      <c r="DW271">
        <v>0.2637567777777778</v>
      </c>
      <c r="DX271">
        <v>431.0753333333334</v>
      </c>
      <c r="DY271">
        <v>430.6962222222222</v>
      </c>
      <c r="DZ271">
        <v>0.2455606666666667</v>
      </c>
      <c r="EA271">
        <v>420.0053333333333</v>
      </c>
      <c r="EB271">
        <v>24.82233333333333</v>
      </c>
      <c r="EC271">
        <v>2.256226666666667</v>
      </c>
      <c r="ED271">
        <v>2.234125555555555</v>
      </c>
      <c r="EE271">
        <v>19.36724444444444</v>
      </c>
      <c r="EF271">
        <v>19.20913333333333</v>
      </c>
      <c r="EG271">
        <v>0.00500097</v>
      </c>
      <c r="EH271">
        <v>0</v>
      </c>
      <c r="EI271">
        <v>0</v>
      </c>
      <c r="EJ271">
        <v>0</v>
      </c>
      <c r="EK271">
        <v>538.0222222222222</v>
      </c>
      <c r="EL271">
        <v>0.00500097</v>
      </c>
      <c r="EM271">
        <v>-4.466666666666667</v>
      </c>
      <c r="EN271">
        <v>-2.555555555555555</v>
      </c>
      <c r="EO271">
        <v>35.361</v>
      </c>
      <c r="EP271">
        <v>38.5</v>
      </c>
      <c r="EQ271">
        <v>37</v>
      </c>
      <c r="ER271">
        <v>38.40255555555555</v>
      </c>
      <c r="ES271">
        <v>37.25</v>
      </c>
      <c r="ET271">
        <v>0</v>
      </c>
      <c r="EU271">
        <v>0</v>
      </c>
      <c r="EV271">
        <v>0</v>
      </c>
      <c r="EW271">
        <v>1758506535.1</v>
      </c>
      <c r="EX271">
        <v>0</v>
      </c>
      <c r="EY271">
        <v>540.0153846153846</v>
      </c>
      <c r="EZ271">
        <v>-13.85982950199424</v>
      </c>
      <c r="FA271">
        <v>-14.91965838124452</v>
      </c>
      <c r="FB271">
        <v>-3.469230769230769</v>
      </c>
      <c r="FC271">
        <v>15</v>
      </c>
      <c r="FD271">
        <v>0</v>
      </c>
      <c r="FE271" t="s">
        <v>424</v>
      </c>
      <c r="FF271">
        <v>1747247426.5</v>
      </c>
      <c r="FG271">
        <v>1747247420.5</v>
      </c>
      <c r="FH271">
        <v>0</v>
      </c>
      <c r="FI271">
        <v>1.027</v>
      </c>
      <c r="FJ271">
        <v>0.031</v>
      </c>
      <c r="FK271">
        <v>0.02</v>
      </c>
      <c r="FL271">
        <v>0.05</v>
      </c>
      <c r="FM271">
        <v>420</v>
      </c>
      <c r="FN271">
        <v>16</v>
      </c>
      <c r="FO271">
        <v>0.01</v>
      </c>
      <c r="FP271">
        <v>0.1</v>
      </c>
      <c r="FQ271">
        <v>0.2719223000000001</v>
      </c>
      <c r="FR271">
        <v>-0.3252002926829276</v>
      </c>
      <c r="FS271">
        <v>0.06934813547825204</v>
      </c>
      <c r="FT271">
        <v>0</v>
      </c>
      <c r="FU271">
        <v>540.9441176470586</v>
      </c>
      <c r="FV271">
        <v>-15.09702073894991</v>
      </c>
      <c r="FW271">
        <v>6.858279289274281</v>
      </c>
      <c r="FX271">
        <v>-1</v>
      </c>
      <c r="FY271">
        <v>0.234097325</v>
      </c>
      <c r="FZ271">
        <v>0.1042575196998119</v>
      </c>
      <c r="GA271">
        <v>0.01035616882198118</v>
      </c>
      <c r="GB271">
        <v>0</v>
      </c>
      <c r="GC271">
        <v>0</v>
      </c>
      <c r="GD271">
        <v>2</v>
      </c>
      <c r="GE271" t="s">
        <v>433</v>
      </c>
      <c r="GF271">
        <v>3.13677</v>
      </c>
      <c r="GG271">
        <v>2.7162</v>
      </c>
      <c r="GH271">
        <v>0.0933039</v>
      </c>
      <c r="GI271">
        <v>0.09258470000000001</v>
      </c>
      <c r="GJ271">
        <v>0.10882</v>
      </c>
      <c r="GK271">
        <v>0.106847</v>
      </c>
      <c r="GL271">
        <v>28805</v>
      </c>
      <c r="GM271">
        <v>28880.3</v>
      </c>
      <c r="GN271">
        <v>29534.8</v>
      </c>
      <c r="GO271">
        <v>29413.7</v>
      </c>
      <c r="GP271">
        <v>34775.5</v>
      </c>
      <c r="GQ271">
        <v>34791.4</v>
      </c>
      <c r="GR271">
        <v>41563.5</v>
      </c>
      <c r="GS271">
        <v>41788.2</v>
      </c>
      <c r="GT271">
        <v>1.91868</v>
      </c>
      <c r="GU271">
        <v>1.87003</v>
      </c>
      <c r="GV271">
        <v>0.08538370000000001</v>
      </c>
      <c r="GW271">
        <v>0</v>
      </c>
      <c r="GX271">
        <v>29.2523</v>
      </c>
      <c r="GY271">
        <v>999.9</v>
      </c>
      <c r="GZ271">
        <v>57.2</v>
      </c>
      <c r="HA271">
        <v>31.3</v>
      </c>
      <c r="HB271">
        <v>29.1655</v>
      </c>
      <c r="HC271">
        <v>62.3628</v>
      </c>
      <c r="HD271">
        <v>25.4607</v>
      </c>
      <c r="HE271">
        <v>1</v>
      </c>
      <c r="HF271">
        <v>0.109903</v>
      </c>
      <c r="HG271">
        <v>-1.79196</v>
      </c>
      <c r="HH271">
        <v>20.3484</v>
      </c>
      <c r="HI271">
        <v>5.22777</v>
      </c>
      <c r="HJ271">
        <v>12.0159</v>
      </c>
      <c r="HK271">
        <v>4.99135</v>
      </c>
      <c r="HL271">
        <v>3.28965</v>
      </c>
      <c r="HM271">
        <v>9999</v>
      </c>
      <c r="HN271">
        <v>9999</v>
      </c>
      <c r="HO271">
        <v>9999</v>
      </c>
      <c r="HP271">
        <v>999.9</v>
      </c>
      <c r="HQ271">
        <v>1.86754</v>
      </c>
      <c r="HR271">
        <v>1.86672</v>
      </c>
      <c r="HS271">
        <v>1.86602</v>
      </c>
      <c r="HT271">
        <v>1.866</v>
      </c>
      <c r="HU271">
        <v>1.86783</v>
      </c>
      <c r="HV271">
        <v>1.87028</v>
      </c>
      <c r="HW271">
        <v>1.8689</v>
      </c>
      <c r="HX271">
        <v>1.8704</v>
      </c>
      <c r="HY271">
        <v>0</v>
      </c>
      <c r="HZ271">
        <v>0</v>
      </c>
      <c r="IA271">
        <v>0</v>
      </c>
      <c r="IB271">
        <v>0</v>
      </c>
      <c r="IC271" t="s">
        <v>426</v>
      </c>
      <c r="ID271" t="s">
        <v>427</v>
      </c>
      <c r="IE271" t="s">
        <v>428</v>
      </c>
      <c r="IF271" t="s">
        <v>428</v>
      </c>
      <c r="IG271" t="s">
        <v>428</v>
      </c>
      <c r="IH271" t="s">
        <v>428</v>
      </c>
      <c r="II271">
        <v>0</v>
      </c>
      <c r="IJ271">
        <v>100</v>
      </c>
      <c r="IK271">
        <v>100</v>
      </c>
      <c r="IL271">
        <v>1.237</v>
      </c>
      <c r="IM271">
        <v>0.2049</v>
      </c>
      <c r="IN271">
        <v>0.6902030508192664</v>
      </c>
      <c r="IO271">
        <v>0.001474763808417899</v>
      </c>
      <c r="IP271">
        <v>-3.85604142745729E-07</v>
      </c>
      <c r="IQ271">
        <v>-4.042155114862324E-11</v>
      </c>
      <c r="IR271">
        <v>-0.0599630414126953</v>
      </c>
      <c r="IS271">
        <v>-0.0008759303265835833</v>
      </c>
      <c r="IT271">
        <v>0.0007542316531097033</v>
      </c>
      <c r="IU271">
        <v>-1.168394518909615E-05</v>
      </c>
      <c r="IV271">
        <v>4</v>
      </c>
      <c r="IW271">
        <v>2283</v>
      </c>
      <c r="IX271">
        <v>1</v>
      </c>
      <c r="IY271">
        <v>28</v>
      </c>
      <c r="IZ271">
        <v>187651.8</v>
      </c>
      <c r="JA271">
        <v>187651.9</v>
      </c>
      <c r="JB271">
        <v>1.03271</v>
      </c>
      <c r="JC271">
        <v>2.28516</v>
      </c>
      <c r="JD271">
        <v>1.39648</v>
      </c>
      <c r="JE271">
        <v>2.35596</v>
      </c>
      <c r="JF271">
        <v>1.49536</v>
      </c>
      <c r="JG271">
        <v>2.7124</v>
      </c>
      <c r="JH271">
        <v>36.7417</v>
      </c>
      <c r="JI271">
        <v>24.1138</v>
      </c>
      <c r="JJ271">
        <v>18</v>
      </c>
      <c r="JK271">
        <v>489.087</v>
      </c>
      <c r="JL271">
        <v>448.356</v>
      </c>
      <c r="JM271">
        <v>31.7606</v>
      </c>
      <c r="JN271">
        <v>29.0089</v>
      </c>
      <c r="JO271">
        <v>30.0001</v>
      </c>
      <c r="JP271">
        <v>28.8626</v>
      </c>
      <c r="JQ271">
        <v>28.7937</v>
      </c>
      <c r="JR271">
        <v>20.6882</v>
      </c>
      <c r="JS271">
        <v>22.045</v>
      </c>
      <c r="JT271">
        <v>100</v>
      </c>
      <c r="JU271">
        <v>31.7882</v>
      </c>
      <c r="JV271">
        <v>420</v>
      </c>
      <c r="JW271">
        <v>24.8195</v>
      </c>
      <c r="JX271">
        <v>100.945</v>
      </c>
      <c r="JY271">
        <v>100.487</v>
      </c>
    </row>
    <row r="272" spans="1:285">
      <c r="A272">
        <v>256</v>
      </c>
      <c r="B272">
        <v>1758506536</v>
      </c>
      <c r="C272">
        <v>3647.5</v>
      </c>
      <c r="D272" t="s">
        <v>946</v>
      </c>
      <c r="E272" t="s">
        <v>947</v>
      </c>
      <c r="F272">
        <v>5</v>
      </c>
      <c r="G272" t="s">
        <v>917</v>
      </c>
      <c r="H272" t="s">
        <v>420</v>
      </c>
      <c r="I272" t="s">
        <v>421</v>
      </c>
      <c r="J272">
        <v>1758506533</v>
      </c>
      <c r="K272">
        <f>(L272)/1000</f>
        <v>0</v>
      </c>
      <c r="L272">
        <f>1000*DL272*AJ272*(DH272-DI272)/(100*DA272*(1000-AJ272*DH272))</f>
        <v>0</v>
      </c>
      <c r="M272">
        <f>DL272*AJ272*(DG272-DF272*(1000-AJ272*DI272)/(1000-AJ272*DH272))/(100*DA272)</f>
        <v>0</v>
      </c>
      <c r="N272">
        <f>DF272 - IF(AJ272&gt;1, M272*DA272*100.0/(AL272), 0)</f>
        <v>0</v>
      </c>
      <c r="O272">
        <f>((U272-K272/2)*N272-M272)/(U272+K272/2)</f>
        <v>0</v>
      </c>
      <c r="P272">
        <f>O272*(DM272+DN272)/1000.0</f>
        <v>0</v>
      </c>
      <c r="Q272">
        <f>(DF272 - IF(AJ272&gt;1, M272*DA272*100.0/(AL272), 0))*(DM272+DN272)/1000.0</f>
        <v>0</v>
      </c>
      <c r="R272">
        <f>2.0/((1/T272-1/S272)+SIGN(T272)*SQRT((1/T272-1/S272)*(1/T272-1/S272) + 4*DB272/((DB272+1)*(DB272+1))*(2*1/T272*1/S272-1/S272*1/S272)))</f>
        <v>0</v>
      </c>
      <c r="S272">
        <f>IF(LEFT(DC272,1)&lt;&gt;"0",IF(LEFT(DC272,1)="1",3.0,DD272),$D$5+$E$5*(DT272*DM272/($K$5*1000))+$F$5*(DT272*DM272/($K$5*1000))*MAX(MIN(DA272,$J$5),$I$5)*MAX(MIN(DA272,$J$5),$I$5)+$G$5*MAX(MIN(DA272,$J$5),$I$5)*(DT272*DM272/($K$5*1000))+$H$5*(DT272*DM272/($K$5*1000))*(DT272*DM272/($K$5*1000)))</f>
        <v>0</v>
      </c>
      <c r="T272">
        <f>K272*(1000-(1000*0.61365*exp(17.502*X272/(240.97+X272))/(DM272+DN272)+DH272)/2)/(1000*0.61365*exp(17.502*X272/(240.97+X272))/(DM272+DN272)-DH272)</f>
        <v>0</v>
      </c>
      <c r="U272">
        <f>1/((DB272+1)/(R272/1.6)+1/(S272/1.37)) + DB272/((DB272+1)/(R272/1.6) + DB272/(S272/1.37))</f>
        <v>0</v>
      </c>
      <c r="V272">
        <f>(CW272*CZ272)</f>
        <v>0</v>
      </c>
      <c r="W272">
        <f>(DO272+(V272+2*0.95*5.67E-8*(((DO272+$B$7)+273)^4-(DO272+273)^4)-44100*K272)/(1.84*29.3*S272+8*0.95*5.67E-8*(DO272+273)^3))</f>
        <v>0</v>
      </c>
      <c r="X272">
        <f>($C$7*DP272+$D$7*DQ272+$E$7*W272)</f>
        <v>0</v>
      </c>
      <c r="Y272">
        <f>0.61365*exp(17.502*X272/(240.97+X272))</f>
        <v>0</v>
      </c>
      <c r="Z272">
        <f>(AA272/AB272*100)</f>
        <v>0</v>
      </c>
      <c r="AA272">
        <f>DH272*(DM272+DN272)/1000</f>
        <v>0</v>
      </c>
      <c r="AB272">
        <f>0.61365*exp(17.502*DO272/(240.97+DO272))</f>
        <v>0</v>
      </c>
      <c r="AC272">
        <f>(Y272-DH272*(DM272+DN272)/1000)</f>
        <v>0</v>
      </c>
      <c r="AD272">
        <f>(-K272*44100)</f>
        <v>0</v>
      </c>
      <c r="AE272">
        <f>2*29.3*S272*0.92*(DO272-X272)</f>
        <v>0</v>
      </c>
      <c r="AF272">
        <f>2*0.95*5.67E-8*(((DO272+$B$7)+273)^4-(X272+273)^4)</f>
        <v>0</v>
      </c>
      <c r="AG272">
        <f>V272+AF272+AD272+AE272</f>
        <v>0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MAX(0,($B$13+$C$13*DT272)/(1+$D$13*DT272)*DM272/(DO272+273)*$E$13)</f>
        <v>0</v>
      </c>
      <c r="AM272" t="s">
        <v>422</v>
      </c>
      <c r="AN272" t="s">
        <v>422</v>
      </c>
      <c r="AO272">
        <v>0</v>
      </c>
      <c r="AP272">
        <v>0</v>
      </c>
      <c r="AQ272">
        <f>1-AO272/AP272</f>
        <v>0</v>
      </c>
      <c r="AR272">
        <v>0</v>
      </c>
      <c r="AS272" t="s">
        <v>422</v>
      </c>
      <c r="AT272" t="s">
        <v>422</v>
      </c>
      <c r="AU272">
        <v>0</v>
      </c>
      <c r="AV272">
        <v>0</v>
      </c>
      <c r="AW272">
        <f>1-AU272/AV272</f>
        <v>0</v>
      </c>
      <c r="AX272">
        <v>0.5</v>
      </c>
      <c r="AY272">
        <f>CX272</f>
        <v>0</v>
      </c>
      <c r="AZ272">
        <f>M272</f>
        <v>0</v>
      </c>
      <c r="BA272">
        <f>AW272*AX272*AY272</f>
        <v>0</v>
      </c>
      <c r="BB272">
        <f>(AZ272-AR272)/AY272</f>
        <v>0</v>
      </c>
      <c r="BC272">
        <f>(AP272-AV272)/AV272</f>
        <v>0</v>
      </c>
      <c r="BD272">
        <f>AO272/(AQ272+AO272/AV272)</f>
        <v>0</v>
      </c>
      <c r="BE272" t="s">
        <v>422</v>
      </c>
      <c r="BF272">
        <v>0</v>
      </c>
      <c r="BG272">
        <f>IF(BF272&lt;&gt;0, BF272, BD272)</f>
        <v>0</v>
      </c>
      <c r="BH272">
        <f>1-BG272/AV272</f>
        <v>0</v>
      </c>
      <c r="BI272">
        <f>(AV272-AU272)/(AV272-BG272)</f>
        <v>0</v>
      </c>
      <c r="BJ272">
        <f>(AP272-AV272)/(AP272-BG272)</f>
        <v>0</v>
      </c>
      <c r="BK272">
        <f>(AV272-AU272)/(AV272-AO272)</f>
        <v>0</v>
      </c>
      <c r="BL272">
        <f>(AP272-AV272)/(AP272-AO272)</f>
        <v>0</v>
      </c>
      <c r="BM272">
        <f>(BI272*BG272/AU272)</f>
        <v>0</v>
      </c>
      <c r="BN272">
        <f>(1-BM272)</f>
        <v>0</v>
      </c>
      <c r="CW272">
        <f>$B$11*DU272+$C$11*DV272+$F$11*EG272*(1-EJ272)</f>
        <v>0</v>
      </c>
      <c r="CX272">
        <f>CW272*CY272</f>
        <v>0</v>
      </c>
      <c r="CY272">
        <f>($B$11*$D$9+$C$11*$D$9+$F$11*((ET272+EL272)/MAX(ET272+EL272+EU272, 0.1)*$I$9+EU272/MAX(ET272+EL272+EU272, 0.1)*$J$9))/($B$11+$C$11+$F$11)</f>
        <v>0</v>
      </c>
      <c r="CZ272">
        <f>($B$11*$K$9+$C$11*$K$9+$F$11*((ET272+EL272)/MAX(ET272+EL272+EU272, 0.1)*$P$9+EU272/MAX(ET272+EL272+EU272, 0.1)*$Q$9))/($B$11+$C$11+$F$11)</f>
        <v>0</v>
      </c>
      <c r="DA272">
        <v>4.38</v>
      </c>
      <c r="DB272">
        <v>0.5</v>
      </c>
      <c r="DC272" t="s">
        <v>423</v>
      </c>
      <c r="DD272">
        <v>2</v>
      </c>
      <c r="DE272">
        <v>1758506533</v>
      </c>
      <c r="DF272">
        <v>420.2721111111111</v>
      </c>
      <c r="DG272">
        <v>420.0018888888889</v>
      </c>
      <c r="DH272">
        <v>25.06904444444444</v>
      </c>
      <c r="DI272">
        <v>24.82296666666667</v>
      </c>
      <c r="DJ272">
        <v>419.0347777777778</v>
      </c>
      <c r="DK272">
        <v>24.86408888888889</v>
      </c>
      <c r="DL272">
        <v>500.0037777777777</v>
      </c>
      <c r="DM272">
        <v>90.00573333333334</v>
      </c>
      <c r="DN272">
        <v>0.05601241111111112</v>
      </c>
      <c r="DO272">
        <v>30.96245555555556</v>
      </c>
      <c r="DP272">
        <v>30.64205555555556</v>
      </c>
      <c r="DQ272">
        <v>999.9000000000001</v>
      </c>
      <c r="DR272">
        <v>0</v>
      </c>
      <c r="DS272">
        <v>0</v>
      </c>
      <c r="DT272">
        <v>10002.01111111111</v>
      </c>
      <c r="DU272">
        <v>0</v>
      </c>
      <c r="DV272">
        <v>0.899321</v>
      </c>
      <c r="DW272">
        <v>0.2703451111111111</v>
      </c>
      <c r="DX272">
        <v>431.079</v>
      </c>
      <c r="DY272">
        <v>430.693</v>
      </c>
      <c r="DZ272">
        <v>0.2460617777777778</v>
      </c>
      <c r="EA272">
        <v>420.0018888888889</v>
      </c>
      <c r="EB272">
        <v>24.82296666666667</v>
      </c>
      <c r="EC272">
        <v>2.256355555555556</v>
      </c>
      <c r="ED272">
        <v>2.234208888888888</v>
      </c>
      <c r="EE272">
        <v>19.36816666666667</v>
      </c>
      <c r="EF272">
        <v>19.20973333333333</v>
      </c>
      <c r="EG272">
        <v>0.00500097</v>
      </c>
      <c r="EH272">
        <v>0</v>
      </c>
      <c r="EI272">
        <v>0</v>
      </c>
      <c r="EJ272">
        <v>0</v>
      </c>
      <c r="EK272">
        <v>540.4777777777778</v>
      </c>
      <c r="EL272">
        <v>0.00500097</v>
      </c>
      <c r="EM272">
        <v>-7.844444444444444</v>
      </c>
      <c r="EN272">
        <v>-2.633333333333334</v>
      </c>
      <c r="EO272">
        <v>35.34</v>
      </c>
      <c r="EP272">
        <v>38.5</v>
      </c>
      <c r="EQ272">
        <v>37</v>
      </c>
      <c r="ER272">
        <v>38.38188888888889</v>
      </c>
      <c r="ES272">
        <v>37.25</v>
      </c>
      <c r="ET272">
        <v>0</v>
      </c>
      <c r="EU272">
        <v>0</v>
      </c>
      <c r="EV272">
        <v>0</v>
      </c>
      <c r="EW272">
        <v>1758506536.9</v>
      </c>
      <c r="EX272">
        <v>0</v>
      </c>
      <c r="EY272">
        <v>540.672</v>
      </c>
      <c r="EZ272">
        <v>8.899999706258924</v>
      </c>
      <c r="FA272">
        <v>-49.50000048570142</v>
      </c>
      <c r="FB272">
        <v>-5.407999999999999</v>
      </c>
      <c r="FC272">
        <v>15</v>
      </c>
      <c r="FD272">
        <v>0</v>
      </c>
      <c r="FE272" t="s">
        <v>424</v>
      </c>
      <c r="FF272">
        <v>1747247426.5</v>
      </c>
      <c r="FG272">
        <v>1747247420.5</v>
      </c>
      <c r="FH272">
        <v>0</v>
      </c>
      <c r="FI272">
        <v>1.027</v>
      </c>
      <c r="FJ272">
        <v>0.031</v>
      </c>
      <c r="FK272">
        <v>0.02</v>
      </c>
      <c r="FL272">
        <v>0.05</v>
      </c>
      <c r="FM272">
        <v>420</v>
      </c>
      <c r="FN272">
        <v>16</v>
      </c>
      <c r="FO272">
        <v>0.01</v>
      </c>
      <c r="FP272">
        <v>0.1</v>
      </c>
      <c r="FQ272">
        <v>0.2630302682926829</v>
      </c>
      <c r="FR272">
        <v>-0.1059063763066201</v>
      </c>
      <c r="FS272">
        <v>0.06051350533035616</v>
      </c>
      <c r="FT272">
        <v>0</v>
      </c>
      <c r="FU272">
        <v>540.7647058823528</v>
      </c>
      <c r="FV272">
        <v>-3.107715992264951</v>
      </c>
      <c r="FW272">
        <v>6.535598552765196</v>
      </c>
      <c r="FX272">
        <v>-1</v>
      </c>
      <c r="FY272">
        <v>0.2375338536585366</v>
      </c>
      <c r="FZ272">
        <v>0.08055351219512201</v>
      </c>
      <c r="GA272">
        <v>0.008306916059381398</v>
      </c>
      <c r="GB272">
        <v>1</v>
      </c>
      <c r="GC272">
        <v>1</v>
      </c>
      <c r="GD272">
        <v>2</v>
      </c>
      <c r="GE272" t="s">
        <v>425</v>
      </c>
      <c r="GF272">
        <v>3.13673</v>
      </c>
      <c r="GG272">
        <v>2.71625</v>
      </c>
      <c r="GH272">
        <v>0.0933093</v>
      </c>
      <c r="GI272">
        <v>0.0925903</v>
      </c>
      <c r="GJ272">
        <v>0.108827</v>
      </c>
      <c r="GK272">
        <v>0.106851</v>
      </c>
      <c r="GL272">
        <v>28804.9</v>
      </c>
      <c r="GM272">
        <v>28880.4</v>
      </c>
      <c r="GN272">
        <v>29534.8</v>
      </c>
      <c r="GO272">
        <v>29413.9</v>
      </c>
      <c r="GP272">
        <v>34775.4</v>
      </c>
      <c r="GQ272">
        <v>34791.7</v>
      </c>
      <c r="GR272">
        <v>41563.7</v>
      </c>
      <c r="GS272">
        <v>41788.8</v>
      </c>
      <c r="GT272">
        <v>1.91875</v>
      </c>
      <c r="GU272">
        <v>1.87007</v>
      </c>
      <c r="GV272">
        <v>0.0847504</v>
      </c>
      <c r="GW272">
        <v>0</v>
      </c>
      <c r="GX272">
        <v>29.2534</v>
      </c>
      <c r="GY272">
        <v>999.9</v>
      </c>
      <c r="GZ272">
        <v>57.2</v>
      </c>
      <c r="HA272">
        <v>31.3</v>
      </c>
      <c r="HB272">
        <v>29.165</v>
      </c>
      <c r="HC272">
        <v>62.2528</v>
      </c>
      <c r="HD272">
        <v>25.601</v>
      </c>
      <c r="HE272">
        <v>1</v>
      </c>
      <c r="HF272">
        <v>0.109964</v>
      </c>
      <c r="HG272">
        <v>-1.82093</v>
      </c>
      <c r="HH272">
        <v>20.3481</v>
      </c>
      <c r="HI272">
        <v>5.22867</v>
      </c>
      <c r="HJ272">
        <v>12.0159</v>
      </c>
      <c r="HK272">
        <v>4.9914</v>
      </c>
      <c r="HL272">
        <v>3.2896</v>
      </c>
      <c r="HM272">
        <v>9999</v>
      </c>
      <c r="HN272">
        <v>9999</v>
      </c>
      <c r="HO272">
        <v>9999</v>
      </c>
      <c r="HP272">
        <v>999.9</v>
      </c>
      <c r="HQ272">
        <v>1.86755</v>
      </c>
      <c r="HR272">
        <v>1.86672</v>
      </c>
      <c r="HS272">
        <v>1.86602</v>
      </c>
      <c r="HT272">
        <v>1.86598</v>
      </c>
      <c r="HU272">
        <v>1.86783</v>
      </c>
      <c r="HV272">
        <v>1.87029</v>
      </c>
      <c r="HW272">
        <v>1.8689</v>
      </c>
      <c r="HX272">
        <v>1.8704</v>
      </c>
      <c r="HY272">
        <v>0</v>
      </c>
      <c r="HZ272">
        <v>0</v>
      </c>
      <c r="IA272">
        <v>0</v>
      </c>
      <c r="IB272">
        <v>0</v>
      </c>
      <c r="IC272" t="s">
        <v>426</v>
      </c>
      <c r="ID272" t="s">
        <v>427</v>
      </c>
      <c r="IE272" t="s">
        <v>428</v>
      </c>
      <c r="IF272" t="s">
        <v>428</v>
      </c>
      <c r="IG272" t="s">
        <v>428</v>
      </c>
      <c r="IH272" t="s">
        <v>428</v>
      </c>
      <c r="II272">
        <v>0</v>
      </c>
      <c r="IJ272">
        <v>100</v>
      </c>
      <c r="IK272">
        <v>100</v>
      </c>
      <c r="IL272">
        <v>1.238</v>
      </c>
      <c r="IM272">
        <v>0.2049</v>
      </c>
      <c r="IN272">
        <v>0.6902030508192664</v>
      </c>
      <c r="IO272">
        <v>0.001474763808417899</v>
      </c>
      <c r="IP272">
        <v>-3.85604142745729E-07</v>
      </c>
      <c r="IQ272">
        <v>-4.042155114862324E-11</v>
      </c>
      <c r="IR272">
        <v>-0.0599630414126953</v>
      </c>
      <c r="IS272">
        <v>-0.0008759303265835833</v>
      </c>
      <c r="IT272">
        <v>0.0007542316531097033</v>
      </c>
      <c r="IU272">
        <v>-1.168394518909615E-05</v>
      </c>
      <c r="IV272">
        <v>4</v>
      </c>
      <c r="IW272">
        <v>2283</v>
      </c>
      <c r="IX272">
        <v>1</v>
      </c>
      <c r="IY272">
        <v>28</v>
      </c>
      <c r="IZ272">
        <v>187651.8</v>
      </c>
      <c r="JA272">
        <v>187651.9</v>
      </c>
      <c r="JB272">
        <v>1.03271</v>
      </c>
      <c r="JC272">
        <v>2.30103</v>
      </c>
      <c r="JD272">
        <v>1.39648</v>
      </c>
      <c r="JE272">
        <v>2.35352</v>
      </c>
      <c r="JF272">
        <v>1.49536</v>
      </c>
      <c r="JG272">
        <v>2.57324</v>
      </c>
      <c r="JH272">
        <v>36.7417</v>
      </c>
      <c r="JI272">
        <v>24.105</v>
      </c>
      <c r="JJ272">
        <v>18</v>
      </c>
      <c r="JK272">
        <v>489.135</v>
      </c>
      <c r="JL272">
        <v>448.387</v>
      </c>
      <c r="JM272">
        <v>31.7766</v>
      </c>
      <c r="JN272">
        <v>29.0089</v>
      </c>
      <c r="JO272">
        <v>30.0002</v>
      </c>
      <c r="JP272">
        <v>28.8626</v>
      </c>
      <c r="JQ272">
        <v>28.7937</v>
      </c>
      <c r="JR272">
        <v>20.6872</v>
      </c>
      <c r="JS272">
        <v>22.045</v>
      </c>
      <c r="JT272">
        <v>100</v>
      </c>
      <c r="JU272">
        <v>31.7882</v>
      </c>
      <c r="JV272">
        <v>420</v>
      </c>
      <c r="JW272">
        <v>24.8195</v>
      </c>
      <c r="JX272">
        <v>100.945</v>
      </c>
      <c r="JY272">
        <v>100.488</v>
      </c>
    </row>
    <row r="273" spans="1:285">
      <c r="A273">
        <v>257</v>
      </c>
      <c r="B273">
        <v>1758506538</v>
      </c>
      <c r="C273">
        <v>3649.5</v>
      </c>
      <c r="D273" t="s">
        <v>948</v>
      </c>
      <c r="E273" t="s">
        <v>949</v>
      </c>
      <c r="F273">
        <v>5</v>
      </c>
      <c r="G273" t="s">
        <v>917</v>
      </c>
      <c r="H273" t="s">
        <v>420</v>
      </c>
      <c r="I273" t="s">
        <v>421</v>
      </c>
      <c r="J273">
        <v>1758506535</v>
      </c>
      <c r="K273">
        <f>(L273)/1000</f>
        <v>0</v>
      </c>
      <c r="L273">
        <f>1000*DL273*AJ273*(DH273-DI273)/(100*DA273*(1000-AJ273*DH273))</f>
        <v>0</v>
      </c>
      <c r="M273">
        <f>DL273*AJ273*(DG273-DF273*(1000-AJ273*DI273)/(1000-AJ273*DH273))/(100*DA273)</f>
        <v>0</v>
      </c>
      <c r="N273">
        <f>DF273 - IF(AJ273&gt;1, M273*DA273*100.0/(AL273), 0)</f>
        <v>0</v>
      </c>
      <c r="O273">
        <f>((U273-K273/2)*N273-M273)/(U273+K273/2)</f>
        <v>0</v>
      </c>
      <c r="P273">
        <f>O273*(DM273+DN273)/1000.0</f>
        <v>0</v>
      </c>
      <c r="Q273">
        <f>(DF273 - IF(AJ273&gt;1, M273*DA273*100.0/(AL273), 0))*(DM273+DN273)/1000.0</f>
        <v>0</v>
      </c>
      <c r="R273">
        <f>2.0/((1/T273-1/S273)+SIGN(T273)*SQRT((1/T273-1/S273)*(1/T273-1/S273) + 4*DB273/((DB273+1)*(DB273+1))*(2*1/T273*1/S273-1/S273*1/S273)))</f>
        <v>0</v>
      </c>
      <c r="S273">
        <f>IF(LEFT(DC273,1)&lt;&gt;"0",IF(LEFT(DC273,1)="1",3.0,DD273),$D$5+$E$5*(DT273*DM273/($K$5*1000))+$F$5*(DT273*DM273/($K$5*1000))*MAX(MIN(DA273,$J$5),$I$5)*MAX(MIN(DA273,$J$5),$I$5)+$G$5*MAX(MIN(DA273,$J$5),$I$5)*(DT273*DM273/($K$5*1000))+$H$5*(DT273*DM273/($K$5*1000))*(DT273*DM273/($K$5*1000)))</f>
        <v>0</v>
      </c>
      <c r="T273">
        <f>K273*(1000-(1000*0.61365*exp(17.502*X273/(240.97+X273))/(DM273+DN273)+DH273)/2)/(1000*0.61365*exp(17.502*X273/(240.97+X273))/(DM273+DN273)-DH273)</f>
        <v>0</v>
      </c>
      <c r="U273">
        <f>1/((DB273+1)/(R273/1.6)+1/(S273/1.37)) + DB273/((DB273+1)/(R273/1.6) + DB273/(S273/1.37))</f>
        <v>0</v>
      </c>
      <c r="V273">
        <f>(CW273*CZ273)</f>
        <v>0</v>
      </c>
      <c r="W273">
        <f>(DO273+(V273+2*0.95*5.67E-8*(((DO273+$B$7)+273)^4-(DO273+273)^4)-44100*K273)/(1.84*29.3*S273+8*0.95*5.67E-8*(DO273+273)^3))</f>
        <v>0</v>
      </c>
      <c r="X273">
        <f>($C$7*DP273+$D$7*DQ273+$E$7*W273)</f>
        <v>0</v>
      </c>
      <c r="Y273">
        <f>0.61365*exp(17.502*X273/(240.97+X273))</f>
        <v>0</v>
      </c>
      <c r="Z273">
        <f>(AA273/AB273*100)</f>
        <v>0</v>
      </c>
      <c r="AA273">
        <f>DH273*(DM273+DN273)/1000</f>
        <v>0</v>
      </c>
      <c r="AB273">
        <f>0.61365*exp(17.502*DO273/(240.97+DO273))</f>
        <v>0</v>
      </c>
      <c r="AC273">
        <f>(Y273-DH273*(DM273+DN273)/1000)</f>
        <v>0</v>
      </c>
      <c r="AD273">
        <f>(-K273*44100)</f>
        <v>0</v>
      </c>
      <c r="AE273">
        <f>2*29.3*S273*0.92*(DO273-X273)</f>
        <v>0</v>
      </c>
      <c r="AF273">
        <f>2*0.95*5.67E-8*(((DO273+$B$7)+273)^4-(X273+273)^4)</f>
        <v>0</v>
      </c>
      <c r="AG273">
        <f>V273+AF273+AD273+AE273</f>
        <v>0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MAX(0,($B$13+$C$13*DT273)/(1+$D$13*DT273)*DM273/(DO273+273)*$E$13)</f>
        <v>0</v>
      </c>
      <c r="AM273" t="s">
        <v>422</v>
      </c>
      <c r="AN273" t="s">
        <v>422</v>
      </c>
      <c r="AO273">
        <v>0</v>
      </c>
      <c r="AP273">
        <v>0</v>
      </c>
      <c r="AQ273">
        <f>1-AO273/AP273</f>
        <v>0</v>
      </c>
      <c r="AR273">
        <v>0</v>
      </c>
      <c r="AS273" t="s">
        <v>422</v>
      </c>
      <c r="AT273" t="s">
        <v>422</v>
      </c>
      <c r="AU273">
        <v>0</v>
      </c>
      <c r="AV273">
        <v>0</v>
      </c>
      <c r="AW273">
        <f>1-AU273/AV273</f>
        <v>0</v>
      </c>
      <c r="AX273">
        <v>0.5</v>
      </c>
      <c r="AY273">
        <f>CX273</f>
        <v>0</v>
      </c>
      <c r="AZ273">
        <f>M273</f>
        <v>0</v>
      </c>
      <c r="BA273">
        <f>AW273*AX273*AY273</f>
        <v>0</v>
      </c>
      <c r="BB273">
        <f>(AZ273-AR273)/AY273</f>
        <v>0</v>
      </c>
      <c r="BC273">
        <f>(AP273-AV273)/AV273</f>
        <v>0</v>
      </c>
      <c r="BD273">
        <f>AO273/(AQ273+AO273/AV273)</f>
        <v>0</v>
      </c>
      <c r="BE273" t="s">
        <v>422</v>
      </c>
      <c r="BF273">
        <v>0</v>
      </c>
      <c r="BG273">
        <f>IF(BF273&lt;&gt;0, BF273, BD273)</f>
        <v>0</v>
      </c>
      <c r="BH273">
        <f>1-BG273/AV273</f>
        <v>0</v>
      </c>
      <c r="BI273">
        <f>(AV273-AU273)/(AV273-BG273)</f>
        <v>0</v>
      </c>
      <c r="BJ273">
        <f>(AP273-AV273)/(AP273-BG273)</f>
        <v>0</v>
      </c>
      <c r="BK273">
        <f>(AV273-AU273)/(AV273-AO273)</f>
        <v>0</v>
      </c>
      <c r="BL273">
        <f>(AP273-AV273)/(AP273-AO273)</f>
        <v>0</v>
      </c>
      <c r="BM273">
        <f>(BI273*BG273/AU273)</f>
        <v>0</v>
      </c>
      <c r="BN273">
        <f>(1-BM273)</f>
        <v>0</v>
      </c>
      <c r="CW273">
        <f>$B$11*DU273+$C$11*DV273+$F$11*EG273*(1-EJ273)</f>
        <v>0</v>
      </c>
      <c r="CX273">
        <f>CW273*CY273</f>
        <v>0</v>
      </c>
      <c r="CY273">
        <f>($B$11*$D$9+$C$11*$D$9+$F$11*((ET273+EL273)/MAX(ET273+EL273+EU273, 0.1)*$I$9+EU273/MAX(ET273+EL273+EU273, 0.1)*$J$9))/($B$11+$C$11+$F$11)</f>
        <v>0</v>
      </c>
      <c r="CZ273">
        <f>($B$11*$K$9+$C$11*$K$9+$F$11*((ET273+EL273)/MAX(ET273+EL273+EU273, 0.1)*$P$9+EU273/MAX(ET273+EL273+EU273, 0.1)*$Q$9))/($B$11+$C$11+$F$11)</f>
        <v>0</v>
      </c>
      <c r="DA273">
        <v>4.38</v>
      </c>
      <c r="DB273">
        <v>0.5</v>
      </c>
      <c r="DC273" t="s">
        <v>423</v>
      </c>
      <c r="DD273">
        <v>2</v>
      </c>
      <c r="DE273">
        <v>1758506535</v>
      </c>
      <c r="DF273">
        <v>420.2850000000001</v>
      </c>
      <c r="DG273">
        <v>420.0066666666667</v>
      </c>
      <c r="DH273">
        <v>25.07047777777778</v>
      </c>
      <c r="DI273">
        <v>24.8237</v>
      </c>
      <c r="DJ273">
        <v>419.0475555555556</v>
      </c>
      <c r="DK273">
        <v>24.86551111111111</v>
      </c>
      <c r="DL273">
        <v>499.9857777777778</v>
      </c>
      <c r="DM273">
        <v>90.00618888888887</v>
      </c>
      <c r="DN273">
        <v>0.05597525555555555</v>
      </c>
      <c r="DO273">
        <v>30.96174444444445</v>
      </c>
      <c r="DP273">
        <v>30.63923333333334</v>
      </c>
      <c r="DQ273">
        <v>999.9000000000001</v>
      </c>
      <c r="DR273">
        <v>0</v>
      </c>
      <c r="DS273">
        <v>0</v>
      </c>
      <c r="DT273">
        <v>10002.07777777778</v>
      </c>
      <c r="DU273">
        <v>0</v>
      </c>
      <c r="DV273">
        <v>0.899321</v>
      </c>
      <c r="DW273">
        <v>0.2783236666666667</v>
      </c>
      <c r="DX273">
        <v>431.0927777777778</v>
      </c>
      <c r="DY273">
        <v>430.6984444444445</v>
      </c>
      <c r="DZ273">
        <v>0.2467778888888889</v>
      </c>
      <c r="EA273">
        <v>420.0066666666667</v>
      </c>
      <c r="EB273">
        <v>24.8237</v>
      </c>
      <c r="EC273">
        <v>2.256496666666667</v>
      </c>
      <c r="ED273">
        <v>2.234286666666667</v>
      </c>
      <c r="EE273">
        <v>19.36915555555555</v>
      </c>
      <c r="EF273">
        <v>19.21028888888889</v>
      </c>
      <c r="EG273">
        <v>0.00500097</v>
      </c>
      <c r="EH273">
        <v>0</v>
      </c>
      <c r="EI273">
        <v>0</v>
      </c>
      <c r="EJ273">
        <v>0</v>
      </c>
      <c r="EK273">
        <v>543.0333333333334</v>
      </c>
      <c r="EL273">
        <v>0.00500097</v>
      </c>
      <c r="EM273">
        <v>-8.955555555555556</v>
      </c>
      <c r="EN273">
        <v>-2.522222222222223</v>
      </c>
      <c r="EO273">
        <v>35.319</v>
      </c>
      <c r="EP273">
        <v>38.5</v>
      </c>
      <c r="EQ273">
        <v>36.986</v>
      </c>
      <c r="ER273">
        <v>38.375</v>
      </c>
      <c r="ES273">
        <v>37.25</v>
      </c>
      <c r="ET273">
        <v>0</v>
      </c>
      <c r="EU273">
        <v>0</v>
      </c>
      <c r="EV273">
        <v>0</v>
      </c>
      <c r="EW273">
        <v>1758506538.7</v>
      </c>
      <c r="EX273">
        <v>0</v>
      </c>
      <c r="EY273">
        <v>540.6346153846155</v>
      </c>
      <c r="EZ273">
        <v>16.24273476465545</v>
      </c>
      <c r="FA273">
        <v>-29.88376123325607</v>
      </c>
      <c r="FB273">
        <v>-5.950000000000001</v>
      </c>
      <c r="FC273">
        <v>15</v>
      </c>
      <c r="FD273">
        <v>0</v>
      </c>
      <c r="FE273" t="s">
        <v>424</v>
      </c>
      <c r="FF273">
        <v>1747247426.5</v>
      </c>
      <c r="FG273">
        <v>1747247420.5</v>
      </c>
      <c r="FH273">
        <v>0</v>
      </c>
      <c r="FI273">
        <v>1.027</v>
      </c>
      <c r="FJ273">
        <v>0.031</v>
      </c>
      <c r="FK273">
        <v>0.02</v>
      </c>
      <c r="FL273">
        <v>0.05</v>
      </c>
      <c r="FM273">
        <v>420</v>
      </c>
      <c r="FN273">
        <v>16</v>
      </c>
      <c r="FO273">
        <v>0.01</v>
      </c>
      <c r="FP273">
        <v>0.1</v>
      </c>
      <c r="FQ273">
        <v>0.25961685</v>
      </c>
      <c r="FR273">
        <v>0.0002401801125699625</v>
      </c>
      <c r="FS273">
        <v>0.05894282168828958</v>
      </c>
      <c r="FT273">
        <v>1</v>
      </c>
      <c r="FU273">
        <v>541.3852941176472</v>
      </c>
      <c r="FV273">
        <v>-1.248281273313556</v>
      </c>
      <c r="FW273">
        <v>6.574242624817353</v>
      </c>
      <c r="FX273">
        <v>-1</v>
      </c>
      <c r="FY273">
        <v>0.23997575</v>
      </c>
      <c r="FZ273">
        <v>0.06550518574108728</v>
      </c>
      <c r="GA273">
        <v>0.006577706996932899</v>
      </c>
      <c r="GB273">
        <v>1</v>
      </c>
      <c r="GC273">
        <v>2</v>
      </c>
      <c r="GD273">
        <v>2</v>
      </c>
      <c r="GE273" t="s">
        <v>448</v>
      </c>
      <c r="GF273">
        <v>3.13675</v>
      </c>
      <c r="GG273">
        <v>2.71645</v>
      </c>
      <c r="GH273">
        <v>0.0933013</v>
      </c>
      <c r="GI273">
        <v>0.0925861</v>
      </c>
      <c r="GJ273">
        <v>0.108835</v>
      </c>
      <c r="GK273">
        <v>0.106847</v>
      </c>
      <c r="GL273">
        <v>28805</v>
      </c>
      <c r="GM273">
        <v>28880.5</v>
      </c>
      <c r="GN273">
        <v>29534.7</v>
      </c>
      <c r="GO273">
        <v>29413.9</v>
      </c>
      <c r="GP273">
        <v>34775</v>
      </c>
      <c r="GQ273">
        <v>34791.8</v>
      </c>
      <c r="GR273">
        <v>41563.6</v>
      </c>
      <c r="GS273">
        <v>41788.7</v>
      </c>
      <c r="GT273">
        <v>1.91873</v>
      </c>
      <c r="GU273">
        <v>1.87003</v>
      </c>
      <c r="GV273">
        <v>0.0850856</v>
      </c>
      <c r="GW273">
        <v>0</v>
      </c>
      <c r="GX273">
        <v>29.2546</v>
      </c>
      <c r="GY273">
        <v>999.9</v>
      </c>
      <c r="GZ273">
        <v>57.2</v>
      </c>
      <c r="HA273">
        <v>31.3</v>
      </c>
      <c r="HB273">
        <v>29.1628</v>
      </c>
      <c r="HC273">
        <v>62.2328</v>
      </c>
      <c r="HD273">
        <v>25.6571</v>
      </c>
      <c r="HE273">
        <v>1</v>
      </c>
      <c r="HF273">
        <v>0.10998</v>
      </c>
      <c r="HG273">
        <v>-1.80212</v>
      </c>
      <c r="HH273">
        <v>20.3483</v>
      </c>
      <c r="HI273">
        <v>5.22882</v>
      </c>
      <c r="HJ273">
        <v>12.0159</v>
      </c>
      <c r="HK273">
        <v>4.99145</v>
      </c>
      <c r="HL273">
        <v>3.2896</v>
      </c>
      <c r="HM273">
        <v>9999</v>
      </c>
      <c r="HN273">
        <v>9999</v>
      </c>
      <c r="HO273">
        <v>9999</v>
      </c>
      <c r="HP273">
        <v>999.9</v>
      </c>
      <c r="HQ273">
        <v>1.86756</v>
      </c>
      <c r="HR273">
        <v>1.86672</v>
      </c>
      <c r="HS273">
        <v>1.86602</v>
      </c>
      <c r="HT273">
        <v>1.86598</v>
      </c>
      <c r="HU273">
        <v>1.86783</v>
      </c>
      <c r="HV273">
        <v>1.87028</v>
      </c>
      <c r="HW273">
        <v>1.8689</v>
      </c>
      <c r="HX273">
        <v>1.87039</v>
      </c>
      <c r="HY273">
        <v>0</v>
      </c>
      <c r="HZ273">
        <v>0</v>
      </c>
      <c r="IA273">
        <v>0</v>
      </c>
      <c r="IB273">
        <v>0</v>
      </c>
      <c r="IC273" t="s">
        <v>426</v>
      </c>
      <c r="ID273" t="s">
        <v>427</v>
      </c>
      <c r="IE273" t="s">
        <v>428</v>
      </c>
      <c r="IF273" t="s">
        <v>428</v>
      </c>
      <c r="IG273" t="s">
        <v>428</v>
      </c>
      <c r="IH273" t="s">
        <v>428</v>
      </c>
      <c r="II273">
        <v>0</v>
      </c>
      <c r="IJ273">
        <v>100</v>
      </c>
      <c r="IK273">
        <v>100</v>
      </c>
      <c r="IL273">
        <v>1.238</v>
      </c>
      <c r="IM273">
        <v>0.2051</v>
      </c>
      <c r="IN273">
        <v>0.6902030508192664</v>
      </c>
      <c r="IO273">
        <v>0.001474763808417899</v>
      </c>
      <c r="IP273">
        <v>-3.85604142745729E-07</v>
      </c>
      <c r="IQ273">
        <v>-4.042155114862324E-11</v>
      </c>
      <c r="IR273">
        <v>-0.0599630414126953</v>
      </c>
      <c r="IS273">
        <v>-0.0008759303265835833</v>
      </c>
      <c r="IT273">
        <v>0.0007542316531097033</v>
      </c>
      <c r="IU273">
        <v>-1.168394518909615E-05</v>
      </c>
      <c r="IV273">
        <v>4</v>
      </c>
      <c r="IW273">
        <v>2283</v>
      </c>
      <c r="IX273">
        <v>1</v>
      </c>
      <c r="IY273">
        <v>28</v>
      </c>
      <c r="IZ273">
        <v>187651.9</v>
      </c>
      <c r="JA273">
        <v>187652</v>
      </c>
      <c r="JB273">
        <v>1.03394</v>
      </c>
      <c r="JC273">
        <v>2.2998</v>
      </c>
      <c r="JD273">
        <v>1.39771</v>
      </c>
      <c r="JE273">
        <v>2.35718</v>
      </c>
      <c r="JF273">
        <v>1.49536</v>
      </c>
      <c r="JG273">
        <v>2.65503</v>
      </c>
      <c r="JH273">
        <v>36.7654</v>
      </c>
      <c r="JI273">
        <v>24.105</v>
      </c>
      <c r="JJ273">
        <v>18</v>
      </c>
      <c r="JK273">
        <v>489.119</v>
      </c>
      <c r="JL273">
        <v>448.356</v>
      </c>
      <c r="JM273">
        <v>31.7935</v>
      </c>
      <c r="JN273">
        <v>29.0095</v>
      </c>
      <c r="JO273">
        <v>30.0002</v>
      </c>
      <c r="JP273">
        <v>28.8626</v>
      </c>
      <c r="JQ273">
        <v>28.7937</v>
      </c>
      <c r="JR273">
        <v>20.688</v>
      </c>
      <c r="JS273">
        <v>22.045</v>
      </c>
      <c r="JT273">
        <v>100</v>
      </c>
      <c r="JU273">
        <v>31.8308</v>
      </c>
      <c r="JV273">
        <v>420</v>
      </c>
      <c r="JW273">
        <v>24.8195</v>
      </c>
      <c r="JX273">
        <v>100.945</v>
      </c>
      <c r="JY273">
        <v>100.488</v>
      </c>
    </row>
    <row r="274" spans="1:285">
      <c r="A274">
        <v>258</v>
      </c>
      <c r="B274">
        <v>1758506540</v>
      </c>
      <c r="C274">
        <v>3651.5</v>
      </c>
      <c r="D274" t="s">
        <v>950</v>
      </c>
      <c r="E274" t="s">
        <v>951</v>
      </c>
      <c r="F274">
        <v>5</v>
      </c>
      <c r="G274" t="s">
        <v>917</v>
      </c>
      <c r="H274" t="s">
        <v>420</v>
      </c>
      <c r="I274" t="s">
        <v>421</v>
      </c>
      <c r="J274">
        <v>1758506537</v>
      </c>
      <c r="K274">
        <f>(L274)/1000</f>
        <v>0</v>
      </c>
      <c r="L274">
        <f>1000*DL274*AJ274*(DH274-DI274)/(100*DA274*(1000-AJ274*DH274))</f>
        <v>0</v>
      </c>
      <c r="M274">
        <f>DL274*AJ274*(DG274-DF274*(1000-AJ274*DI274)/(1000-AJ274*DH274))/(100*DA274)</f>
        <v>0</v>
      </c>
      <c r="N274">
        <f>DF274 - IF(AJ274&gt;1, M274*DA274*100.0/(AL274), 0)</f>
        <v>0</v>
      </c>
      <c r="O274">
        <f>((U274-K274/2)*N274-M274)/(U274+K274/2)</f>
        <v>0</v>
      </c>
      <c r="P274">
        <f>O274*(DM274+DN274)/1000.0</f>
        <v>0</v>
      </c>
      <c r="Q274">
        <f>(DF274 - IF(AJ274&gt;1, M274*DA274*100.0/(AL274), 0))*(DM274+DN274)/1000.0</f>
        <v>0</v>
      </c>
      <c r="R274">
        <f>2.0/((1/T274-1/S274)+SIGN(T274)*SQRT((1/T274-1/S274)*(1/T274-1/S274) + 4*DB274/((DB274+1)*(DB274+1))*(2*1/T274*1/S274-1/S274*1/S274)))</f>
        <v>0</v>
      </c>
      <c r="S274">
        <f>IF(LEFT(DC274,1)&lt;&gt;"0",IF(LEFT(DC274,1)="1",3.0,DD274),$D$5+$E$5*(DT274*DM274/($K$5*1000))+$F$5*(DT274*DM274/($K$5*1000))*MAX(MIN(DA274,$J$5),$I$5)*MAX(MIN(DA274,$J$5),$I$5)+$G$5*MAX(MIN(DA274,$J$5),$I$5)*(DT274*DM274/($K$5*1000))+$H$5*(DT274*DM274/($K$5*1000))*(DT274*DM274/($K$5*1000)))</f>
        <v>0</v>
      </c>
      <c r="T274">
        <f>K274*(1000-(1000*0.61365*exp(17.502*X274/(240.97+X274))/(DM274+DN274)+DH274)/2)/(1000*0.61365*exp(17.502*X274/(240.97+X274))/(DM274+DN274)-DH274)</f>
        <v>0</v>
      </c>
      <c r="U274">
        <f>1/((DB274+1)/(R274/1.6)+1/(S274/1.37)) + DB274/((DB274+1)/(R274/1.6) + DB274/(S274/1.37))</f>
        <v>0</v>
      </c>
      <c r="V274">
        <f>(CW274*CZ274)</f>
        <v>0</v>
      </c>
      <c r="W274">
        <f>(DO274+(V274+2*0.95*5.67E-8*(((DO274+$B$7)+273)^4-(DO274+273)^4)-44100*K274)/(1.84*29.3*S274+8*0.95*5.67E-8*(DO274+273)^3))</f>
        <v>0</v>
      </c>
      <c r="X274">
        <f>($C$7*DP274+$D$7*DQ274+$E$7*W274)</f>
        <v>0</v>
      </c>
      <c r="Y274">
        <f>0.61365*exp(17.502*X274/(240.97+X274))</f>
        <v>0</v>
      </c>
      <c r="Z274">
        <f>(AA274/AB274*100)</f>
        <v>0</v>
      </c>
      <c r="AA274">
        <f>DH274*(DM274+DN274)/1000</f>
        <v>0</v>
      </c>
      <c r="AB274">
        <f>0.61365*exp(17.502*DO274/(240.97+DO274))</f>
        <v>0</v>
      </c>
      <c r="AC274">
        <f>(Y274-DH274*(DM274+DN274)/1000)</f>
        <v>0</v>
      </c>
      <c r="AD274">
        <f>(-K274*44100)</f>
        <v>0</v>
      </c>
      <c r="AE274">
        <f>2*29.3*S274*0.92*(DO274-X274)</f>
        <v>0</v>
      </c>
      <c r="AF274">
        <f>2*0.95*5.67E-8*(((DO274+$B$7)+273)^4-(X274+273)^4)</f>
        <v>0</v>
      </c>
      <c r="AG274">
        <f>V274+AF274+AD274+AE274</f>
        <v>0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MAX(0,($B$13+$C$13*DT274)/(1+$D$13*DT274)*DM274/(DO274+273)*$E$13)</f>
        <v>0</v>
      </c>
      <c r="AM274" t="s">
        <v>422</v>
      </c>
      <c r="AN274" t="s">
        <v>422</v>
      </c>
      <c r="AO274">
        <v>0</v>
      </c>
      <c r="AP274">
        <v>0</v>
      </c>
      <c r="AQ274">
        <f>1-AO274/AP274</f>
        <v>0</v>
      </c>
      <c r="AR274">
        <v>0</v>
      </c>
      <c r="AS274" t="s">
        <v>422</v>
      </c>
      <c r="AT274" t="s">
        <v>422</v>
      </c>
      <c r="AU274">
        <v>0</v>
      </c>
      <c r="AV274">
        <v>0</v>
      </c>
      <c r="AW274">
        <f>1-AU274/AV274</f>
        <v>0</v>
      </c>
      <c r="AX274">
        <v>0.5</v>
      </c>
      <c r="AY274">
        <f>CX274</f>
        <v>0</v>
      </c>
      <c r="AZ274">
        <f>M274</f>
        <v>0</v>
      </c>
      <c r="BA274">
        <f>AW274*AX274*AY274</f>
        <v>0</v>
      </c>
      <c r="BB274">
        <f>(AZ274-AR274)/AY274</f>
        <v>0</v>
      </c>
      <c r="BC274">
        <f>(AP274-AV274)/AV274</f>
        <v>0</v>
      </c>
      <c r="BD274">
        <f>AO274/(AQ274+AO274/AV274)</f>
        <v>0</v>
      </c>
      <c r="BE274" t="s">
        <v>422</v>
      </c>
      <c r="BF274">
        <v>0</v>
      </c>
      <c r="BG274">
        <f>IF(BF274&lt;&gt;0, BF274, BD274)</f>
        <v>0</v>
      </c>
      <c r="BH274">
        <f>1-BG274/AV274</f>
        <v>0</v>
      </c>
      <c r="BI274">
        <f>(AV274-AU274)/(AV274-BG274)</f>
        <v>0</v>
      </c>
      <c r="BJ274">
        <f>(AP274-AV274)/(AP274-BG274)</f>
        <v>0</v>
      </c>
      <c r="BK274">
        <f>(AV274-AU274)/(AV274-AO274)</f>
        <v>0</v>
      </c>
      <c r="BL274">
        <f>(AP274-AV274)/(AP274-AO274)</f>
        <v>0</v>
      </c>
      <c r="BM274">
        <f>(BI274*BG274/AU274)</f>
        <v>0</v>
      </c>
      <c r="BN274">
        <f>(1-BM274)</f>
        <v>0</v>
      </c>
      <c r="CW274">
        <f>$B$11*DU274+$C$11*DV274+$F$11*EG274*(1-EJ274)</f>
        <v>0</v>
      </c>
      <c r="CX274">
        <f>CW274*CY274</f>
        <v>0</v>
      </c>
      <c r="CY274">
        <f>($B$11*$D$9+$C$11*$D$9+$F$11*((ET274+EL274)/MAX(ET274+EL274+EU274, 0.1)*$I$9+EU274/MAX(ET274+EL274+EU274, 0.1)*$J$9))/($B$11+$C$11+$F$11)</f>
        <v>0</v>
      </c>
      <c r="CZ274">
        <f>($B$11*$K$9+$C$11*$K$9+$F$11*((ET274+EL274)/MAX(ET274+EL274+EU274, 0.1)*$P$9+EU274/MAX(ET274+EL274+EU274, 0.1)*$Q$9))/($B$11+$C$11+$F$11)</f>
        <v>0</v>
      </c>
      <c r="DA274">
        <v>4.38</v>
      </c>
      <c r="DB274">
        <v>0.5</v>
      </c>
      <c r="DC274" t="s">
        <v>423</v>
      </c>
      <c r="DD274">
        <v>2</v>
      </c>
      <c r="DE274">
        <v>1758506537</v>
      </c>
      <c r="DF274">
        <v>420.2853333333333</v>
      </c>
      <c r="DG274">
        <v>420.0152222222222</v>
      </c>
      <c r="DH274">
        <v>25.0727</v>
      </c>
      <c r="DI274">
        <v>24.82394444444445</v>
      </c>
      <c r="DJ274">
        <v>419.0478888888889</v>
      </c>
      <c r="DK274">
        <v>24.86771111111111</v>
      </c>
      <c r="DL274">
        <v>499.9965555555556</v>
      </c>
      <c r="DM274">
        <v>90.00586666666668</v>
      </c>
      <c r="DN274">
        <v>0.05607294444444445</v>
      </c>
      <c r="DO274">
        <v>30.9615</v>
      </c>
      <c r="DP274">
        <v>30.6388</v>
      </c>
      <c r="DQ274">
        <v>999.9000000000001</v>
      </c>
      <c r="DR274">
        <v>0</v>
      </c>
      <c r="DS274">
        <v>0</v>
      </c>
      <c r="DT274">
        <v>10001.25333333333</v>
      </c>
      <c r="DU274">
        <v>0</v>
      </c>
      <c r="DV274">
        <v>0.899321</v>
      </c>
      <c r="DW274">
        <v>0.2700601111111111</v>
      </c>
      <c r="DX274">
        <v>431.0941111111111</v>
      </c>
      <c r="DY274">
        <v>430.7074444444444</v>
      </c>
      <c r="DZ274">
        <v>0.2487646666666666</v>
      </c>
      <c r="EA274">
        <v>420.0152222222222</v>
      </c>
      <c r="EB274">
        <v>24.82394444444445</v>
      </c>
      <c r="EC274">
        <v>2.256691111111111</v>
      </c>
      <c r="ED274">
        <v>2.2343</v>
      </c>
      <c r="EE274">
        <v>19.37052222222222</v>
      </c>
      <c r="EF274">
        <v>19.2104</v>
      </c>
      <c r="EG274">
        <v>0.00500097</v>
      </c>
      <c r="EH274">
        <v>0</v>
      </c>
      <c r="EI274">
        <v>0</v>
      </c>
      <c r="EJ274">
        <v>0</v>
      </c>
      <c r="EK274">
        <v>544.5444444444444</v>
      </c>
      <c r="EL274">
        <v>0.00500097</v>
      </c>
      <c r="EM274">
        <v>-13.98888888888889</v>
      </c>
      <c r="EN274">
        <v>-2.633333333333334</v>
      </c>
      <c r="EO274">
        <v>35.312</v>
      </c>
      <c r="EP274">
        <v>38.5</v>
      </c>
      <c r="EQ274">
        <v>36.972</v>
      </c>
      <c r="ER274">
        <v>38.375</v>
      </c>
      <c r="ES274">
        <v>37.236</v>
      </c>
      <c r="ET274">
        <v>0</v>
      </c>
      <c r="EU274">
        <v>0</v>
      </c>
      <c r="EV274">
        <v>0</v>
      </c>
      <c r="EW274">
        <v>1758506541.1</v>
      </c>
      <c r="EX274">
        <v>0</v>
      </c>
      <c r="EY274">
        <v>541.15</v>
      </c>
      <c r="EZ274">
        <v>13.75384613591103</v>
      </c>
      <c r="FA274">
        <v>-32.18461591832192</v>
      </c>
      <c r="FB274">
        <v>-9.207692307692307</v>
      </c>
      <c r="FC274">
        <v>15</v>
      </c>
      <c r="FD274">
        <v>0</v>
      </c>
      <c r="FE274" t="s">
        <v>424</v>
      </c>
      <c r="FF274">
        <v>1747247426.5</v>
      </c>
      <c r="FG274">
        <v>1747247420.5</v>
      </c>
      <c r="FH274">
        <v>0</v>
      </c>
      <c r="FI274">
        <v>1.027</v>
      </c>
      <c r="FJ274">
        <v>0.031</v>
      </c>
      <c r="FK274">
        <v>0.02</v>
      </c>
      <c r="FL274">
        <v>0.05</v>
      </c>
      <c r="FM274">
        <v>420</v>
      </c>
      <c r="FN274">
        <v>16</v>
      </c>
      <c r="FO274">
        <v>0.01</v>
      </c>
      <c r="FP274">
        <v>0.1</v>
      </c>
      <c r="FQ274">
        <v>0.2630563170731707</v>
      </c>
      <c r="FR274">
        <v>-0.04971089895470412</v>
      </c>
      <c r="FS274">
        <v>0.05746868976995277</v>
      </c>
      <c r="FT274">
        <v>1</v>
      </c>
      <c r="FU274">
        <v>540.8941176470589</v>
      </c>
      <c r="FV274">
        <v>14.7532466483655</v>
      </c>
      <c r="FW274">
        <v>6.321529095385563</v>
      </c>
      <c r="FX274">
        <v>-1</v>
      </c>
      <c r="FY274">
        <v>0.2425423170731708</v>
      </c>
      <c r="FZ274">
        <v>0.05855209756097552</v>
      </c>
      <c r="GA274">
        <v>0.005979842809089204</v>
      </c>
      <c r="GB274">
        <v>1</v>
      </c>
      <c r="GC274">
        <v>2</v>
      </c>
      <c r="GD274">
        <v>2</v>
      </c>
      <c r="GE274" t="s">
        <v>448</v>
      </c>
      <c r="GF274">
        <v>3.1369</v>
      </c>
      <c r="GG274">
        <v>2.7165</v>
      </c>
      <c r="GH274">
        <v>0.09330040000000001</v>
      </c>
      <c r="GI274">
        <v>0.09258089999999999</v>
      </c>
      <c r="GJ274">
        <v>0.108838</v>
      </c>
      <c r="GK274">
        <v>0.106845</v>
      </c>
      <c r="GL274">
        <v>28805.1</v>
      </c>
      <c r="GM274">
        <v>28880.4</v>
      </c>
      <c r="GN274">
        <v>29534.8</v>
      </c>
      <c r="GO274">
        <v>29413.6</v>
      </c>
      <c r="GP274">
        <v>34774.8</v>
      </c>
      <c r="GQ274">
        <v>34791.6</v>
      </c>
      <c r="GR274">
        <v>41563.5</v>
      </c>
      <c r="GS274">
        <v>41788.4</v>
      </c>
      <c r="GT274">
        <v>1.9189</v>
      </c>
      <c r="GU274">
        <v>1.87005</v>
      </c>
      <c r="GV274">
        <v>0.0853464</v>
      </c>
      <c r="GW274">
        <v>0</v>
      </c>
      <c r="GX274">
        <v>29.2548</v>
      </c>
      <c r="GY274">
        <v>999.9</v>
      </c>
      <c r="GZ274">
        <v>57.2</v>
      </c>
      <c r="HA274">
        <v>31.3</v>
      </c>
      <c r="HB274">
        <v>29.1638</v>
      </c>
      <c r="HC274">
        <v>62.4228</v>
      </c>
      <c r="HD274">
        <v>25.4287</v>
      </c>
      <c r="HE274">
        <v>1</v>
      </c>
      <c r="HF274">
        <v>0.109995</v>
      </c>
      <c r="HG274">
        <v>-1.84813</v>
      </c>
      <c r="HH274">
        <v>20.3477</v>
      </c>
      <c r="HI274">
        <v>5.22852</v>
      </c>
      <c r="HJ274">
        <v>12.0159</v>
      </c>
      <c r="HK274">
        <v>4.99135</v>
      </c>
      <c r="HL274">
        <v>3.28953</v>
      </c>
      <c r="HM274">
        <v>9999</v>
      </c>
      <c r="HN274">
        <v>9999</v>
      </c>
      <c r="HO274">
        <v>9999</v>
      </c>
      <c r="HP274">
        <v>999.9</v>
      </c>
      <c r="HQ274">
        <v>1.86755</v>
      </c>
      <c r="HR274">
        <v>1.8667</v>
      </c>
      <c r="HS274">
        <v>1.86601</v>
      </c>
      <c r="HT274">
        <v>1.86599</v>
      </c>
      <c r="HU274">
        <v>1.86784</v>
      </c>
      <c r="HV274">
        <v>1.87027</v>
      </c>
      <c r="HW274">
        <v>1.8689</v>
      </c>
      <c r="HX274">
        <v>1.87039</v>
      </c>
      <c r="HY274">
        <v>0</v>
      </c>
      <c r="HZ274">
        <v>0</v>
      </c>
      <c r="IA274">
        <v>0</v>
      </c>
      <c r="IB274">
        <v>0</v>
      </c>
      <c r="IC274" t="s">
        <v>426</v>
      </c>
      <c r="ID274" t="s">
        <v>427</v>
      </c>
      <c r="IE274" t="s">
        <v>428</v>
      </c>
      <c r="IF274" t="s">
        <v>428</v>
      </c>
      <c r="IG274" t="s">
        <v>428</v>
      </c>
      <c r="IH274" t="s">
        <v>428</v>
      </c>
      <c r="II274">
        <v>0</v>
      </c>
      <c r="IJ274">
        <v>100</v>
      </c>
      <c r="IK274">
        <v>100</v>
      </c>
      <c r="IL274">
        <v>1.237</v>
      </c>
      <c r="IM274">
        <v>0.2051</v>
      </c>
      <c r="IN274">
        <v>0.6902030508192664</v>
      </c>
      <c r="IO274">
        <v>0.001474763808417899</v>
      </c>
      <c r="IP274">
        <v>-3.85604142745729E-07</v>
      </c>
      <c r="IQ274">
        <v>-4.042155114862324E-11</v>
      </c>
      <c r="IR274">
        <v>-0.0599630414126953</v>
      </c>
      <c r="IS274">
        <v>-0.0008759303265835833</v>
      </c>
      <c r="IT274">
        <v>0.0007542316531097033</v>
      </c>
      <c r="IU274">
        <v>-1.168394518909615E-05</v>
      </c>
      <c r="IV274">
        <v>4</v>
      </c>
      <c r="IW274">
        <v>2283</v>
      </c>
      <c r="IX274">
        <v>1</v>
      </c>
      <c r="IY274">
        <v>28</v>
      </c>
      <c r="IZ274">
        <v>187651.9</v>
      </c>
      <c r="JA274">
        <v>187652</v>
      </c>
      <c r="JB274">
        <v>1.03271</v>
      </c>
      <c r="JC274">
        <v>2.28638</v>
      </c>
      <c r="JD274">
        <v>1.39771</v>
      </c>
      <c r="JE274">
        <v>2.35352</v>
      </c>
      <c r="JF274">
        <v>1.49536</v>
      </c>
      <c r="JG274">
        <v>2.69531</v>
      </c>
      <c r="JH274">
        <v>36.7654</v>
      </c>
      <c r="JI274">
        <v>24.1138</v>
      </c>
      <c r="JJ274">
        <v>18</v>
      </c>
      <c r="JK274">
        <v>489.23</v>
      </c>
      <c r="JL274">
        <v>448.372</v>
      </c>
      <c r="JM274">
        <v>31.808</v>
      </c>
      <c r="JN274">
        <v>29.0108</v>
      </c>
      <c r="JO274">
        <v>30.0002</v>
      </c>
      <c r="JP274">
        <v>28.8626</v>
      </c>
      <c r="JQ274">
        <v>28.7937</v>
      </c>
      <c r="JR274">
        <v>20.6871</v>
      </c>
      <c r="JS274">
        <v>22.045</v>
      </c>
      <c r="JT274">
        <v>100</v>
      </c>
      <c r="JU274">
        <v>31.8308</v>
      </c>
      <c r="JV274">
        <v>420</v>
      </c>
      <c r="JW274">
        <v>24.8195</v>
      </c>
      <c r="JX274">
        <v>100.945</v>
      </c>
      <c r="JY274">
        <v>100.487</v>
      </c>
    </row>
    <row r="275" spans="1:285">
      <c r="A275">
        <v>259</v>
      </c>
      <c r="B275">
        <v>1758506542</v>
      </c>
      <c r="C275">
        <v>3653.5</v>
      </c>
      <c r="D275" t="s">
        <v>952</v>
      </c>
      <c r="E275" t="s">
        <v>953</v>
      </c>
      <c r="F275">
        <v>5</v>
      </c>
      <c r="G275" t="s">
        <v>917</v>
      </c>
      <c r="H275" t="s">
        <v>420</v>
      </c>
      <c r="I275" t="s">
        <v>421</v>
      </c>
      <c r="J275">
        <v>1758506539</v>
      </c>
      <c r="K275">
        <f>(L275)/1000</f>
        <v>0</v>
      </c>
      <c r="L275">
        <f>1000*DL275*AJ275*(DH275-DI275)/(100*DA275*(1000-AJ275*DH275))</f>
        <v>0</v>
      </c>
      <c r="M275">
        <f>DL275*AJ275*(DG275-DF275*(1000-AJ275*DI275)/(1000-AJ275*DH275))/(100*DA275)</f>
        <v>0</v>
      </c>
      <c r="N275">
        <f>DF275 - IF(AJ275&gt;1, M275*DA275*100.0/(AL275), 0)</f>
        <v>0</v>
      </c>
      <c r="O275">
        <f>((U275-K275/2)*N275-M275)/(U275+K275/2)</f>
        <v>0</v>
      </c>
      <c r="P275">
        <f>O275*(DM275+DN275)/1000.0</f>
        <v>0</v>
      </c>
      <c r="Q275">
        <f>(DF275 - IF(AJ275&gt;1, M275*DA275*100.0/(AL275), 0))*(DM275+DN275)/1000.0</f>
        <v>0</v>
      </c>
      <c r="R275">
        <f>2.0/((1/T275-1/S275)+SIGN(T275)*SQRT((1/T275-1/S275)*(1/T275-1/S275) + 4*DB275/((DB275+1)*(DB275+1))*(2*1/T275*1/S275-1/S275*1/S275)))</f>
        <v>0</v>
      </c>
      <c r="S275">
        <f>IF(LEFT(DC275,1)&lt;&gt;"0",IF(LEFT(DC275,1)="1",3.0,DD275),$D$5+$E$5*(DT275*DM275/($K$5*1000))+$F$5*(DT275*DM275/($K$5*1000))*MAX(MIN(DA275,$J$5),$I$5)*MAX(MIN(DA275,$J$5),$I$5)+$G$5*MAX(MIN(DA275,$J$5),$I$5)*(DT275*DM275/($K$5*1000))+$H$5*(DT275*DM275/($K$5*1000))*(DT275*DM275/($K$5*1000)))</f>
        <v>0</v>
      </c>
      <c r="T275">
        <f>K275*(1000-(1000*0.61365*exp(17.502*X275/(240.97+X275))/(DM275+DN275)+DH275)/2)/(1000*0.61365*exp(17.502*X275/(240.97+X275))/(DM275+DN275)-DH275)</f>
        <v>0</v>
      </c>
      <c r="U275">
        <f>1/((DB275+1)/(R275/1.6)+1/(S275/1.37)) + DB275/((DB275+1)/(R275/1.6) + DB275/(S275/1.37))</f>
        <v>0</v>
      </c>
      <c r="V275">
        <f>(CW275*CZ275)</f>
        <v>0</v>
      </c>
      <c r="W275">
        <f>(DO275+(V275+2*0.95*5.67E-8*(((DO275+$B$7)+273)^4-(DO275+273)^4)-44100*K275)/(1.84*29.3*S275+8*0.95*5.67E-8*(DO275+273)^3))</f>
        <v>0</v>
      </c>
      <c r="X275">
        <f>($C$7*DP275+$D$7*DQ275+$E$7*W275)</f>
        <v>0</v>
      </c>
      <c r="Y275">
        <f>0.61365*exp(17.502*X275/(240.97+X275))</f>
        <v>0</v>
      </c>
      <c r="Z275">
        <f>(AA275/AB275*100)</f>
        <v>0</v>
      </c>
      <c r="AA275">
        <f>DH275*(DM275+DN275)/1000</f>
        <v>0</v>
      </c>
      <c r="AB275">
        <f>0.61365*exp(17.502*DO275/(240.97+DO275))</f>
        <v>0</v>
      </c>
      <c r="AC275">
        <f>(Y275-DH275*(DM275+DN275)/1000)</f>
        <v>0</v>
      </c>
      <c r="AD275">
        <f>(-K275*44100)</f>
        <v>0</v>
      </c>
      <c r="AE275">
        <f>2*29.3*S275*0.92*(DO275-X275)</f>
        <v>0</v>
      </c>
      <c r="AF275">
        <f>2*0.95*5.67E-8*(((DO275+$B$7)+273)^4-(X275+273)^4)</f>
        <v>0</v>
      </c>
      <c r="AG275">
        <f>V275+AF275+AD275+AE275</f>
        <v>0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MAX(0,($B$13+$C$13*DT275)/(1+$D$13*DT275)*DM275/(DO275+273)*$E$13)</f>
        <v>0</v>
      </c>
      <c r="AM275" t="s">
        <v>422</v>
      </c>
      <c r="AN275" t="s">
        <v>422</v>
      </c>
      <c r="AO275">
        <v>0</v>
      </c>
      <c r="AP275">
        <v>0</v>
      </c>
      <c r="AQ275">
        <f>1-AO275/AP275</f>
        <v>0</v>
      </c>
      <c r="AR275">
        <v>0</v>
      </c>
      <c r="AS275" t="s">
        <v>422</v>
      </c>
      <c r="AT275" t="s">
        <v>422</v>
      </c>
      <c r="AU275">
        <v>0</v>
      </c>
      <c r="AV275">
        <v>0</v>
      </c>
      <c r="AW275">
        <f>1-AU275/AV275</f>
        <v>0</v>
      </c>
      <c r="AX275">
        <v>0.5</v>
      </c>
      <c r="AY275">
        <f>CX275</f>
        <v>0</v>
      </c>
      <c r="AZ275">
        <f>M275</f>
        <v>0</v>
      </c>
      <c r="BA275">
        <f>AW275*AX275*AY275</f>
        <v>0</v>
      </c>
      <c r="BB275">
        <f>(AZ275-AR275)/AY275</f>
        <v>0</v>
      </c>
      <c r="BC275">
        <f>(AP275-AV275)/AV275</f>
        <v>0</v>
      </c>
      <c r="BD275">
        <f>AO275/(AQ275+AO275/AV275)</f>
        <v>0</v>
      </c>
      <c r="BE275" t="s">
        <v>422</v>
      </c>
      <c r="BF275">
        <v>0</v>
      </c>
      <c r="BG275">
        <f>IF(BF275&lt;&gt;0, BF275, BD275)</f>
        <v>0</v>
      </c>
      <c r="BH275">
        <f>1-BG275/AV275</f>
        <v>0</v>
      </c>
      <c r="BI275">
        <f>(AV275-AU275)/(AV275-BG275)</f>
        <v>0</v>
      </c>
      <c r="BJ275">
        <f>(AP275-AV275)/(AP275-BG275)</f>
        <v>0</v>
      </c>
      <c r="BK275">
        <f>(AV275-AU275)/(AV275-AO275)</f>
        <v>0</v>
      </c>
      <c r="BL275">
        <f>(AP275-AV275)/(AP275-AO275)</f>
        <v>0</v>
      </c>
      <c r="BM275">
        <f>(BI275*BG275/AU275)</f>
        <v>0</v>
      </c>
      <c r="BN275">
        <f>(1-BM275)</f>
        <v>0</v>
      </c>
      <c r="CW275">
        <f>$B$11*DU275+$C$11*DV275+$F$11*EG275*(1-EJ275)</f>
        <v>0</v>
      </c>
      <c r="CX275">
        <f>CW275*CY275</f>
        <v>0</v>
      </c>
      <c r="CY275">
        <f>($B$11*$D$9+$C$11*$D$9+$F$11*((ET275+EL275)/MAX(ET275+EL275+EU275, 0.1)*$I$9+EU275/MAX(ET275+EL275+EU275, 0.1)*$J$9))/($B$11+$C$11+$F$11)</f>
        <v>0</v>
      </c>
      <c r="CZ275">
        <f>($B$11*$K$9+$C$11*$K$9+$F$11*((ET275+EL275)/MAX(ET275+EL275+EU275, 0.1)*$P$9+EU275/MAX(ET275+EL275+EU275, 0.1)*$Q$9))/($B$11+$C$11+$F$11)</f>
        <v>0</v>
      </c>
      <c r="DA275">
        <v>4.38</v>
      </c>
      <c r="DB275">
        <v>0.5</v>
      </c>
      <c r="DC275" t="s">
        <v>423</v>
      </c>
      <c r="DD275">
        <v>2</v>
      </c>
      <c r="DE275">
        <v>1758506539</v>
      </c>
      <c r="DF275">
        <v>420.2884444444444</v>
      </c>
      <c r="DG275">
        <v>420.0083333333333</v>
      </c>
      <c r="DH275">
        <v>25.07481111111111</v>
      </c>
      <c r="DI275">
        <v>24.82411111111111</v>
      </c>
      <c r="DJ275">
        <v>419.0507777777777</v>
      </c>
      <c r="DK275">
        <v>24.86978888888889</v>
      </c>
      <c r="DL275">
        <v>499.9996666666667</v>
      </c>
      <c r="DM275">
        <v>90.00502222222222</v>
      </c>
      <c r="DN275">
        <v>0.05616677777777777</v>
      </c>
      <c r="DO275">
        <v>30.9615</v>
      </c>
      <c r="DP275">
        <v>30.64057777777778</v>
      </c>
      <c r="DQ275">
        <v>999.9000000000001</v>
      </c>
      <c r="DR275">
        <v>0</v>
      </c>
      <c r="DS275">
        <v>0</v>
      </c>
      <c r="DT275">
        <v>10000.56</v>
      </c>
      <c r="DU275">
        <v>0</v>
      </c>
      <c r="DV275">
        <v>0.899321</v>
      </c>
      <c r="DW275">
        <v>0.2798426666666666</v>
      </c>
      <c r="DX275">
        <v>431.0980000000001</v>
      </c>
      <c r="DY275">
        <v>430.7005555555555</v>
      </c>
      <c r="DZ275">
        <v>0.2507161111111111</v>
      </c>
      <c r="EA275">
        <v>420.0083333333333</v>
      </c>
      <c r="EB275">
        <v>24.82411111111111</v>
      </c>
      <c r="EC275">
        <v>2.25686</v>
      </c>
      <c r="ED275">
        <v>2.234294444444445</v>
      </c>
      <c r="EE275">
        <v>19.37173333333334</v>
      </c>
      <c r="EF275">
        <v>19.21035555555555</v>
      </c>
      <c r="EG275">
        <v>0.00500097</v>
      </c>
      <c r="EH275">
        <v>0</v>
      </c>
      <c r="EI275">
        <v>0</v>
      </c>
      <c r="EJ275">
        <v>0</v>
      </c>
      <c r="EK275">
        <v>546.5222222222224</v>
      </c>
      <c r="EL275">
        <v>0.00500097</v>
      </c>
      <c r="EM275">
        <v>-16.24444444444445</v>
      </c>
      <c r="EN275">
        <v>-3.033333333333333</v>
      </c>
      <c r="EO275">
        <v>35.312</v>
      </c>
      <c r="EP275">
        <v>38.486</v>
      </c>
      <c r="EQ275">
        <v>36.95099999999999</v>
      </c>
      <c r="ER275">
        <v>38.361</v>
      </c>
      <c r="ES275">
        <v>37.215</v>
      </c>
      <c r="ET275">
        <v>0</v>
      </c>
      <c r="EU275">
        <v>0</v>
      </c>
      <c r="EV275">
        <v>0</v>
      </c>
      <c r="EW275">
        <v>1758506542.9</v>
      </c>
      <c r="EX275">
        <v>0</v>
      </c>
      <c r="EY275">
        <v>542.22</v>
      </c>
      <c r="EZ275">
        <v>11.79230767093538</v>
      </c>
      <c r="FA275">
        <v>-43.56923081150658</v>
      </c>
      <c r="FB275">
        <v>-10.5</v>
      </c>
      <c r="FC275">
        <v>15</v>
      </c>
      <c r="FD275">
        <v>0</v>
      </c>
      <c r="FE275" t="s">
        <v>424</v>
      </c>
      <c r="FF275">
        <v>1747247426.5</v>
      </c>
      <c r="FG275">
        <v>1747247420.5</v>
      </c>
      <c r="FH275">
        <v>0</v>
      </c>
      <c r="FI275">
        <v>1.027</v>
      </c>
      <c r="FJ275">
        <v>0.031</v>
      </c>
      <c r="FK275">
        <v>0.02</v>
      </c>
      <c r="FL275">
        <v>0.05</v>
      </c>
      <c r="FM275">
        <v>420</v>
      </c>
      <c r="FN275">
        <v>16</v>
      </c>
      <c r="FO275">
        <v>0.01</v>
      </c>
      <c r="FP275">
        <v>0.1</v>
      </c>
      <c r="FQ275">
        <v>0.25819245</v>
      </c>
      <c r="FR275">
        <v>0.1317629718574109</v>
      </c>
      <c r="FS275">
        <v>0.05280896174890679</v>
      </c>
      <c r="FT275">
        <v>0</v>
      </c>
      <c r="FU275">
        <v>541.35</v>
      </c>
      <c r="FV275">
        <v>15.60122228308713</v>
      </c>
      <c r="FW275">
        <v>6.854764337134213</v>
      </c>
      <c r="FX275">
        <v>-1</v>
      </c>
      <c r="FY275">
        <v>0.244286575</v>
      </c>
      <c r="FZ275">
        <v>0.05462590243902358</v>
      </c>
      <c r="GA275">
        <v>0.005467855008536255</v>
      </c>
      <c r="GB275">
        <v>1</v>
      </c>
      <c r="GC275">
        <v>1</v>
      </c>
      <c r="GD275">
        <v>2</v>
      </c>
      <c r="GE275" t="s">
        <v>425</v>
      </c>
      <c r="GF275">
        <v>3.13685</v>
      </c>
      <c r="GG275">
        <v>2.7164</v>
      </c>
      <c r="GH275">
        <v>0.0933035</v>
      </c>
      <c r="GI275">
        <v>0.0925802</v>
      </c>
      <c r="GJ275">
        <v>0.108841</v>
      </c>
      <c r="GK275">
        <v>0.106849</v>
      </c>
      <c r="GL275">
        <v>28804.9</v>
      </c>
      <c r="GM275">
        <v>28880.3</v>
      </c>
      <c r="GN275">
        <v>29534.6</v>
      </c>
      <c r="GO275">
        <v>29413.5</v>
      </c>
      <c r="GP275">
        <v>34774.4</v>
      </c>
      <c r="GQ275">
        <v>34791.4</v>
      </c>
      <c r="GR275">
        <v>41563.2</v>
      </c>
      <c r="GS275">
        <v>41788.4</v>
      </c>
      <c r="GT275">
        <v>1.91893</v>
      </c>
      <c r="GU275">
        <v>1.87003</v>
      </c>
      <c r="GV275">
        <v>0.0852719</v>
      </c>
      <c r="GW275">
        <v>0</v>
      </c>
      <c r="GX275">
        <v>29.2548</v>
      </c>
      <c r="GY275">
        <v>999.9</v>
      </c>
      <c r="GZ275">
        <v>57.2</v>
      </c>
      <c r="HA275">
        <v>31.3</v>
      </c>
      <c r="HB275">
        <v>29.1638</v>
      </c>
      <c r="HC275">
        <v>62.2828</v>
      </c>
      <c r="HD275">
        <v>25.5329</v>
      </c>
      <c r="HE275">
        <v>1</v>
      </c>
      <c r="HF275">
        <v>0.110025</v>
      </c>
      <c r="HG275">
        <v>-1.82946</v>
      </c>
      <c r="HH275">
        <v>20.3477</v>
      </c>
      <c r="HI275">
        <v>5.22867</v>
      </c>
      <c r="HJ275">
        <v>12.0159</v>
      </c>
      <c r="HK275">
        <v>4.9915</v>
      </c>
      <c r="HL275">
        <v>3.28958</v>
      </c>
      <c r="HM275">
        <v>9999</v>
      </c>
      <c r="HN275">
        <v>9999</v>
      </c>
      <c r="HO275">
        <v>9999</v>
      </c>
      <c r="HP275">
        <v>999.9</v>
      </c>
      <c r="HQ275">
        <v>1.86754</v>
      </c>
      <c r="HR275">
        <v>1.8667</v>
      </c>
      <c r="HS275">
        <v>1.86602</v>
      </c>
      <c r="HT275">
        <v>1.86599</v>
      </c>
      <c r="HU275">
        <v>1.86784</v>
      </c>
      <c r="HV275">
        <v>1.87028</v>
      </c>
      <c r="HW275">
        <v>1.8689</v>
      </c>
      <c r="HX275">
        <v>1.8704</v>
      </c>
      <c r="HY275">
        <v>0</v>
      </c>
      <c r="HZ275">
        <v>0</v>
      </c>
      <c r="IA275">
        <v>0</v>
      </c>
      <c r="IB275">
        <v>0</v>
      </c>
      <c r="IC275" t="s">
        <v>426</v>
      </c>
      <c r="ID275" t="s">
        <v>427</v>
      </c>
      <c r="IE275" t="s">
        <v>428</v>
      </c>
      <c r="IF275" t="s">
        <v>428</v>
      </c>
      <c r="IG275" t="s">
        <v>428</v>
      </c>
      <c r="IH275" t="s">
        <v>428</v>
      </c>
      <c r="II275">
        <v>0</v>
      </c>
      <c r="IJ275">
        <v>100</v>
      </c>
      <c r="IK275">
        <v>100</v>
      </c>
      <c r="IL275">
        <v>1.238</v>
      </c>
      <c r="IM275">
        <v>0.205</v>
      </c>
      <c r="IN275">
        <v>0.6902030508192664</v>
      </c>
      <c r="IO275">
        <v>0.001474763808417899</v>
      </c>
      <c r="IP275">
        <v>-3.85604142745729E-07</v>
      </c>
      <c r="IQ275">
        <v>-4.042155114862324E-11</v>
      </c>
      <c r="IR275">
        <v>-0.0599630414126953</v>
      </c>
      <c r="IS275">
        <v>-0.0008759303265835833</v>
      </c>
      <c r="IT275">
        <v>0.0007542316531097033</v>
      </c>
      <c r="IU275">
        <v>-1.168394518909615E-05</v>
      </c>
      <c r="IV275">
        <v>4</v>
      </c>
      <c r="IW275">
        <v>2283</v>
      </c>
      <c r="IX275">
        <v>1</v>
      </c>
      <c r="IY275">
        <v>28</v>
      </c>
      <c r="IZ275">
        <v>187651.9</v>
      </c>
      <c r="JA275">
        <v>187652</v>
      </c>
      <c r="JB275">
        <v>1.03271</v>
      </c>
      <c r="JC275">
        <v>2.30103</v>
      </c>
      <c r="JD275">
        <v>1.39648</v>
      </c>
      <c r="JE275">
        <v>2.35718</v>
      </c>
      <c r="JF275">
        <v>1.49536</v>
      </c>
      <c r="JG275">
        <v>2.58789</v>
      </c>
      <c r="JH275">
        <v>36.7654</v>
      </c>
      <c r="JI275">
        <v>24.1138</v>
      </c>
      <c r="JJ275">
        <v>18</v>
      </c>
      <c r="JK275">
        <v>489.246</v>
      </c>
      <c r="JL275">
        <v>448.356</v>
      </c>
      <c r="JM275">
        <v>31.8273</v>
      </c>
      <c r="JN275">
        <v>29.0114</v>
      </c>
      <c r="JO275">
        <v>30.0002</v>
      </c>
      <c r="JP275">
        <v>28.8626</v>
      </c>
      <c r="JQ275">
        <v>28.7937</v>
      </c>
      <c r="JR275">
        <v>20.6882</v>
      </c>
      <c r="JS275">
        <v>22.045</v>
      </c>
      <c r="JT275">
        <v>100</v>
      </c>
      <c r="JU275">
        <v>31.8712</v>
      </c>
      <c r="JV275">
        <v>420</v>
      </c>
      <c r="JW275">
        <v>24.8195</v>
      </c>
      <c r="JX275">
        <v>100.944</v>
      </c>
      <c r="JY275">
        <v>100.487</v>
      </c>
    </row>
    <row r="276" spans="1:285">
      <c r="A276">
        <v>260</v>
      </c>
      <c r="B276">
        <v>1758506544</v>
      </c>
      <c r="C276">
        <v>3655.5</v>
      </c>
      <c r="D276" t="s">
        <v>954</v>
      </c>
      <c r="E276" t="s">
        <v>955</v>
      </c>
      <c r="F276">
        <v>5</v>
      </c>
      <c r="G276" t="s">
        <v>917</v>
      </c>
      <c r="H276" t="s">
        <v>420</v>
      </c>
      <c r="I276" t="s">
        <v>421</v>
      </c>
      <c r="J276">
        <v>1758506541</v>
      </c>
      <c r="K276">
        <f>(L276)/1000</f>
        <v>0</v>
      </c>
      <c r="L276">
        <f>1000*DL276*AJ276*(DH276-DI276)/(100*DA276*(1000-AJ276*DH276))</f>
        <v>0</v>
      </c>
      <c r="M276">
        <f>DL276*AJ276*(DG276-DF276*(1000-AJ276*DI276)/(1000-AJ276*DH276))/(100*DA276)</f>
        <v>0</v>
      </c>
      <c r="N276">
        <f>DF276 - IF(AJ276&gt;1, M276*DA276*100.0/(AL276), 0)</f>
        <v>0</v>
      </c>
      <c r="O276">
        <f>((U276-K276/2)*N276-M276)/(U276+K276/2)</f>
        <v>0</v>
      </c>
      <c r="P276">
        <f>O276*(DM276+DN276)/1000.0</f>
        <v>0</v>
      </c>
      <c r="Q276">
        <f>(DF276 - IF(AJ276&gt;1, M276*DA276*100.0/(AL276), 0))*(DM276+DN276)/1000.0</f>
        <v>0</v>
      </c>
      <c r="R276">
        <f>2.0/((1/T276-1/S276)+SIGN(T276)*SQRT((1/T276-1/S276)*(1/T276-1/S276) + 4*DB276/((DB276+1)*(DB276+1))*(2*1/T276*1/S276-1/S276*1/S276)))</f>
        <v>0</v>
      </c>
      <c r="S276">
        <f>IF(LEFT(DC276,1)&lt;&gt;"0",IF(LEFT(DC276,1)="1",3.0,DD276),$D$5+$E$5*(DT276*DM276/($K$5*1000))+$F$5*(DT276*DM276/($K$5*1000))*MAX(MIN(DA276,$J$5),$I$5)*MAX(MIN(DA276,$J$5),$I$5)+$G$5*MAX(MIN(DA276,$J$5),$I$5)*(DT276*DM276/($K$5*1000))+$H$5*(DT276*DM276/($K$5*1000))*(DT276*DM276/($K$5*1000)))</f>
        <v>0</v>
      </c>
      <c r="T276">
        <f>K276*(1000-(1000*0.61365*exp(17.502*X276/(240.97+X276))/(DM276+DN276)+DH276)/2)/(1000*0.61365*exp(17.502*X276/(240.97+X276))/(DM276+DN276)-DH276)</f>
        <v>0</v>
      </c>
      <c r="U276">
        <f>1/((DB276+1)/(R276/1.6)+1/(S276/1.37)) + DB276/((DB276+1)/(R276/1.6) + DB276/(S276/1.37))</f>
        <v>0</v>
      </c>
      <c r="V276">
        <f>(CW276*CZ276)</f>
        <v>0</v>
      </c>
      <c r="W276">
        <f>(DO276+(V276+2*0.95*5.67E-8*(((DO276+$B$7)+273)^4-(DO276+273)^4)-44100*K276)/(1.84*29.3*S276+8*0.95*5.67E-8*(DO276+273)^3))</f>
        <v>0</v>
      </c>
      <c r="X276">
        <f>($C$7*DP276+$D$7*DQ276+$E$7*W276)</f>
        <v>0</v>
      </c>
      <c r="Y276">
        <f>0.61365*exp(17.502*X276/(240.97+X276))</f>
        <v>0</v>
      </c>
      <c r="Z276">
        <f>(AA276/AB276*100)</f>
        <v>0</v>
      </c>
      <c r="AA276">
        <f>DH276*(DM276+DN276)/1000</f>
        <v>0</v>
      </c>
      <c r="AB276">
        <f>0.61365*exp(17.502*DO276/(240.97+DO276))</f>
        <v>0</v>
      </c>
      <c r="AC276">
        <f>(Y276-DH276*(DM276+DN276)/1000)</f>
        <v>0</v>
      </c>
      <c r="AD276">
        <f>(-K276*44100)</f>
        <v>0</v>
      </c>
      <c r="AE276">
        <f>2*29.3*S276*0.92*(DO276-X276)</f>
        <v>0</v>
      </c>
      <c r="AF276">
        <f>2*0.95*5.67E-8*(((DO276+$B$7)+273)^4-(X276+273)^4)</f>
        <v>0</v>
      </c>
      <c r="AG276">
        <f>V276+AF276+AD276+AE276</f>
        <v>0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MAX(0,($B$13+$C$13*DT276)/(1+$D$13*DT276)*DM276/(DO276+273)*$E$13)</f>
        <v>0</v>
      </c>
      <c r="AM276" t="s">
        <v>422</v>
      </c>
      <c r="AN276" t="s">
        <v>422</v>
      </c>
      <c r="AO276">
        <v>0</v>
      </c>
      <c r="AP276">
        <v>0</v>
      </c>
      <c r="AQ276">
        <f>1-AO276/AP276</f>
        <v>0</v>
      </c>
      <c r="AR276">
        <v>0</v>
      </c>
      <c r="AS276" t="s">
        <v>422</v>
      </c>
      <c r="AT276" t="s">
        <v>422</v>
      </c>
      <c r="AU276">
        <v>0</v>
      </c>
      <c r="AV276">
        <v>0</v>
      </c>
      <c r="AW276">
        <f>1-AU276/AV276</f>
        <v>0</v>
      </c>
      <c r="AX276">
        <v>0.5</v>
      </c>
      <c r="AY276">
        <f>CX276</f>
        <v>0</v>
      </c>
      <c r="AZ276">
        <f>M276</f>
        <v>0</v>
      </c>
      <c r="BA276">
        <f>AW276*AX276*AY276</f>
        <v>0</v>
      </c>
      <c r="BB276">
        <f>(AZ276-AR276)/AY276</f>
        <v>0</v>
      </c>
      <c r="BC276">
        <f>(AP276-AV276)/AV276</f>
        <v>0</v>
      </c>
      <c r="BD276">
        <f>AO276/(AQ276+AO276/AV276)</f>
        <v>0</v>
      </c>
      <c r="BE276" t="s">
        <v>422</v>
      </c>
      <c r="BF276">
        <v>0</v>
      </c>
      <c r="BG276">
        <f>IF(BF276&lt;&gt;0, BF276, BD276)</f>
        <v>0</v>
      </c>
      <c r="BH276">
        <f>1-BG276/AV276</f>
        <v>0</v>
      </c>
      <c r="BI276">
        <f>(AV276-AU276)/(AV276-BG276)</f>
        <v>0</v>
      </c>
      <c r="BJ276">
        <f>(AP276-AV276)/(AP276-BG276)</f>
        <v>0</v>
      </c>
      <c r="BK276">
        <f>(AV276-AU276)/(AV276-AO276)</f>
        <v>0</v>
      </c>
      <c r="BL276">
        <f>(AP276-AV276)/(AP276-AO276)</f>
        <v>0</v>
      </c>
      <c r="BM276">
        <f>(BI276*BG276/AU276)</f>
        <v>0</v>
      </c>
      <c r="BN276">
        <f>(1-BM276)</f>
        <v>0</v>
      </c>
      <c r="CW276">
        <f>$B$11*DU276+$C$11*DV276+$F$11*EG276*(1-EJ276)</f>
        <v>0</v>
      </c>
      <c r="CX276">
        <f>CW276*CY276</f>
        <v>0</v>
      </c>
      <c r="CY276">
        <f>($B$11*$D$9+$C$11*$D$9+$F$11*((ET276+EL276)/MAX(ET276+EL276+EU276, 0.1)*$I$9+EU276/MAX(ET276+EL276+EU276, 0.1)*$J$9))/($B$11+$C$11+$F$11)</f>
        <v>0</v>
      </c>
      <c r="CZ276">
        <f>($B$11*$K$9+$C$11*$K$9+$F$11*((ET276+EL276)/MAX(ET276+EL276+EU276, 0.1)*$P$9+EU276/MAX(ET276+EL276+EU276, 0.1)*$Q$9))/($B$11+$C$11+$F$11)</f>
        <v>0</v>
      </c>
      <c r="DA276">
        <v>4.38</v>
      </c>
      <c r="DB276">
        <v>0.5</v>
      </c>
      <c r="DC276" t="s">
        <v>423</v>
      </c>
      <c r="DD276">
        <v>2</v>
      </c>
      <c r="DE276">
        <v>1758506541</v>
      </c>
      <c r="DF276">
        <v>420.2846666666667</v>
      </c>
      <c r="DG276">
        <v>419.9981111111111</v>
      </c>
      <c r="DH276">
        <v>25.07646666666666</v>
      </c>
      <c r="DI276">
        <v>24.82463333333333</v>
      </c>
      <c r="DJ276">
        <v>419.0468888888889</v>
      </c>
      <c r="DK276">
        <v>24.87141111111111</v>
      </c>
      <c r="DL276">
        <v>499.9991111111111</v>
      </c>
      <c r="DM276">
        <v>90.00426666666667</v>
      </c>
      <c r="DN276">
        <v>0.05618807777777778</v>
      </c>
      <c r="DO276">
        <v>30.9615</v>
      </c>
      <c r="DP276">
        <v>30.64306666666667</v>
      </c>
      <c r="DQ276">
        <v>999.9000000000001</v>
      </c>
      <c r="DR276">
        <v>0</v>
      </c>
      <c r="DS276">
        <v>0</v>
      </c>
      <c r="DT276">
        <v>9995.701111111111</v>
      </c>
      <c r="DU276">
        <v>0</v>
      </c>
      <c r="DV276">
        <v>0.899321</v>
      </c>
      <c r="DW276">
        <v>0.28616</v>
      </c>
      <c r="DX276">
        <v>431.0948888888889</v>
      </c>
      <c r="DY276">
        <v>430.6902222222222</v>
      </c>
      <c r="DZ276">
        <v>0.2518296666666666</v>
      </c>
      <c r="EA276">
        <v>419.9981111111111</v>
      </c>
      <c r="EB276">
        <v>24.82463333333333</v>
      </c>
      <c r="EC276">
        <v>2.256988888888889</v>
      </c>
      <c r="ED276">
        <v>2.234322222222222</v>
      </c>
      <c r="EE276">
        <v>19.37265555555555</v>
      </c>
      <c r="EF276">
        <v>19.21056666666667</v>
      </c>
      <c r="EG276">
        <v>0.00500097</v>
      </c>
      <c r="EH276">
        <v>0</v>
      </c>
      <c r="EI276">
        <v>0</v>
      </c>
      <c r="EJ276">
        <v>0</v>
      </c>
      <c r="EK276">
        <v>547.3111111111112</v>
      </c>
      <c r="EL276">
        <v>0.00500097</v>
      </c>
      <c r="EM276">
        <v>-17.41111111111111</v>
      </c>
      <c r="EN276">
        <v>-3.355555555555556</v>
      </c>
      <c r="EO276">
        <v>35.312</v>
      </c>
      <c r="EP276">
        <v>38.472</v>
      </c>
      <c r="EQ276">
        <v>36.944</v>
      </c>
      <c r="ER276">
        <v>38.34</v>
      </c>
      <c r="ES276">
        <v>37.194</v>
      </c>
      <c r="ET276">
        <v>0</v>
      </c>
      <c r="EU276">
        <v>0</v>
      </c>
      <c r="EV276">
        <v>0</v>
      </c>
      <c r="EW276">
        <v>1758506544.7</v>
      </c>
      <c r="EX276">
        <v>0</v>
      </c>
      <c r="EY276">
        <v>542.2730769230769</v>
      </c>
      <c r="EZ276">
        <v>19.90769240552692</v>
      </c>
      <c r="FA276">
        <v>-47.73675235620148</v>
      </c>
      <c r="FB276">
        <v>-9.75</v>
      </c>
      <c r="FC276">
        <v>15</v>
      </c>
      <c r="FD276">
        <v>0</v>
      </c>
      <c r="FE276" t="s">
        <v>424</v>
      </c>
      <c r="FF276">
        <v>1747247426.5</v>
      </c>
      <c r="FG276">
        <v>1747247420.5</v>
      </c>
      <c r="FH276">
        <v>0</v>
      </c>
      <c r="FI276">
        <v>1.027</v>
      </c>
      <c r="FJ276">
        <v>0.031</v>
      </c>
      <c r="FK276">
        <v>0.02</v>
      </c>
      <c r="FL276">
        <v>0.05</v>
      </c>
      <c r="FM276">
        <v>420</v>
      </c>
      <c r="FN276">
        <v>16</v>
      </c>
      <c r="FO276">
        <v>0.01</v>
      </c>
      <c r="FP276">
        <v>0.1</v>
      </c>
      <c r="FQ276">
        <v>0.2554209756097561</v>
      </c>
      <c r="FR276">
        <v>0.3635414843205578</v>
      </c>
      <c r="FS276">
        <v>0.04522805568071595</v>
      </c>
      <c r="FT276">
        <v>0</v>
      </c>
      <c r="FU276">
        <v>541.2617647058823</v>
      </c>
      <c r="FV276">
        <v>24.89992352045077</v>
      </c>
      <c r="FW276">
        <v>6.841827013730554</v>
      </c>
      <c r="FX276">
        <v>-1</v>
      </c>
      <c r="FY276">
        <v>0.246119756097561</v>
      </c>
      <c r="FZ276">
        <v>0.04738187456445985</v>
      </c>
      <c r="GA276">
        <v>0.004929823030418365</v>
      </c>
      <c r="GB276">
        <v>1</v>
      </c>
      <c r="GC276">
        <v>1</v>
      </c>
      <c r="GD276">
        <v>2</v>
      </c>
      <c r="GE276" t="s">
        <v>425</v>
      </c>
      <c r="GF276">
        <v>3.13672</v>
      </c>
      <c r="GG276">
        <v>2.71625</v>
      </c>
      <c r="GH276">
        <v>0.093301</v>
      </c>
      <c r="GI276">
        <v>0.0925863</v>
      </c>
      <c r="GJ276">
        <v>0.108844</v>
      </c>
      <c r="GK276">
        <v>0.106854</v>
      </c>
      <c r="GL276">
        <v>28804.9</v>
      </c>
      <c r="GM276">
        <v>28880.1</v>
      </c>
      <c r="GN276">
        <v>29534.6</v>
      </c>
      <c r="GO276">
        <v>29413.6</v>
      </c>
      <c r="GP276">
        <v>34774.3</v>
      </c>
      <c r="GQ276">
        <v>34791.2</v>
      </c>
      <c r="GR276">
        <v>41563.2</v>
      </c>
      <c r="GS276">
        <v>41788.4</v>
      </c>
      <c r="GT276">
        <v>1.91863</v>
      </c>
      <c r="GU276">
        <v>1.8699</v>
      </c>
      <c r="GV276">
        <v>0.08538370000000001</v>
      </c>
      <c r="GW276">
        <v>0</v>
      </c>
      <c r="GX276">
        <v>29.2548</v>
      </c>
      <c r="GY276">
        <v>999.9</v>
      </c>
      <c r="GZ276">
        <v>57.2</v>
      </c>
      <c r="HA276">
        <v>31.3</v>
      </c>
      <c r="HB276">
        <v>29.165</v>
      </c>
      <c r="HC276">
        <v>62.2328</v>
      </c>
      <c r="HD276">
        <v>25.645</v>
      </c>
      <c r="HE276">
        <v>1</v>
      </c>
      <c r="HF276">
        <v>0.110099</v>
      </c>
      <c r="HG276">
        <v>-1.857</v>
      </c>
      <c r="HH276">
        <v>20.3475</v>
      </c>
      <c r="HI276">
        <v>5.22867</v>
      </c>
      <c r="HJ276">
        <v>12.0159</v>
      </c>
      <c r="HK276">
        <v>4.9914</v>
      </c>
      <c r="HL276">
        <v>3.28978</v>
      </c>
      <c r="HM276">
        <v>9999</v>
      </c>
      <c r="HN276">
        <v>9999</v>
      </c>
      <c r="HO276">
        <v>9999</v>
      </c>
      <c r="HP276">
        <v>999.9</v>
      </c>
      <c r="HQ276">
        <v>1.86756</v>
      </c>
      <c r="HR276">
        <v>1.86672</v>
      </c>
      <c r="HS276">
        <v>1.86601</v>
      </c>
      <c r="HT276">
        <v>1.866</v>
      </c>
      <c r="HU276">
        <v>1.86784</v>
      </c>
      <c r="HV276">
        <v>1.87028</v>
      </c>
      <c r="HW276">
        <v>1.8689</v>
      </c>
      <c r="HX276">
        <v>1.8704</v>
      </c>
      <c r="HY276">
        <v>0</v>
      </c>
      <c r="HZ276">
        <v>0</v>
      </c>
      <c r="IA276">
        <v>0</v>
      </c>
      <c r="IB276">
        <v>0</v>
      </c>
      <c r="IC276" t="s">
        <v>426</v>
      </c>
      <c r="ID276" t="s">
        <v>427</v>
      </c>
      <c r="IE276" t="s">
        <v>428</v>
      </c>
      <c r="IF276" t="s">
        <v>428</v>
      </c>
      <c r="IG276" t="s">
        <v>428</v>
      </c>
      <c r="IH276" t="s">
        <v>428</v>
      </c>
      <c r="II276">
        <v>0</v>
      </c>
      <c r="IJ276">
        <v>100</v>
      </c>
      <c r="IK276">
        <v>100</v>
      </c>
      <c r="IL276">
        <v>1.238</v>
      </c>
      <c r="IM276">
        <v>0.2051</v>
      </c>
      <c r="IN276">
        <v>0.6902030508192664</v>
      </c>
      <c r="IO276">
        <v>0.001474763808417899</v>
      </c>
      <c r="IP276">
        <v>-3.85604142745729E-07</v>
      </c>
      <c r="IQ276">
        <v>-4.042155114862324E-11</v>
      </c>
      <c r="IR276">
        <v>-0.0599630414126953</v>
      </c>
      <c r="IS276">
        <v>-0.0008759303265835833</v>
      </c>
      <c r="IT276">
        <v>0.0007542316531097033</v>
      </c>
      <c r="IU276">
        <v>-1.168394518909615E-05</v>
      </c>
      <c r="IV276">
        <v>4</v>
      </c>
      <c r="IW276">
        <v>2283</v>
      </c>
      <c r="IX276">
        <v>1</v>
      </c>
      <c r="IY276">
        <v>28</v>
      </c>
      <c r="IZ276">
        <v>187652</v>
      </c>
      <c r="JA276">
        <v>187652.1</v>
      </c>
      <c r="JB276">
        <v>1.03394</v>
      </c>
      <c r="JC276">
        <v>2.29858</v>
      </c>
      <c r="JD276">
        <v>1.39771</v>
      </c>
      <c r="JE276">
        <v>2.35474</v>
      </c>
      <c r="JF276">
        <v>1.49536</v>
      </c>
      <c r="JG276">
        <v>2.64526</v>
      </c>
      <c r="JH276">
        <v>36.7654</v>
      </c>
      <c r="JI276">
        <v>24.105</v>
      </c>
      <c r="JJ276">
        <v>18</v>
      </c>
      <c r="JK276">
        <v>489.056</v>
      </c>
      <c r="JL276">
        <v>448.278</v>
      </c>
      <c r="JM276">
        <v>31.8431</v>
      </c>
      <c r="JN276">
        <v>29.0114</v>
      </c>
      <c r="JO276">
        <v>30.0002</v>
      </c>
      <c r="JP276">
        <v>28.8626</v>
      </c>
      <c r="JQ276">
        <v>28.7937</v>
      </c>
      <c r="JR276">
        <v>20.6874</v>
      </c>
      <c r="JS276">
        <v>22.045</v>
      </c>
      <c r="JT276">
        <v>100</v>
      </c>
      <c r="JU276">
        <v>31.8712</v>
      </c>
      <c r="JV276">
        <v>420</v>
      </c>
      <c r="JW276">
        <v>24.8195</v>
      </c>
      <c r="JX276">
        <v>100.944</v>
      </c>
      <c r="JY276">
        <v>100.487</v>
      </c>
    </row>
    <row r="277" spans="1:285">
      <c r="A277">
        <v>261</v>
      </c>
      <c r="B277">
        <v>1758506546</v>
      </c>
      <c r="C277">
        <v>3657.5</v>
      </c>
      <c r="D277" t="s">
        <v>956</v>
      </c>
      <c r="E277" t="s">
        <v>957</v>
      </c>
      <c r="F277">
        <v>5</v>
      </c>
      <c r="G277" t="s">
        <v>917</v>
      </c>
      <c r="H277" t="s">
        <v>420</v>
      </c>
      <c r="I277" t="s">
        <v>421</v>
      </c>
      <c r="J277">
        <v>1758506543</v>
      </c>
      <c r="K277">
        <f>(L277)/1000</f>
        <v>0</v>
      </c>
      <c r="L277">
        <f>1000*DL277*AJ277*(DH277-DI277)/(100*DA277*(1000-AJ277*DH277))</f>
        <v>0</v>
      </c>
      <c r="M277">
        <f>DL277*AJ277*(DG277-DF277*(1000-AJ277*DI277)/(1000-AJ277*DH277))/(100*DA277)</f>
        <v>0</v>
      </c>
      <c r="N277">
        <f>DF277 - IF(AJ277&gt;1, M277*DA277*100.0/(AL277), 0)</f>
        <v>0</v>
      </c>
      <c r="O277">
        <f>((U277-K277/2)*N277-M277)/(U277+K277/2)</f>
        <v>0</v>
      </c>
      <c r="P277">
        <f>O277*(DM277+DN277)/1000.0</f>
        <v>0</v>
      </c>
      <c r="Q277">
        <f>(DF277 - IF(AJ277&gt;1, M277*DA277*100.0/(AL277), 0))*(DM277+DN277)/1000.0</f>
        <v>0</v>
      </c>
      <c r="R277">
        <f>2.0/((1/T277-1/S277)+SIGN(T277)*SQRT((1/T277-1/S277)*(1/T277-1/S277) + 4*DB277/((DB277+1)*(DB277+1))*(2*1/T277*1/S277-1/S277*1/S277)))</f>
        <v>0</v>
      </c>
      <c r="S277">
        <f>IF(LEFT(DC277,1)&lt;&gt;"0",IF(LEFT(DC277,1)="1",3.0,DD277),$D$5+$E$5*(DT277*DM277/($K$5*1000))+$F$5*(DT277*DM277/($K$5*1000))*MAX(MIN(DA277,$J$5),$I$5)*MAX(MIN(DA277,$J$5),$I$5)+$G$5*MAX(MIN(DA277,$J$5),$I$5)*(DT277*DM277/($K$5*1000))+$H$5*(DT277*DM277/($K$5*1000))*(DT277*DM277/($K$5*1000)))</f>
        <v>0</v>
      </c>
      <c r="T277">
        <f>K277*(1000-(1000*0.61365*exp(17.502*X277/(240.97+X277))/(DM277+DN277)+DH277)/2)/(1000*0.61365*exp(17.502*X277/(240.97+X277))/(DM277+DN277)-DH277)</f>
        <v>0</v>
      </c>
      <c r="U277">
        <f>1/((DB277+1)/(R277/1.6)+1/(S277/1.37)) + DB277/((DB277+1)/(R277/1.6) + DB277/(S277/1.37))</f>
        <v>0</v>
      </c>
      <c r="V277">
        <f>(CW277*CZ277)</f>
        <v>0</v>
      </c>
      <c r="W277">
        <f>(DO277+(V277+2*0.95*5.67E-8*(((DO277+$B$7)+273)^4-(DO277+273)^4)-44100*K277)/(1.84*29.3*S277+8*0.95*5.67E-8*(DO277+273)^3))</f>
        <v>0</v>
      </c>
      <c r="X277">
        <f>($C$7*DP277+$D$7*DQ277+$E$7*W277)</f>
        <v>0</v>
      </c>
      <c r="Y277">
        <f>0.61365*exp(17.502*X277/(240.97+X277))</f>
        <v>0</v>
      </c>
      <c r="Z277">
        <f>(AA277/AB277*100)</f>
        <v>0</v>
      </c>
      <c r="AA277">
        <f>DH277*(DM277+DN277)/1000</f>
        <v>0</v>
      </c>
      <c r="AB277">
        <f>0.61365*exp(17.502*DO277/(240.97+DO277))</f>
        <v>0</v>
      </c>
      <c r="AC277">
        <f>(Y277-DH277*(DM277+DN277)/1000)</f>
        <v>0</v>
      </c>
      <c r="AD277">
        <f>(-K277*44100)</f>
        <v>0</v>
      </c>
      <c r="AE277">
        <f>2*29.3*S277*0.92*(DO277-X277)</f>
        <v>0</v>
      </c>
      <c r="AF277">
        <f>2*0.95*5.67E-8*(((DO277+$B$7)+273)^4-(X277+273)^4)</f>
        <v>0</v>
      </c>
      <c r="AG277">
        <f>V277+AF277+AD277+AE277</f>
        <v>0</v>
      </c>
      <c r="AH277">
        <v>2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MAX(0,($B$13+$C$13*DT277)/(1+$D$13*DT277)*DM277/(DO277+273)*$E$13)</f>
        <v>0</v>
      </c>
      <c r="AM277" t="s">
        <v>422</v>
      </c>
      <c r="AN277" t="s">
        <v>422</v>
      </c>
      <c r="AO277">
        <v>0</v>
      </c>
      <c r="AP277">
        <v>0</v>
      </c>
      <c r="AQ277">
        <f>1-AO277/AP277</f>
        <v>0</v>
      </c>
      <c r="AR277">
        <v>0</v>
      </c>
      <c r="AS277" t="s">
        <v>422</v>
      </c>
      <c r="AT277" t="s">
        <v>422</v>
      </c>
      <c r="AU277">
        <v>0</v>
      </c>
      <c r="AV277">
        <v>0</v>
      </c>
      <c r="AW277">
        <f>1-AU277/AV277</f>
        <v>0</v>
      </c>
      <c r="AX277">
        <v>0.5</v>
      </c>
      <c r="AY277">
        <f>CX277</f>
        <v>0</v>
      </c>
      <c r="AZ277">
        <f>M277</f>
        <v>0</v>
      </c>
      <c r="BA277">
        <f>AW277*AX277*AY277</f>
        <v>0</v>
      </c>
      <c r="BB277">
        <f>(AZ277-AR277)/AY277</f>
        <v>0</v>
      </c>
      <c r="BC277">
        <f>(AP277-AV277)/AV277</f>
        <v>0</v>
      </c>
      <c r="BD277">
        <f>AO277/(AQ277+AO277/AV277)</f>
        <v>0</v>
      </c>
      <c r="BE277" t="s">
        <v>422</v>
      </c>
      <c r="BF277">
        <v>0</v>
      </c>
      <c r="BG277">
        <f>IF(BF277&lt;&gt;0, BF277, BD277)</f>
        <v>0</v>
      </c>
      <c r="BH277">
        <f>1-BG277/AV277</f>
        <v>0</v>
      </c>
      <c r="BI277">
        <f>(AV277-AU277)/(AV277-BG277)</f>
        <v>0</v>
      </c>
      <c r="BJ277">
        <f>(AP277-AV277)/(AP277-BG277)</f>
        <v>0</v>
      </c>
      <c r="BK277">
        <f>(AV277-AU277)/(AV277-AO277)</f>
        <v>0</v>
      </c>
      <c r="BL277">
        <f>(AP277-AV277)/(AP277-AO277)</f>
        <v>0</v>
      </c>
      <c r="BM277">
        <f>(BI277*BG277/AU277)</f>
        <v>0</v>
      </c>
      <c r="BN277">
        <f>(1-BM277)</f>
        <v>0</v>
      </c>
      <c r="CW277">
        <f>$B$11*DU277+$C$11*DV277+$F$11*EG277*(1-EJ277)</f>
        <v>0</v>
      </c>
      <c r="CX277">
        <f>CW277*CY277</f>
        <v>0</v>
      </c>
      <c r="CY277">
        <f>($B$11*$D$9+$C$11*$D$9+$F$11*((ET277+EL277)/MAX(ET277+EL277+EU277, 0.1)*$I$9+EU277/MAX(ET277+EL277+EU277, 0.1)*$J$9))/($B$11+$C$11+$F$11)</f>
        <v>0</v>
      </c>
      <c r="CZ277">
        <f>($B$11*$K$9+$C$11*$K$9+$F$11*((ET277+EL277)/MAX(ET277+EL277+EU277, 0.1)*$P$9+EU277/MAX(ET277+EL277+EU277, 0.1)*$Q$9))/($B$11+$C$11+$F$11)</f>
        <v>0</v>
      </c>
      <c r="DA277">
        <v>4.38</v>
      </c>
      <c r="DB277">
        <v>0.5</v>
      </c>
      <c r="DC277" t="s">
        <v>423</v>
      </c>
      <c r="DD277">
        <v>2</v>
      </c>
      <c r="DE277">
        <v>1758506543</v>
      </c>
      <c r="DF277">
        <v>420.2874444444444</v>
      </c>
      <c r="DG277">
        <v>420.0142222222223</v>
      </c>
      <c r="DH277">
        <v>25.0773</v>
      </c>
      <c r="DI277">
        <v>24.8257</v>
      </c>
      <c r="DJ277">
        <v>419.0497777777778</v>
      </c>
      <c r="DK277">
        <v>24.87222222222222</v>
      </c>
      <c r="DL277">
        <v>499.9953333333333</v>
      </c>
      <c r="DM277">
        <v>90.00423333333333</v>
      </c>
      <c r="DN277">
        <v>0.05610798888888889</v>
      </c>
      <c r="DO277">
        <v>30.9615</v>
      </c>
      <c r="DP277">
        <v>30.6432</v>
      </c>
      <c r="DQ277">
        <v>999.9000000000001</v>
      </c>
      <c r="DR277">
        <v>0</v>
      </c>
      <c r="DS277">
        <v>0</v>
      </c>
      <c r="DT277">
        <v>9994.581111111111</v>
      </c>
      <c r="DU277">
        <v>0</v>
      </c>
      <c r="DV277">
        <v>0.899321</v>
      </c>
      <c r="DW277">
        <v>0.272973</v>
      </c>
      <c r="DX277">
        <v>431.0981111111112</v>
      </c>
      <c r="DY277">
        <v>430.707</v>
      </c>
      <c r="DZ277">
        <v>0.2515902222222222</v>
      </c>
      <c r="EA277">
        <v>420.0142222222223</v>
      </c>
      <c r="EB277">
        <v>24.8257</v>
      </c>
      <c r="EC277">
        <v>2.257061111111111</v>
      </c>
      <c r="ED277">
        <v>2.234418888888889</v>
      </c>
      <c r="EE277">
        <v>19.37317777777778</v>
      </c>
      <c r="EF277">
        <v>19.21123333333333</v>
      </c>
      <c r="EG277">
        <v>0.00500097</v>
      </c>
      <c r="EH277">
        <v>0</v>
      </c>
      <c r="EI277">
        <v>0</v>
      </c>
      <c r="EJ277">
        <v>0</v>
      </c>
      <c r="EK277">
        <v>546.5333333333334</v>
      </c>
      <c r="EL277">
        <v>0.00500097</v>
      </c>
      <c r="EM277">
        <v>-12.78888888888889</v>
      </c>
      <c r="EN277">
        <v>-3.133333333333333</v>
      </c>
      <c r="EO277">
        <v>35.312</v>
      </c>
      <c r="EP277">
        <v>38.45099999999999</v>
      </c>
      <c r="EQ277">
        <v>36.937</v>
      </c>
      <c r="ER277">
        <v>38.319</v>
      </c>
      <c r="ES277">
        <v>37.187</v>
      </c>
      <c r="ET277">
        <v>0</v>
      </c>
      <c r="EU277">
        <v>0</v>
      </c>
      <c r="EV277">
        <v>0</v>
      </c>
      <c r="EW277">
        <v>1758506547.1</v>
      </c>
      <c r="EX277">
        <v>0</v>
      </c>
      <c r="EY277">
        <v>541.5653846153847</v>
      </c>
      <c r="EZ277">
        <v>12.62564133500465</v>
      </c>
      <c r="FA277">
        <v>-32.34529908351828</v>
      </c>
      <c r="FB277">
        <v>-10.26538461538462</v>
      </c>
      <c r="FC277">
        <v>15</v>
      </c>
      <c r="FD277">
        <v>0</v>
      </c>
      <c r="FE277" t="s">
        <v>424</v>
      </c>
      <c r="FF277">
        <v>1747247426.5</v>
      </c>
      <c r="FG277">
        <v>1747247420.5</v>
      </c>
      <c r="FH277">
        <v>0</v>
      </c>
      <c r="FI277">
        <v>1.027</v>
      </c>
      <c r="FJ277">
        <v>0.031</v>
      </c>
      <c r="FK277">
        <v>0.02</v>
      </c>
      <c r="FL277">
        <v>0.05</v>
      </c>
      <c r="FM277">
        <v>420</v>
      </c>
      <c r="FN277">
        <v>16</v>
      </c>
      <c r="FO277">
        <v>0.01</v>
      </c>
      <c r="FP277">
        <v>0.1</v>
      </c>
      <c r="FQ277">
        <v>0.262017075</v>
      </c>
      <c r="FR277">
        <v>0.1867340150093806</v>
      </c>
      <c r="FS277">
        <v>0.03665812443060031</v>
      </c>
      <c r="FT277">
        <v>0</v>
      </c>
      <c r="FU277">
        <v>541.7970588235293</v>
      </c>
      <c r="FV277">
        <v>13.11688309701289</v>
      </c>
      <c r="FW277">
        <v>6.550728980274667</v>
      </c>
      <c r="FX277">
        <v>-1</v>
      </c>
      <c r="FY277">
        <v>0.247458075</v>
      </c>
      <c r="FZ277">
        <v>0.03801423264540289</v>
      </c>
      <c r="GA277">
        <v>0.003941443836892137</v>
      </c>
      <c r="GB277">
        <v>1</v>
      </c>
      <c r="GC277">
        <v>1</v>
      </c>
      <c r="GD277">
        <v>2</v>
      </c>
      <c r="GE277" t="s">
        <v>425</v>
      </c>
      <c r="GF277">
        <v>3.13679</v>
      </c>
      <c r="GG277">
        <v>2.71616</v>
      </c>
      <c r="GH277">
        <v>0.0933015</v>
      </c>
      <c r="GI277">
        <v>0.0925938</v>
      </c>
      <c r="GJ277">
        <v>0.108842</v>
      </c>
      <c r="GK277">
        <v>0.106857</v>
      </c>
      <c r="GL277">
        <v>28805.2</v>
      </c>
      <c r="GM277">
        <v>28880</v>
      </c>
      <c r="GN277">
        <v>29534.9</v>
      </c>
      <c r="GO277">
        <v>29413.6</v>
      </c>
      <c r="GP277">
        <v>34774.8</v>
      </c>
      <c r="GQ277">
        <v>34791</v>
      </c>
      <c r="GR277">
        <v>41563.7</v>
      </c>
      <c r="GS277">
        <v>41788.3</v>
      </c>
      <c r="GT277">
        <v>1.91865</v>
      </c>
      <c r="GU277">
        <v>1.86983</v>
      </c>
      <c r="GV277">
        <v>0.0850484</v>
      </c>
      <c r="GW277">
        <v>0</v>
      </c>
      <c r="GX277">
        <v>29.2548</v>
      </c>
      <c r="GY277">
        <v>999.9</v>
      </c>
      <c r="GZ277">
        <v>57.2</v>
      </c>
      <c r="HA277">
        <v>31.3</v>
      </c>
      <c r="HB277">
        <v>29.1625</v>
      </c>
      <c r="HC277">
        <v>62.3028</v>
      </c>
      <c r="HD277">
        <v>25.621</v>
      </c>
      <c r="HE277">
        <v>1</v>
      </c>
      <c r="HF277">
        <v>0.110229</v>
      </c>
      <c r="HG277">
        <v>-1.88911</v>
      </c>
      <c r="HH277">
        <v>20.3472</v>
      </c>
      <c r="HI277">
        <v>5.22822</v>
      </c>
      <c r="HJ277">
        <v>12.0159</v>
      </c>
      <c r="HK277">
        <v>4.99125</v>
      </c>
      <c r="HL277">
        <v>3.28973</v>
      </c>
      <c r="HM277">
        <v>9999</v>
      </c>
      <c r="HN277">
        <v>9999</v>
      </c>
      <c r="HO277">
        <v>9999</v>
      </c>
      <c r="HP277">
        <v>999.9</v>
      </c>
      <c r="HQ277">
        <v>1.86758</v>
      </c>
      <c r="HR277">
        <v>1.86673</v>
      </c>
      <c r="HS277">
        <v>1.86601</v>
      </c>
      <c r="HT277">
        <v>1.86599</v>
      </c>
      <c r="HU277">
        <v>1.86784</v>
      </c>
      <c r="HV277">
        <v>1.87029</v>
      </c>
      <c r="HW277">
        <v>1.8689</v>
      </c>
      <c r="HX277">
        <v>1.8704</v>
      </c>
      <c r="HY277">
        <v>0</v>
      </c>
      <c r="HZ277">
        <v>0</v>
      </c>
      <c r="IA277">
        <v>0</v>
      </c>
      <c r="IB277">
        <v>0</v>
      </c>
      <c r="IC277" t="s">
        <v>426</v>
      </c>
      <c r="ID277" t="s">
        <v>427</v>
      </c>
      <c r="IE277" t="s">
        <v>428</v>
      </c>
      <c r="IF277" t="s">
        <v>428</v>
      </c>
      <c r="IG277" t="s">
        <v>428</v>
      </c>
      <c r="IH277" t="s">
        <v>428</v>
      </c>
      <c r="II277">
        <v>0</v>
      </c>
      <c r="IJ277">
        <v>100</v>
      </c>
      <c r="IK277">
        <v>100</v>
      </c>
      <c r="IL277">
        <v>1.237</v>
      </c>
      <c r="IM277">
        <v>0.205</v>
      </c>
      <c r="IN277">
        <v>0.6902030508192664</v>
      </c>
      <c r="IO277">
        <v>0.001474763808417899</v>
      </c>
      <c r="IP277">
        <v>-3.85604142745729E-07</v>
      </c>
      <c r="IQ277">
        <v>-4.042155114862324E-11</v>
      </c>
      <c r="IR277">
        <v>-0.0599630414126953</v>
      </c>
      <c r="IS277">
        <v>-0.0008759303265835833</v>
      </c>
      <c r="IT277">
        <v>0.0007542316531097033</v>
      </c>
      <c r="IU277">
        <v>-1.168394518909615E-05</v>
      </c>
      <c r="IV277">
        <v>4</v>
      </c>
      <c r="IW277">
        <v>2283</v>
      </c>
      <c r="IX277">
        <v>1</v>
      </c>
      <c r="IY277">
        <v>28</v>
      </c>
      <c r="IZ277">
        <v>187652</v>
      </c>
      <c r="JA277">
        <v>187652.1</v>
      </c>
      <c r="JB277">
        <v>1.03271</v>
      </c>
      <c r="JC277">
        <v>2.29248</v>
      </c>
      <c r="JD277">
        <v>1.39648</v>
      </c>
      <c r="JE277">
        <v>2.35718</v>
      </c>
      <c r="JF277">
        <v>1.49536</v>
      </c>
      <c r="JG277">
        <v>2.71118</v>
      </c>
      <c r="JH277">
        <v>36.7654</v>
      </c>
      <c r="JI277">
        <v>24.105</v>
      </c>
      <c r="JJ277">
        <v>18</v>
      </c>
      <c r="JK277">
        <v>489.072</v>
      </c>
      <c r="JL277">
        <v>448.231</v>
      </c>
      <c r="JM277">
        <v>31.8599</v>
      </c>
      <c r="JN277">
        <v>29.0114</v>
      </c>
      <c r="JO277">
        <v>30.0003</v>
      </c>
      <c r="JP277">
        <v>28.8626</v>
      </c>
      <c r="JQ277">
        <v>28.7937</v>
      </c>
      <c r="JR277">
        <v>20.6871</v>
      </c>
      <c r="JS277">
        <v>22.045</v>
      </c>
      <c r="JT277">
        <v>100</v>
      </c>
      <c r="JU277">
        <v>31.8712</v>
      </c>
      <c r="JV277">
        <v>420</v>
      </c>
      <c r="JW277">
        <v>24.8195</v>
      </c>
      <c r="JX277">
        <v>100.945</v>
      </c>
      <c r="JY277">
        <v>100.487</v>
      </c>
    </row>
    <row r="278" spans="1:285">
      <c r="A278">
        <v>262</v>
      </c>
      <c r="B278">
        <v>1758506548</v>
      </c>
      <c r="C278">
        <v>3659.5</v>
      </c>
      <c r="D278" t="s">
        <v>958</v>
      </c>
      <c r="E278" t="s">
        <v>959</v>
      </c>
      <c r="F278">
        <v>5</v>
      </c>
      <c r="G278" t="s">
        <v>917</v>
      </c>
      <c r="H278" t="s">
        <v>420</v>
      </c>
      <c r="I278" t="s">
        <v>421</v>
      </c>
      <c r="J278">
        <v>1758506545</v>
      </c>
      <c r="K278">
        <f>(L278)/1000</f>
        <v>0</v>
      </c>
      <c r="L278">
        <f>1000*DL278*AJ278*(DH278-DI278)/(100*DA278*(1000-AJ278*DH278))</f>
        <v>0</v>
      </c>
      <c r="M278">
        <f>DL278*AJ278*(DG278-DF278*(1000-AJ278*DI278)/(1000-AJ278*DH278))/(100*DA278)</f>
        <v>0</v>
      </c>
      <c r="N278">
        <f>DF278 - IF(AJ278&gt;1, M278*DA278*100.0/(AL278), 0)</f>
        <v>0</v>
      </c>
      <c r="O278">
        <f>((U278-K278/2)*N278-M278)/(U278+K278/2)</f>
        <v>0</v>
      </c>
      <c r="P278">
        <f>O278*(DM278+DN278)/1000.0</f>
        <v>0</v>
      </c>
      <c r="Q278">
        <f>(DF278 - IF(AJ278&gt;1, M278*DA278*100.0/(AL278), 0))*(DM278+DN278)/1000.0</f>
        <v>0</v>
      </c>
      <c r="R278">
        <f>2.0/((1/T278-1/S278)+SIGN(T278)*SQRT((1/T278-1/S278)*(1/T278-1/S278) + 4*DB278/((DB278+1)*(DB278+1))*(2*1/T278*1/S278-1/S278*1/S278)))</f>
        <v>0</v>
      </c>
      <c r="S278">
        <f>IF(LEFT(DC278,1)&lt;&gt;"0",IF(LEFT(DC278,1)="1",3.0,DD278),$D$5+$E$5*(DT278*DM278/($K$5*1000))+$F$5*(DT278*DM278/($K$5*1000))*MAX(MIN(DA278,$J$5),$I$5)*MAX(MIN(DA278,$J$5),$I$5)+$G$5*MAX(MIN(DA278,$J$5),$I$5)*(DT278*DM278/($K$5*1000))+$H$5*(DT278*DM278/($K$5*1000))*(DT278*DM278/($K$5*1000)))</f>
        <v>0</v>
      </c>
      <c r="T278">
        <f>K278*(1000-(1000*0.61365*exp(17.502*X278/(240.97+X278))/(DM278+DN278)+DH278)/2)/(1000*0.61365*exp(17.502*X278/(240.97+X278))/(DM278+DN278)-DH278)</f>
        <v>0</v>
      </c>
      <c r="U278">
        <f>1/((DB278+1)/(R278/1.6)+1/(S278/1.37)) + DB278/((DB278+1)/(R278/1.6) + DB278/(S278/1.37))</f>
        <v>0</v>
      </c>
      <c r="V278">
        <f>(CW278*CZ278)</f>
        <v>0</v>
      </c>
      <c r="W278">
        <f>(DO278+(V278+2*0.95*5.67E-8*(((DO278+$B$7)+273)^4-(DO278+273)^4)-44100*K278)/(1.84*29.3*S278+8*0.95*5.67E-8*(DO278+273)^3))</f>
        <v>0</v>
      </c>
      <c r="X278">
        <f>($C$7*DP278+$D$7*DQ278+$E$7*W278)</f>
        <v>0</v>
      </c>
      <c r="Y278">
        <f>0.61365*exp(17.502*X278/(240.97+X278))</f>
        <v>0</v>
      </c>
      <c r="Z278">
        <f>(AA278/AB278*100)</f>
        <v>0</v>
      </c>
      <c r="AA278">
        <f>DH278*(DM278+DN278)/1000</f>
        <v>0</v>
      </c>
      <c r="AB278">
        <f>0.61365*exp(17.502*DO278/(240.97+DO278))</f>
        <v>0</v>
      </c>
      <c r="AC278">
        <f>(Y278-DH278*(DM278+DN278)/1000)</f>
        <v>0</v>
      </c>
      <c r="AD278">
        <f>(-K278*44100)</f>
        <v>0</v>
      </c>
      <c r="AE278">
        <f>2*29.3*S278*0.92*(DO278-X278)</f>
        <v>0</v>
      </c>
      <c r="AF278">
        <f>2*0.95*5.67E-8*(((DO278+$B$7)+273)^4-(X278+273)^4)</f>
        <v>0</v>
      </c>
      <c r="AG278">
        <f>V278+AF278+AD278+AE278</f>
        <v>0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MAX(0,($B$13+$C$13*DT278)/(1+$D$13*DT278)*DM278/(DO278+273)*$E$13)</f>
        <v>0</v>
      </c>
      <c r="AM278" t="s">
        <v>422</v>
      </c>
      <c r="AN278" t="s">
        <v>422</v>
      </c>
      <c r="AO278">
        <v>0</v>
      </c>
      <c r="AP278">
        <v>0</v>
      </c>
      <c r="AQ278">
        <f>1-AO278/AP278</f>
        <v>0</v>
      </c>
      <c r="AR278">
        <v>0</v>
      </c>
      <c r="AS278" t="s">
        <v>422</v>
      </c>
      <c r="AT278" t="s">
        <v>422</v>
      </c>
      <c r="AU278">
        <v>0</v>
      </c>
      <c r="AV278">
        <v>0</v>
      </c>
      <c r="AW278">
        <f>1-AU278/AV278</f>
        <v>0</v>
      </c>
      <c r="AX278">
        <v>0.5</v>
      </c>
      <c r="AY278">
        <f>CX278</f>
        <v>0</v>
      </c>
      <c r="AZ278">
        <f>M278</f>
        <v>0</v>
      </c>
      <c r="BA278">
        <f>AW278*AX278*AY278</f>
        <v>0</v>
      </c>
      <c r="BB278">
        <f>(AZ278-AR278)/AY278</f>
        <v>0</v>
      </c>
      <c r="BC278">
        <f>(AP278-AV278)/AV278</f>
        <v>0</v>
      </c>
      <c r="BD278">
        <f>AO278/(AQ278+AO278/AV278)</f>
        <v>0</v>
      </c>
      <c r="BE278" t="s">
        <v>422</v>
      </c>
      <c r="BF278">
        <v>0</v>
      </c>
      <c r="BG278">
        <f>IF(BF278&lt;&gt;0, BF278, BD278)</f>
        <v>0</v>
      </c>
      <c r="BH278">
        <f>1-BG278/AV278</f>
        <v>0</v>
      </c>
      <c r="BI278">
        <f>(AV278-AU278)/(AV278-BG278)</f>
        <v>0</v>
      </c>
      <c r="BJ278">
        <f>(AP278-AV278)/(AP278-BG278)</f>
        <v>0</v>
      </c>
      <c r="BK278">
        <f>(AV278-AU278)/(AV278-AO278)</f>
        <v>0</v>
      </c>
      <c r="BL278">
        <f>(AP278-AV278)/(AP278-AO278)</f>
        <v>0</v>
      </c>
      <c r="BM278">
        <f>(BI278*BG278/AU278)</f>
        <v>0</v>
      </c>
      <c r="BN278">
        <f>(1-BM278)</f>
        <v>0</v>
      </c>
      <c r="CW278">
        <f>$B$11*DU278+$C$11*DV278+$F$11*EG278*(1-EJ278)</f>
        <v>0</v>
      </c>
      <c r="CX278">
        <f>CW278*CY278</f>
        <v>0</v>
      </c>
      <c r="CY278">
        <f>($B$11*$D$9+$C$11*$D$9+$F$11*((ET278+EL278)/MAX(ET278+EL278+EU278, 0.1)*$I$9+EU278/MAX(ET278+EL278+EU278, 0.1)*$J$9))/($B$11+$C$11+$F$11)</f>
        <v>0</v>
      </c>
      <c r="CZ278">
        <f>($B$11*$K$9+$C$11*$K$9+$F$11*((ET278+EL278)/MAX(ET278+EL278+EU278, 0.1)*$P$9+EU278/MAX(ET278+EL278+EU278, 0.1)*$Q$9))/($B$11+$C$11+$F$11)</f>
        <v>0</v>
      </c>
      <c r="DA278">
        <v>4.38</v>
      </c>
      <c r="DB278">
        <v>0.5</v>
      </c>
      <c r="DC278" t="s">
        <v>423</v>
      </c>
      <c r="DD278">
        <v>2</v>
      </c>
      <c r="DE278">
        <v>1758506545</v>
      </c>
      <c r="DF278">
        <v>420.2798888888889</v>
      </c>
      <c r="DG278">
        <v>420.0306666666667</v>
      </c>
      <c r="DH278">
        <v>25.07741111111111</v>
      </c>
      <c r="DI278">
        <v>24.82663333333333</v>
      </c>
      <c r="DJ278">
        <v>419.0423333333334</v>
      </c>
      <c r="DK278">
        <v>24.87234444444444</v>
      </c>
      <c r="DL278">
        <v>499.9976666666666</v>
      </c>
      <c r="DM278">
        <v>90.00508888888889</v>
      </c>
      <c r="DN278">
        <v>0.05595463333333333</v>
      </c>
      <c r="DO278">
        <v>30.9615</v>
      </c>
      <c r="DP278">
        <v>30.64058888888889</v>
      </c>
      <c r="DQ278">
        <v>999.9000000000001</v>
      </c>
      <c r="DR278">
        <v>0</v>
      </c>
      <c r="DS278">
        <v>0</v>
      </c>
      <c r="DT278">
        <v>10001.80777777778</v>
      </c>
      <c r="DU278">
        <v>0</v>
      </c>
      <c r="DV278">
        <v>0.899321</v>
      </c>
      <c r="DW278">
        <v>0.2491285555555555</v>
      </c>
      <c r="DX278">
        <v>431.0905555555556</v>
      </c>
      <c r="DY278">
        <v>430.7241111111111</v>
      </c>
      <c r="DZ278">
        <v>0.2507765555555556</v>
      </c>
      <c r="EA278">
        <v>420.0306666666667</v>
      </c>
      <c r="EB278">
        <v>24.82663333333333</v>
      </c>
      <c r="EC278">
        <v>2.257093333333333</v>
      </c>
      <c r="ED278">
        <v>2.234522222222222</v>
      </c>
      <c r="EE278">
        <v>19.3734</v>
      </c>
      <c r="EF278">
        <v>19.21198888888889</v>
      </c>
      <c r="EG278">
        <v>0.00500097</v>
      </c>
      <c r="EH278">
        <v>0</v>
      </c>
      <c r="EI278">
        <v>0</v>
      </c>
      <c r="EJ278">
        <v>0</v>
      </c>
      <c r="EK278">
        <v>543.4000000000001</v>
      </c>
      <c r="EL278">
        <v>0.00500097</v>
      </c>
      <c r="EM278">
        <v>-10.13333333333333</v>
      </c>
      <c r="EN278">
        <v>-3.055555555555555</v>
      </c>
      <c r="EO278">
        <v>35.29822222222222</v>
      </c>
      <c r="EP278">
        <v>38.444</v>
      </c>
      <c r="EQ278">
        <v>36.937</v>
      </c>
      <c r="ER278">
        <v>38.312</v>
      </c>
      <c r="ES278">
        <v>37.187</v>
      </c>
      <c r="ET278">
        <v>0</v>
      </c>
      <c r="EU278">
        <v>0</v>
      </c>
      <c r="EV278">
        <v>0</v>
      </c>
      <c r="EW278">
        <v>1758506548.9</v>
      </c>
      <c r="EX278">
        <v>0</v>
      </c>
      <c r="EY278">
        <v>542.66</v>
      </c>
      <c r="EZ278">
        <v>-12.9076918672046</v>
      </c>
      <c r="FA278">
        <v>-31.58461508755614</v>
      </c>
      <c r="FB278">
        <v>-11.356</v>
      </c>
      <c r="FC278">
        <v>15</v>
      </c>
      <c r="FD278">
        <v>0</v>
      </c>
      <c r="FE278" t="s">
        <v>424</v>
      </c>
      <c r="FF278">
        <v>1747247426.5</v>
      </c>
      <c r="FG278">
        <v>1747247420.5</v>
      </c>
      <c r="FH278">
        <v>0</v>
      </c>
      <c r="FI278">
        <v>1.027</v>
      </c>
      <c r="FJ278">
        <v>0.031</v>
      </c>
      <c r="FK278">
        <v>0.02</v>
      </c>
      <c r="FL278">
        <v>0.05</v>
      </c>
      <c r="FM278">
        <v>420</v>
      </c>
      <c r="FN278">
        <v>16</v>
      </c>
      <c r="FO278">
        <v>0.01</v>
      </c>
      <c r="FP278">
        <v>0.1</v>
      </c>
      <c r="FQ278">
        <v>0.2656621951219512</v>
      </c>
      <c r="FR278">
        <v>-0.05160967944250879</v>
      </c>
      <c r="FS278">
        <v>0.02673088412963873</v>
      </c>
      <c r="FT278">
        <v>1</v>
      </c>
      <c r="FU278">
        <v>542.0470588235294</v>
      </c>
      <c r="FV278">
        <v>1.093964961138791</v>
      </c>
      <c r="FW278">
        <v>6.543664888501731</v>
      </c>
      <c r="FX278">
        <v>-1</v>
      </c>
      <c r="FY278">
        <v>0.2485235365853659</v>
      </c>
      <c r="FZ278">
        <v>0.02466474564459921</v>
      </c>
      <c r="GA278">
        <v>0.002912965893628347</v>
      </c>
      <c r="GB278">
        <v>1</v>
      </c>
      <c r="GC278">
        <v>2</v>
      </c>
      <c r="GD278">
        <v>2</v>
      </c>
      <c r="GE278" t="s">
        <v>448</v>
      </c>
      <c r="GF278">
        <v>3.13689</v>
      </c>
      <c r="GG278">
        <v>2.71621</v>
      </c>
      <c r="GH278">
        <v>0.0933017</v>
      </c>
      <c r="GI278">
        <v>0.0925898</v>
      </c>
      <c r="GJ278">
        <v>0.108844</v>
      </c>
      <c r="GK278">
        <v>0.106858</v>
      </c>
      <c r="GL278">
        <v>28805.1</v>
      </c>
      <c r="GM278">
        <v>28880</v>
      </c>
      <c r="GN278">
        <v>29534.8</v>
      </c>
      <c r="GO278">
        <v>29413.5</v>
      </c>
      <c r="GP278">
        <v>34774.5</v>
      </c>
      <c r="GQ278">
        <v>34790.8</v>
      </c>
      <c r="GR278">
        <v>41563.5</v>
      </c>
      <c r="GS278">
        <v>41788</v>
      </c>
      <c r="GT278">
        <v>1.91887</v>
      </c>
      <c r="GU278">
        <v>1.8698</v>
      </c>
      <c r="GV278">
        <v>0.0850484</v>
      </c>
      <c r="GW278">
        <v>0</v>
      </c>
      <c r="GX278">
        <v>29.2553</v>
      </c>
      <c r="GY278">
        <v>999.9</v>
      </c>
      <c r="GZ278">
        <v>57.2</v>
      </c>
      <c r="HA278">
        <v>31.3</v>
      </c>
      <c r="HB278">
        <v>29.1645</v>
      </c>
      <c r="HC278">
        <v>62.2228</v>
      </c>
      <c r="HD278">
        <v>25.4688</v>
      </c>
      <c r="HE278">
        <v>1</v>
      </c>
      <c r="HF278">
        <v>0.110175</v>
      </c>
      <c r="HG278">
        <v>-1.86549</v>
      </c>
      <c r="HH278">
        <v>20.3475</v>
      </c>
      <c r="HI278">
        <v>5.22807</v>
      </c>
      <c r="HJ278">
        <v>12.0159</v>
      </c>
      <c r="HK278">
        <v>4.99155</v>
      </c>
      <c r="HL278">
        <v>3.28973</v>
      </c>
      <c r="HM278">
        <v>9999</v>
      </c>
      <c r="HN278">
        <v>9999</v>
      </c>
      <c r="HO278">
        <v>9999</v>
      </c>
      <c r="HP278">
        <v>999.9</v>
      </c>
      <c r="HQ278">
        <v>1.86758</v>
      </c>
      <c r="HR278">
        <v>1.86672</v>
      </c>
      <c r="HS278">
        <v>1.86601</v>
      </c>
      <c r="HT278">
        <v>1.866</v>
      </c>
      <c r="HU278">
        <v>1.86783</v>
      </c>
      <c r="HV278">
        <v>1.87028</v>
      </c>
      <c r="HW278">
        <v>1.8689</v>
      </c>
      <c r="HX278">
        <v>1.87039</v>
      </c>
      <c r="HY278">
        <v>0</v>
      </c>
      <c r="HZ278">
        <v>0</v>
      </c>
      <c r="IA278">
        <v>0</v>
      </c>
      <c r="IB278">
        <v>0</v>
      </c>
      <c r="IC278" t="s">
        <v>426</v>
      </c>
      <c r="ID278" t="s">
        <v>427</v>
      </c>
      <c r="IE278" t="s">
        <v>428</v>
      </c>
      <c r="IF278" t="s">
        <v>428</v>
      </c>
      <c r="IG278" t="s">
        <v>428</v>
      </c>
      <c r="IH278" t="s">
        <v>428</v>
      </c>
      <c r="II278">
        <v>0</v>
      </c>
      <c r="IJ278">
        <v>100</v>
      </c>
      <c r="IK278">
        <v>100</v>
      </c>
      <c r="IL278">
        <v>1.238</v>
      </c>
      <c r="IM278">
        <v>0.205</v>
      </c>
      <c r="IN278">
        <v>0.6902030508192664</v>
      </c>
      <c r="IO278">
        <v>0.001474763808417899</v>
      </c>
      <c r="IP278">
        <v>-3.85604142745729E-07</v>
      </c>
      <c r="IQ278">
        <v>-4.042155114862324E-11</v>
      </c>
      <c r="IR278">
        <v>-0.0599630414126953</v>
      </c>
      <c r="IS278">
        <v>-0.0008759303265835833</v>
      </c>
      <c r="IT278">
        <v>0.0007542316531097033</v>
      </c>
      <c r="IU278">
        <v>-1.168394518909615E-05</v>
      </c>
      <c r="IV278">
        <v>4</v>
      </c>
      <c r="IW278">
        <v>2283</v>
      </c>
      <c r="IX278">
        <v>1</v>
      </c>
      <c r="IY278">
        <v>28</v>
      </c>
      <c r="IZ278">
        <v>187652</v>
      </c>
      <c r="JA278">
        <v>187652.1</v>
      </c>
      <c r="JB278">
        <v>1.03271</v>
      </c>
      <c r="JC278">
        <v>2.28394</v>
      </c>
      <c r="JD278">
        <v>1.39648</v>
      </c>
      <c r="JE278">
        <v>2.35596</v>
      </c>
      <c r="JF278">
        <v>1.49536</v>
      </c>
      <c r="JG278">
        <v>2.71973</v>
      </c>
      <c r="JH278">
        <v>36.7654</v>
      </c>
      <c r="JI278">
        <v>24.1138</v>
      </c>
      <c r="JJ278">
        <v>18</v>
      </c>
      <c r="JK278">
        <v>489.214</v>
      </c>
      <c r="JL278">
        <v>448.216</v>
      </c>
      <c r="JM278">
        <v>31.8774</v>
      </c>
      <c r="JN278">
        <v>29.0114</v>
      </c>
      <c r="JO278">
        <v>30.0002</v>
      </c>
      <c r="JP278">
        <v>28.8626</v>
      </c>
      <c r="JQ278">
        <v>28.7937</v>
      </c>
      <c r="JR278">
        <v>20.6856</v>
      </c>
      <c r="JS278">
        <v>22.045</v>
      </c>
      <c r="JT278">
        <v>100</v>
      </c>
      <c r="JU278">
        <v>31.9125</v>
      </c>
      <c r="JV278">
        <v>420</v>
      </c>
      <c r="JW278">
        <v>24.8195</v>
      </c>
      <c r="JX278">
        <v>100.945</v>
      </c>
      <c r="JY278">
        <v>100.486</v>
      </c>
    </row>
    <row r="279" spans="1:285">
      <c r="A279">
        <v>263</v>
      </c>
      <c r="B279">
        <v>1758506550</v>
      </c>
      <c r="C279">
        <v>3661.5</v>
      </c>
      <c r="D279" t="s">
        <v>960</v>
      </c>
      <c r="E279" t="s">
        <v>961</v>
      </c>
      <c r="F279">
        <v>5</v>
      </c>
      <c r="G279" t="s">
        <v>917</v>
      </c>
      <c r="H279" t="s">
        <v>420</v>
      </c>
      <c r="I279" t="s">
        <v>421</v>
      </c>
      <c r="J279">
        <v>1758506547</v>
      </c>
      <c r="K279">
        <f>(L279)/1000</f>
        <v>0</v>
      </c>
      <c r="L279">
        <f>1000*DL279*AJ279*(DH279-DI279)/(100*DA279*(1000-AJ279*DH279))</f>
        <v>0</v>
      </c>
      <c r="M279">
        <f>DL279*AJ279*(DG279-DF279*(1000-AJ279*DI279)/(1000-AJ279*DH279))/(100*DA279)</f>
        <v>0</v>
      </c>
      <c r="N279">
        <f>DF279 - IF(AJ279&gt;1, M279*DA279*100.0/(AL279), 0)</f>
        <v>0</v>
      </c>
      <c r="O279">
        <f>((U279-K279/2)*N279-M279)/(U279+K279/2)</f>
        <v>0</v>
      </c>
      <c r="P279">
        <f>O279*(DM279+DN279)/1000.0</f>
        <v>0</v>
      </c>
      <c r="Q279">
        <f>(DF279 - IF(AJ279&gt;1, M279*DA279*100.0/(AL279), 0))*(DM279+DN279)/1000.0</f>
        <v>0</v>
      </c>
      <c r="R279">
        <f>2.0/((1/T279-1/S279)+SIGN(T279)*SQRT((1/T279-1/S279)*(1/T279-1/S279) + 4*DB279/((DB279+1)*(DB279+1))*(2*1/T279*1/S279-1/S279*1/S279)))</f>
        <v>0</v>
      </c>
      <c r="S279">
        <f>IF(LEFT(DC279,1)&lt;&gt;"0",IF(LEFT(DC279,1)="1",3.0,DD279),$D$5+$E$5*(DT279*DM279/($K$5*1000))+$F$5*(DT279*DM279/($K$5*1000))*MAX(MIN(DA279,$J$5),$I$5)*MAX(MIN(DA279,$J$5),$I$5)+$G$5*MAX(MIN(DA279,$J$5),$I$5)*(DT279*DM279/($K$5*1000))+$H$5*(DT279*DM279/($K$5*1000))*(DT279*DM279/($K$5*1000)))</f>
        <v>0</v>
      </c>
      <c r="T279">
        <f>K279*(1000-(1000*0.61365*exp(17.502*X279/(240.97+X279))/(DM279+DN279)+DH279)/2)/(1000*0.61365*exp(17.502*X279/(240.97+X279))/(DM279+DN279)-DH279)</f>
        <v>0</v>
      </c>
      <c r="U279">
        <f>1/((DB279+1)/(R279/1.6)+1/(S279/1.37)) + DB279/((DB279+1)/(R279/1.6) + DB279/(S279/1.37))</f>
        <v>0</v>
      </c>
      <c r="V279">
        <f>(CW279*CZ279)</f>
        <v>0</v>
      </c>
      <c r="W279">
        <f>(DO279+(V279+2*0.95*5.67E-8*(((DO279+$B$7)+273)^4-(DO279+273)^4)-44100*K279)/(1.84*29.3*S279+8*0.95*5.67E-8*(DO279+273)^3))</f>
        <v>0</v>
      </c>
      <c r="X279">
        <f>($C$7*DP279+$D$7*DQ279+$E$7*W279)</f>
        <v>0</v>
      </c>
      <c r="Y279">
        <f>0.61365*exp(17.502*X279/(240.97+X279))</f>
        <v>0</v>
      </c>
      <c r="Z279">
        <f>(AA279/AB279*100)</f>
        <v>0</v>
      </c>
      <c r="AA279">
        <f>DH279*(DM279+DN279)/1000</f>
        <v>0</v>
      </c>
      <c r="AB279">
        <f>0.61365*exp(17.502*DO279/(240.97+DO279))</f>
        <v>0</v>
      </c>
      <c r="AC279">
        <f>(Y279-DH279*(DM279+DN279)/1000)</f>
        <v>0</v>
      </c>
      <c r="AD279">
        <f>(-K279*44100)</f>
        <v>0</v>
      </c>
      <c r="AE279">
        <f>2*29.3*S279*0.92*(DO279-X279)</f>
        <v>0</v>
      </c>
      <c r="AF279">
        <f>2*0.95*5.67E-8*(((DO279+$B$7)+273)^4-(X279+273)^4)</f>
        <v>0</v>
      </c>
      <c r="AG279">
        <f>V279+AF279+AD279+AE279</f>
        <v>0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MAX(0,($B$13+$C$13*DT279)/(1+$D$13*DT279)*DM279/(DO279+273)*$E$13)</f>
        <v>0</v>
      </c>
      <c r="AM279" t="s">
        <v>422</v>
      </c>
      <c r="AN279" t="s">
        <v>422</v>
      </c>
      <c r="AO279">
        <v>0</v>
      </c>
      <c r="AP279">
        <v>0</v>
      </c>
      <c r="AQ279">
        <f>1-AO279/AP279</f>
        <v>0</v>
      </c>
      <c r="AR279">
        <v>0</v>
      </c>
      <c r="AS279" t="s">
        <v>422</v>
      </c>
      <c r="AT279" t="s">
        <v>422</v>
      </c>
      <c r="AU279">
        <v>0</v>
      </c>
      <c r="AV279">
        <v>0</v>
      </c>
      <c r="AW279">
        <f>1-AU279/AV279</f>
        <v>0</v>
      </c>
      <c r="AX279">
        <v>0.5</v>
      </c>
      <c r="AY279">
        <f>CX279</f>
        <v>0</v>
      </c>
      <c r="AZ279">
        <f>M279</f>
        <v>0</v>
      </c>
      <c r="BA279">
        <f>AW279*AX279*AY279</f>
        <v>0</v>
      </c>
      <c r="BB279">
        <f>(AZ279-AR279)/AY279</f>
        <v>0</v>
      </c>
      <c r="BC279">
        <f>(AP279-AV279)/AV279</f>
        <v>0</v>
      </c>
      <c r="BD279">
        <f>AO279/(AQ279+AO279/AV279)</f>
        <v>0</v>
      </c>
      <c r="BE279" t="s">
        <v>422</v>
      </c>
      <c r="BF279">
        <v>0</v>
      </c>
      <c r="BG279">
        <f>IF(BF279&lt;&gt;0, BF279, BD279)</f>
        <v>0</v>
      </c>
      <c r="BH279">
        <f>1-BG279/AV279</f>
        <v>0</v>
      </c>
      <c r="BI279">
        <f>(AV279-AU279)/(AV279-BG279)</f>
        <v>0</v>
      </c>
      <c r="BJ279">
        <f>(AP279-AV279)/(AP279-BG279)</f>
        <v>0</v>
      </c>
      <c r="BK279">
        <f>(AV279-AU279)/(AV279-AO279)</f>
        <v>0</v>
      </c>
      <c r="BL279">
        <f>(AP279-AV279)/(AP279-AO279)</f>
        <v>0</v>
      </c>
      <c r="BM279">
        <f>(BI279*BG279/AU279)</f>
        <v>0</v>
      </c>
      <c r="BN279">
        <f>(1-BM279)</f>
        <v>0</v>
      </c>
      <c r="CW279">
        <f>$B$11*DU279+$C$11*DV279+$F$11*EG279*(1-EJ279)</f>
        <v>0</v>
      </c>
      <c r="CX279">
        <f>CW279*CY279</f>
        <v>0</v>
      </c>
      <c r="CY279">
        <f>($B$11*$D$9+$C$11*$D$9+$F$11*((ET279+EL279)/MAX(ET279+EL279+EU279, 0.1)*$I$9+EU279/MAX(ET279+EL279+EU279, 0.1)*$J$9))/($B$11+$C$11+$F$11)</f>
        <v>0</v>
      </c>
      <c r="CZ279">
        <f>($B$11*$K$9+$C$11*$K$9+$F$11*((ET279+EL279)/MAX(ET279+EL279+EU279, 0.1)*$P$9+EU279/MAX(ET279+EL279+EU279, 0.1)*$Q$9))/($B$11+$C$11+$F$11)</f>
        <v>0</v>
      </c>
      <c r="DA279">
        <v>4.38</v>
      </c>
      <c r="DB279">
        <v>0.5</v>
      </c>
      <c r="DC279" t="s">
        <v>423</v>
      </c>
      <c r="DD279">
        <v>2</v>
      </c>
      <c r="DE279">
        <v>1758506547</v>
      </c>
      <c r="DF279">
        <v>420.2735555555555</v>
      </c>
      <c r="DG279">
        <v>420.0303333333334</v>
      </c>
      <c r="DH279">
        <v>25.07753333333333</v>
      </c>
      <c r="DI279">
        <v>24.82702222222222</v>
      </c>
      <c r="DJ279">
        <v>419.0359999999999</v>
      </c>
      <c r="DK279">
        <v>24.87245555555556</v>
      </c>
      <c r="DL279">
        <v>500.0167777777777</v>
      </c>
      <c r="DM279">
        <v>90.00621111111111</v>
      </c>
      <c r="DN279">
        <v>0.05586735555555555</v>
      </c>
      <c r="DO279">
        <v>30.9615</v>
      </c>
      <c r="DP279">
        <v>30.63992222222222</v>
      </c>
      <c r="DQ279">
        <v>999.9000000000001</v>
      </c>
      <c r="DR279">
        <v>0</v>
      </c>
      <c r="DS279">
        <v>0</v>
      </c>
      <c r="DT279">
        <v>10005.77777777778</v>
      </c>
      <c r="DU279">
        <v>0</v>
      </c>
      <c r="DV279">
        <v>0.899321</v>
      </c>
      <c r="DW279">
        <v>0.2430723333333333</v>
      </c>
      <c r="DX279">
        <v>431.084</v>
      </c>
      <c r="DY279">
        <v>430.724</v>
      </c>
      <c r="DZ279">
        <v>0.2505270000000001</v>
      </c>
      <c r="EA279">
        <v>420.0303333333334</v>
      </c>
      <c r="EB279">
        <v>24.82702222222222</v>
      </c>
      <c r="EC279">
        <v>2.257133333333333</v>
      </c>
      <c r="ED279">
        <v>2.234585555555555</v>
      </c>
      <c r="EE279">
        <v>19.37368888888889</v>
      </c>
      <c r="EF279">
        <v>19.21244444444444</v>
      </c>
      <c r="EG279">
        <v>0.00500097</v>
      </c>
      <c r="EH279">
        <v>0</v>
      </c>
      <c r="EI279">
        <v>0</v>
      </c>
      <c r="EJ279">
        <v>0</v>
      </c>
      <c r="EK279">
        <v>544.3666666666667</v>
      </c>
      <c r="EL279">
        <v>0.00500097</v>
      </c>
      <c r="EM279">
        <v>-10.97777777777778</v>
      </c>
      <c r="EN279">
        <v>-2.9</v>
      </c>
      <c r="EO279">
        <v>35.28444444444445</v>
      </c>
      <c r="EP279">
        <v>38.437</v>
      </c>
      <c r="EQ279">
        <v>36.937</v>
      </c>
      <c r="ER279">
        <v>38.312</v>
      </c>
      <c r="ES279">
        <v>37.187</v>
      </c>
      <c r="ET279">
        <v>0</v>
      </c>
      <c r="EU279">
        <v>0</v>
      </c>
      <c r="EV279">
        <v>0</v>
      </c>
      <c r="EW279">
        <v>1758506550.7</v>
      </c>
      <c r="EX279">
        <v>0</v>
      </c>
      <c r="EY279">
        <v>543.5</v>
      </c>
      <c r="EZ279">
        <v>-7.692307436490261</v>
      </c>
      <c r="FA279">
        <v>14.00341908733126</v>
      </c>
      <c r="FB279">
        <v>-13.04615384615384</v>
      </c>
      <c r="FC279">
        <v>15</v>
      </c>
      <c r="FD279">
        <v>0</v>
      </c>
      <c r="FE279" t="s">
        <v>424</v>
      </c>
      <c r="FF279">
        <v>1747247426.5</v>
      </c>
      <c r="FG279">
        <v>1747247420.5</v>
      </c>
      <c r="FH279">
        <v>0</v>
      </c>
      <c r="FI279">
        <v>1.027</v>
      </c>
      <c r="FJ279">
        <v>0.031</v>
      </c>
      <c r="FK279">
        <v>0.02</v>
      </c>
      <c r="FL279">
        <v>0.05</v>
      </c>
      <c r="FM279">
        <v>420</v>
      </c>
      <c r="FN279">
        <v>16</v>
      </c>
      <c r="FO279">
        <v>0.01</v>
      </c>
      <c r="FP279">
        <v>0.1</v>
      </c>
      <c r="FQ279">
        <v>0.2656921</v>
      </c>
      <c r="FR279">
        <v>-0.06288821763602226</v>
      </c>
      <c r="FS279">
        <v>0.02709917536826536</v>
      </c>
      <c r="FT279">
        <v>1</v>
      </c>
      <c r="FU279">
        <v>542.3823529411764</v>
      </c>
      <c r="FV279">
        <v>7.233002426641524</v>
      </c>
      <c r="FW279">
        <v>6.338884230461796</v>
      </c>
      <c r="FX279">
        <v>-1</v>
      </c>
      <c r="FY279">
        <v>0.24917305</v>
      </c>
      <c r="FZ279">
        <v>0.01991612757973703</v>
      </c>
      <c r="GA279">
        <v>0.002524382726034226</v>
      </c>
      <c r="GB279">
        <v>1</v>
      </c>
      <c r="GC279">
        <v>2</v>
      </c>
      <c r="GD279">
        <v>2</v>
      </c>
      <c r="GE279" t="s">
        <v>448</v>
      </c>
      <c r="GF279">
        <v>3.13684</v>
      </c>
      <c r="GG279">
        <v>2.71629</v>
      </c>
      <c r="GH279">
        <v>0.0933075</v>
      </c>
      <c r="GI279">
        <v>0.09258130000000001</v>
      </c>
      <c r="GJ279">
        <v>0.108852</v>
      </c>
      <c r="GK279">
        <v>0.10686</v>
      </c>
      <c r="GL279">
        <v>28804.8</v>
      </c>
      <c r="GM279">
        <v>28880.2</v>
      </c>
      <c r="GN279">
        <v>29534.7</v>
      </c>
      <c r="GO279">
        <v>29413.4</v>
      </c>
      <c r="GP279">
        <v>34774</v>
      </c>
      <c r="GQ279">
        <v>34790.8</v>
      </c>
      <c r="GR279">
        <v>41563.2</v>
      </c>
      <c r="GS279">
        <v>41788.2</v>
      </c>
      <c r="GT279">
        <v>1.9188</v>
      </c>
      <c r="GU279">
        <v>1.86997</v>
      </c>
      <c r="GV279">
        <v>0.08519740000000001</v>
      </c>
      <c r="GW279">
        <v>0</v>
      </c>
      <c r="GX279">
        <v>29.2566</v>
      </c>
      <c r="GY279">
        <v>999.9</v>
      </c>
      <c r="GZ279">
        <v>57.2</v>
      </c>
      <c r="HA279">
        <v>31.3</v>
      </c>
      <c r="HB279">
        <v>29.1608</v>
      </c>
      <c r="HC279">
        <v>62.3828</v>
      </c>
      <c r="HD279">
        <v>25.4768</v>
      </c>
      <c r="HE279">
        <v>1</v>
      </c>
      <c r="HF279">
        <v>0.110191</v>
      </c>
      <c r="HG279">
        <v>-1.90251</v>
      </c>
      <c r="HH279">
        <v>20.3471</v>
      </c>
      <c r="HI279">
        <v>5.22807</v>
      </c>
      <c r="HJ279">
        <v>12.0159</v>
      </c>
      <c r="HK279">
        <v>4.9916</v>
      </c>
      <c r="HL279">
        <v>3.2897</v>
      </c>
      <c r="HM279">
        <v>9999</v>
      </c>
      <c r="HN279">
        <v>9999</v>
      </c>
      <c r="HO279">
        <v>9999</v>
      </c>
      <c r="HP279">
        <v>999.9</v>
      </c>
      <c r="HQ279">
        <v>1.86756</v>
      </c>
      <c r="HR279">
        <v>1.86672</v>
      </c>
      <c r="HS279">
        <v>1.86602</v>
      </c>
      <c r="HT279">
        <v>1.866</v>
      </c>
      <c r="HU279">
        <v>1.86783</v>
      </c>
      <c r="HV279">
        <v>1.87028</v>
      </c>
      <c r="HW279">
        <v>1.8689</v>
      </c>
      <c r="HX279">
        <v>1.87039</v>
      </c>
      <c r="HY279">
        <v>0</v>
      </c>
      <c r="HZ279">
        <v>0</v>
      </c>
      <c r="IA279">
        <v>0</v>
      </c>
      <c r="IB279">
        <v>0</v>
      </c>
      <c r="IC279" t="s">
        <v>426</v>
      </c>
      <c r="ID279" t="s">
        <v>427</v>
      </c>
      <c r="IE279" t="s">
        <v>428</v>
      </c>
      <c r="IF279" t="s">
        <v>428</v>
      </c>
      <c r="IG279" t="s">
        <v>428</v>
      </c>
      <c r="IH279" t="s">
        <v>428</v>
      </c>
      <c r="II279">
        <v>0</v>
      </c>
      <c r="IJ279">
        <v>100</v>
      </c>
      <c r="IK279">
        <v>100</v>
      </c>
      <c r="IL279">
        <v>1.238</v>
      </c>
      <c r="IM279">
        <v>0.2051</v>
      </c>
      <c r="IN279">
        <v>0.6902030508192664</v>
      </c>
      <c r="IO279">
        <v>0.001474763808417899</v>
      </c>
      <c r="IP279">
        <v>-3.85604142745729E-07</v>
      </c>
      <c r="IQ279">
        <v>-4.042155114862324E-11</v>
      </c>
      <c r="IR279">
        <v>-0.0599630414126953</v>
      </c>
      <c r="IS279">
        <v>-0.0008759303265835833</v>
      </c>
      <c r="IT279">
        <v>0.0007542316531097033</v>
      </c>
      <c r="IU279">
        <v>-1.168394518909615E-05</v>
      </c>
      <c r="IV279">
        <v>4</v>
      </c>
      <c r="IW279">
        <v>2283</v>
      </c>
      <c r="IX279">
        <v>1</v>
      </c>
      <c r="IY279">
        <v>28</v>
      </c>
      <c r="IZ279">
        <v>187652.1</v>
      </c>
      <c r="JA279">
        <v>187652.2</v>
      </c>
      <c r="JB279">
        <v>1.03271</v>
      </c>
      <c r="JC279">
        <v>2.2998</v>
      </c>
      <c r="JD279">
        <v>1.39648</v>
      </c>
      <c r="JE279">
        <v>2.35596</v>
      </c>
      <c r="JF279">
        <v>1.49536</v>
      </c>
      <c r="JG279">
        <v>2.61475</v>
      </c>
      <c r="JH279">
        <v>36.7417</v>
      </c>
      <c r="JI279">
        <v>24.1138</v>
      </c>
      <c r="JJ279">
        <v>18</v>
      </c>
      <c r="JK279">
        <v>489.167</v>
      </c>
      <c r="JL279">
        <v>448.325</v>
      </c>
      <c r="JM279">
        <v>31.8924</v>
      </c>
      <c r="JN279">
        <v>29.0114</v>
      </c>
      <c r="JO279">
        <v>30.0002</v>
      </c>
      <c r="JP279">
        <v>28.8626</v>
      </c>
      <c r="JQ279">
        <v>28.7937</v>
      </c>
      <c r="JR279">
        <v>20.6875</v>
      </c>
      <c r="JS279">
        <v>22.045</v>
      </c>
      <c r="JT279">
        <v>100</v>
      </c>
      <c r="JU279">
        <v>31.9125</v>
      </c>
      <c r="JV279">
        <v>420</v>
      </c>
      <c r="JW279">
        <v>24.8195</v>
      </c>
      <c r="JX279">
        <v>100.944</v>
      </c>
      <c r="JY279">
        <v>100.486</v>
      </c>
    </row>
    <row r="280" spans="1:285">
      <c r="A280">
        <v>264</v>
      </c>
      <c r="B280">
        <v>1758506552</v>
      </c>
      <c r="C280">
        <v>3663.5</v>
      </c>
      <c r="D280" t="s">
        <v>962</v>
      </c>
      <c r="E280" t="s">
        <v>963</v>
      </c>
      <c r="F280">
        <v>5</v>
      </c>
      <c r="G280" t="s">
        <v>917</v>
      </c>
      <c r="H280" t="s">
        <v>420</v>
      </c>
      <c r="I280" t="s">
        <v>421</v>
      </c>
      <c r="J280">
        <v>1758506549</v>
      </c>
      <c r="K280">
        <f>(L280)/1000</f>
        <v>0</v>
      </c>
      <c r="L280">
        <f>1000*DL280*AJ280*(DH280-DI280)/(100*DA280*(1000-AJ280*DH280))</f>
        <v>0</v>
      </c>
      <c r="M280">
        <f>DL280*AJ280*(DG280-DF280*(1000-AJ280*DI280)/(1000-AJ280*DH280))/(100*DA280)</f>
        <v>0</v>
      </c>
      <c r="N280">
        <f>DF280 - IF(AJ280&gt;1, M280*DA280*100.0/(AL280), 0)</f>
        <v>0</v>
      </c>
      <c r="O280">
        <f>((U280-K280/2)*N280-M280)/(U280+K280/2)</f>
        <v>0</v>
      </c>
      <c r="P280">
        <f>O280*(DM280+DN280)/1000.0</f>
        <v>0</v>
      </c>
      <c r="Q280">
        <f>(DF280 - IF(AJ280&gt;1, M280*DA280*100.0/(AL280), 0))*(DM280+DN280)/1000.0</f>
        <v>0</v>
      </c>
      <c r="R280">
        <f>2.0/((1/T280-1/S280)+SIGN(T280)*SQRT((1/T280-1/S280)*(1/T280-1/S280) + 4*DB280/((DB280+1)*(DB280+1))*(2*1/T280*1/S280-1/S280*1/S280)))</f>
        <v>0</v>
      </c>
      <c r="S280">
        <f>IF(LEFT(DC280,1)&lt;&gt;"0",IF(LEFT(DC280,1)="1",3.0,DD280),$D$5+$E$5*(DT280*DM280/($K$5*1000))+$F$5*(DT280*DM280/($K$5*1000))*MAX(MIN(DA280,$J$5),$I$5)*MAX(MIN(DA280,$J$5),$I$5)+$G$5*MAX(MIN(DA280,$J$5),$I$5)*(DT280*DM280/($K$5*1000))+$H$5*(DT280*DM280/($K$5*1000))*(DT280*DM280/($K$5*1000)))</f>
        <v>0</v>
      </c>
      <c r="T280">
        <f>K280*(1000-(1000*0.61365*exp(17.502*X280/(240.97+X280))/(DM280+DN280)+DH280)/2)/(1000*0.61365*exp(17.502*X280/(240.97+X280))/(DM280+DN280)-DH280)</f>
        <v>0</v>
      </c>
      <c r="U280">
        <f>1/((DB280+1)/(R280/1.6)+1/(S280/1.37)) + DB280/((DB280+1)/(R280/1.6) + DB280/(S280/1.37))</f>
        <v>0</v>
      </c>
      <c r="V280">
        <f>(CW280*CZ280)</f>
        <v>0</v>
      </c>
      <c r="W280">
        <f>(DO280+(V280+2*0.95*5.67E-8*(((DO280+$B$7)+273)^4-(DO280+273)^4)-44100*K280)/(1.84*29.3*S280+8*0.95*5.67E-8*(DO280+273)^3))</f>
        <v>0</v>
      </c>
      <c r="X280">
        <f>($C$7*DP280+$D$7*DQ280+$E$7*W280)</f>
        <v>0</v>
      </c>
      <c r="Y280">
        <f>0.61365*exp(17.502*X280/(240.97+X280))</f>
        <v>0</v>
      </c>
      <c r="Z280">
        <f>(AA280/AB280*100)</f>
        <v>0</v>
      </c>
      <c r="AA280">
        <f>DH280*(DM280+DN280)/1000</f>
        <v>0</v>
      </c>
      <c r="AB280">
        <f>0.61365*exp(17.502*DO280/(240.97+DO280))</f>
        <v>0</v>
      </c>
      <c r="AC280">
        <f>(Y280-DH280*(DM280+DN280)/1000)</f>
        <v>0</v>
      </c>
      <c r="AD280">
        <f>(-K280*44100)</f>
        <v>0</v>
      </c>
      <c r="AE280">
        <f>2*29.3*S280*0.92*(DO280-X280)</f>
        <v>0</v>
      </c>
      <c r="AF280">
        <f>2*0.95*5.67E-8*(((DO280+$B$7)+273)^4-(X280+273)^4)</f>
        <v>0</v>
      </c>
      <c r="AG280">
        <f>V280+AF280+AD280+AE280</f>
        <v>0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MAX(0,($B$13+$C$13*DT280)/(1+$D$13*DT280)*DM280/(DO280+273)*$E$13)</f>
        <v>0</v>
      </c>
      <c r="AM280" t="s">
        <v>422</v>
      </c>
      <c r="AN280" t="s">
        <v>422</v>
      </c>
      <c r="AO280">
        <v>0</v>
      </c>
      <c r="AP280">
        <v>0</v>
      </c>
      <c r="AQ280">
        <f>1-AO280/AP280</f>
        <v>0</v>
      </c>
      <c r="AR280">
        <v>0</v>
      </c>
      <c r="AS280" t="s">
        <v>422</v>
      </c>
      <c r="AT280" t="s">
        <v>422</v>
      </c>
      <c r="AU280">
        <v>0</v>
      </c>
      <c r="AV280">
        <v>0</v>
      </c>
      <c r="AW280">
        <f>1-AU280/AV280</f>
        <v>0</v>
      </c>
      <c r="AX280">
        <v>0.5</v>
      </c>
      <c r="AY280">
        <f>CX280</f>
        <v>0</v>
      </c>
      <c r="AZ280">
        <f>M280</f>
        <v>0</v>
      </c>
      <c r="BA280">
        <f>AW280*AX280*AY280</f>
        <v>0</v>
      </c>
      <c r="BB280">
        <f>(AZ280-AR280)/AY280</f>
        <v>0</v>
      </c>
      <c r="BC280">
        <f>(AP280-AV280)/AV280</f>
        <v>0</v>
      </c>
      <c r="BD280">
        <f>AO280/(AQ280+AO280/AV280)</f>
        <v>0</v>
      </c>
      <c r="BE280" t="s">
        <v>422</v>
      </c>
      <c r="BF280">
        <v>0</v>
      </c>
      <c r="BG280">
        <f>IF(BF280&lt;&gt;0, BF280, BD280)</f>
        <v>0</v>
      </c>
      <c r="BH280">
        <f>1-BG280/AV280</f>
        <v>0</v>
      </c>
      <c r="BI280">
        <f>(AV280-AU280)/(AV280-BG280)</f>
        <v>0</v>
      </c>
      <c r="BJ280">
        <f>(AP280-AV280)/(AP280-BG280)</f>
        <v>0</v>
      </c>
      <c r="BK280">
        <f>(AV280-AU280)/(AV280-AO280)</f>
        <v>0</v>
      </c>
      <c r="BL280">
        <f>(AP280-AV280)/(AP280-AO280)</f>
        <v>0</v>
      </c>
      <c r="BM280">
        <f>(BI280*BG280/AU280)</f>
        <v>0</v>
      </c>
      <c r="BN280">
        <f>(1-BM280)</f>
        <v>0</v>
      </c>
      <c r="CW280">
        <f>$B$11*DU280+$C$11*DV280+$F$11*EG280*(1-EJ280)</f>
        <v>0</v>
      </c>
      <c r="CX280">
        <f>CW280*CY280</f>
        <v>0</v>
      </c>
      <c r="CY280">
        <f>($B$11*$D$9+$C$11*$D$9+$F$11*((ET280+EL280)/MAX(ET280+EL280+EU280, 0.1)*$I$9+EU280/MAX(ET280+EL280+EU280, 0.1)*$J$9))/($B$11+$C$11+$F$11)</f>
        <v>0</v>
      </c>
      <c r="CZ280">
        <f>($B$11*$K$9+$C$11*$K$9+$F$11*((ET280+EL280)/MAX(ET280+EL280+EU280, 0.1)*$P$9+EU280/MAX(ET280+EL280+EU280, 0.1)*$Q$9))/($B$11+$C$11+$F$11)</f>
        <v>0</v>
      </c>
      <c r="DA280">
        <v>4.38</v>
      </c>
      <c r="DB280">
        <v>0.5</v>
      </c>
      <c r="DC280" t="s">
        <v>423</v>
      </c>
      <c r="DD280">
        <v>2</v>
      </c>
      <c r="DE280">
        <v>1758506549</v>
      </c>
      <c r="DF280">
        <v>420.2813333333334</v>
      </c>
      <c r="DG280">
        <v>419.9973333333334</v>
      </c>
      <c r="DH280">
        <v>25.0785</v>
      </c>
      <c r="DI280">
        <v>24.82704444444444</v>
      </c>
      <c r="DJ280">
        <v>419.0436666666667</v>
      </c>
      <c r="DK280">
        <v>24.8734</v>
      </c>
      <c r="DL280">
        <v>499.9974444444445</v>
      </c>
      <c r="DM280">
        <v>90.00723333333333</v>
      </c>
      <c r="DN280">
        <v>0.05594431111111112</v>
      </c>
      <c r="DO280">
        <v>30.96174444444445</v>
      </c>
      <c r="DP280">
        <v>30.64030000000001</v>
      </c>
      <c r="DQ280">
        <v>999.9000000000001</v>
      </c>
      <c r="DR280">
        <v>0</v>
      </c>
      <c r="DS280">
        <v>0</v>
      </c>
      <c r="DT280">
        <v>10002.37777777778</v>
      </c>
      <c r="DU280">
        <v>0</v>
      </c>
      <c r="DV280">
        <v>0.899321</v>
      </c>
      <c r="DW280">
        <v>0.2838506666666667</v>
      </c>
      <c r="DX280">
        <v>431.0924444444444</v>
      </c>
      <c r="DY280">
        <v>430.6902222222222</v>
      </c>
      <c r="DZ280">
        <v>0.2514594444444445</v>
      </c>
      <c r="EA280">
        <v>419.9973333333334</v>
      </c>
      <c r="EB280">
        <v>24.82704444444444</v>
      </c>
      <c r="EC280">
        <v>2.257245555555556</v>
      </c>
      <c r="ED280">
        <v>2.234613333333333</v>
      </c>
      <c r="EE280">
        <v>19.37451111111111</v>
      </c>
      <c r="EF280">
        <v>19.21265555555556</v>
      </c>
      <c r="EG280">
        <v>0.00500097</v>
      </c>
      <c r="EH280">
        <v>0</v>
      </c>
      <c r="EI280">
        <v>0</v>
      </c>
      <c r="EJ280">
        <v>0</v>
      </c>
      <c r="EK280">
        <v>545.3111111111111</v>
      </c>
      <c r="EL280">
        <v>0.00500097</v>
      </c>
      <c r="EM280">
        <v>-11.58888888888889</v>
      </c>
      <c r="EN280">
        <v>-2.744444444444444</v>
      </c>
      <c r="EO280">
        <v>35.26377777777778</v>
      </c>
      <c r="EP280">
        <v>38.437</v>
      </c>
      <c r="EQ280">
        <v>36.937</v>
      </c>
      <c r="ER280">
        <v>38.312</v>
      </c>
      <c r="ES280">
        <v>37.187</v>
      </c>
      <c r="ET280">
        <v>0</v>
      </c>
      <c r="EU280">
        <v>0</v>
      </c>
      <c r="EV280">
        <v>0</v>
      </c>
      <c r="EW280">
        <v>1758506553.1</v>
      </c>
      <c r="EX280">
        <v>0</v>
      </c>
      <c r="EY280">
        <v>542.6615384615384</v>
      </c>
      <c r="EZ280">
        <v>-0.2119655395950379</v>
      </c>
      <c r="FA280">
        <v>31.2205128961296</v>
      </c>
      <c r="FB280">
        <v>-11.39230769230769</v>
      </c>
      <c r="FC280">
        <v>15</v>
      </c>
      <c r="FD280">
        <v>0</v>
      </c>
      <c r="FE280" t="s">
        <v>424</v>
      </c>
      <c r="FF280">
        <v>1747247426.5</v>
      </c>
      <c r="FG280">
        <v>1747247420.5</v>
      </c>
      <c r="FH280">
        <v>0</v>
      </c>
      <c r="FI280">
        <v>1.027</v>
      </c>
      <c r="FJ280">
        <v>0.031</v>
      </c>
      <c r="FK280">
        <v>0.02</v>
      </c>
      <c r="FL280">
        <v>0.05</v>
      </c>
      <c r="FM280">
        <v>420</v>
      </c>
      <c r="FN280">
        <v>16</v>
      </c>
      <c r="FO280">
        <v>0.01</v>
      </c>
      <c r="FP280">
        <v>0.1</v>
      </c>
      <c r="FQ280">
        <v>0.2747474634146341</v>
      </c>
      <c r="FR280">
        <v>0.0360856097560973</v>
      </c>
      <c r="FS280">
        <v>0.03373585555755006</v>
      </c>
      <c r="FT280">
        <v>1</v>
      </c>
      <c r="FU280">
        <v>542.7235294117646</v>
      </c>
      <c r="FV280">
        <v>13.02979377344664</v>
      </c>
      <c r="FW280">
        <v>6.362161065676151</v>
      </c>
      <c r="FX280">
        <v>-1</v>
      </c>
      <c r="FY280">
        <v>0.2499316097560976</v>
      </c>
      <c r="FZ280">
        <v>0.01952968641114974</v>
      </c>
      <c r="GA280">
        <v>0.002557626509071412</v>
      </c>
      <c r="GB280">
        <v>1</v>
      </c>
      <c r="GC280">
        <v>2</v>
      </c>
      <c r="GD280">
        <v>2</v>
      </c>
      <c r="GE280" t="s">
        <v>448</v>
      </c>
      <c r="GF280">
        <v>3.13685</v>
      </c>
      <c r="GG280">
        <v>2.71642</v>
      </c>
      <c r="GH280">
        <v>0.0933085</v>
      </c>
      <c r="GI280">
        <v>0.0925777</v>
      </c>
      <c r="GJ280">
        <v>0.108861</v>
      </c>
      <c r="GK280">
        <v>0.106859</v>
      </c>
      <c r="GL280">
        <v>28804.9</v>
      </c>
      <c r="GM280">
        <v>28880.2</v>
      </c>
      <c r="GN280">
        <v>29534.9</v>
      </c>
      <c r="GO280">
        <v>29413.3</v>
      </c>
      <c r="GP280">
        <v>34773.8</v>
      </c>
      <c r="GQ280">
        <v>34790.9</v>
      </c>
      <c r="GR280">
        <v>41563.4</v>
      </c>
      <c r="GS280">
        <v>41788.2</v>
      </c>
      <c r="GT280">
        <v>1.91898</v>
      </c>
      <c r="GU280">
        <v>1.87022</v>
      </c>
      <c r="GV280">
        <v>0.0847876</v>
      </c>
      <c r="GW280">
        <v>0</v>
      </c>
      <c r="GX280">
        <v>29.2573</v>
      </c>
      <c r="GY280">
        <v>999.9</v>
      </c>
      <c r="GZ280">
        <v>57.2</v>
      </c>
      <c r="HA280">
        <v>31.3</v>
      </c>
      <c r="HB280">
        <v>29.1655</v>
      </c>
      <c r="HC280">
        <v>62.2428</v>
      </c>
      <c r="HD280">
        <v>25.613</v>
      </c>
      <c r="HE280">
        <v>1</v>
      </c>
      <c r="HF280">
        <v>0.110267</v>
      </c>
      <c r="HG280">
        <v>-1.8819</v>
      </c>
      <c r="HH280">
        <v>20.3473</v>
      </c>
      <c r="HI280">
        <v>5.22792</v>
      </c>
      <c r="HJ280">
        <v>12.0159</v>
      </c>
      <c r="HK280">
        <v>4.99135</v>
      </c>
      <c r="HL280">
        <v>3.2896</v>
      </c>
      <c r="HM280">
        <v>9999</v>
      </c>
      <c r="HN280">
        <v>9999</v>
      </c>
      <c r="HO280">
        <v>9999</v>
      </c>
      <c r="HP280">
        <v>999.9</v>
      </c>
      <c r="HQ280">
        <v>1.86758</v>
      </c>
      <c r="HR280">
        <v>1.86673</v>
      </c>
      <c r="HS280">
        <v>1.86602</v>
      </c>
      <c r="HT280">
        <v>1.866</v>
      </c>
      <c r="HU280">
        <v>1.86784</v>
      </c>
      <c r="HV280">
        <v>1.87028</v>
      </c>
      <c r="HW280">
        <v>1.8689</v>
      </c>
      <c r="HX280">
        <v>1.8704</v>
      </c>
      <c r="HY280">
        <v>0</v>
      </c>
      <c r="HZ280">
        <v>0</v>
      </c>
      <c r="IA280">
        <v>0</v>
      </c>
      <c r="IB280">
        <v>0</v>
      </c>
      <c r="IC280" t="s">
        <v>426</v>
      </c>
      <c r="ID280" t="s">
        <v>427</v>
      </c>
      <c r="IE280" t="s">
        <v>428</v>
      </c>
      <c r="IF280" t="s">
        <v>428</v>
      </c>
      <c r="IG280" t="s">
        <v>428</v>
      </c>
      <c r="IH280" t="s">
        <v>428</v>
      </c>
      <c r="II280">
        <v>0</v>
      </c>
      <c r="IJ280">
        <v>100</v>
      </c>
      <c r="IK280">
        <v>100</v>
      </c>
      <c r="IL280">
        <v>1.237</v>
      </c>
      <c r="IM280">
        <v>0.2051</v>
      </c>
      <c r="IN280">
        <v>0.6902030508192664</v>
      </c>
      <c r="IO280">
        <v>0.001474763808417899</v>
      </c>
      <c r="IP280">
        <v>-3.85604142745729E-07</v>
      </c>
      <c r="IQ280">
        <v>-4.042155114862324E-11</v>
      </c>
      <c r="IR280">
        <v>-0.0599630414126953</v>
      </c>
      <c r="IS280">
        <v>-0.0008759303265835833</v>
      </c>
      <c r="IT280">
        <v>0.0007542316531097033</v>
      </c>
      <c r="IU280">
        <v>-1.168394518909615E-05</v>
      </c>
      <c r="IV280">
        <v>4</v>
      </c>
      <c r="IW280">
        <v>2283</v>
      </c>
      <c r="IX280">
        <v>1</v>
      </c>
      <c r="IY280">
        <v>28</v>
      </c>
      <c r="IZ280">
        <v>187652.1</v>
      </c>
      <c r="JA280">
        <v>187652.2</v>
      </c>
      <c r="JB280">
        <v>1.03271</v>
      </c>
      <c r="JC280">
        <v>2.30469</v>
      </c>
      <c r="JD280">
        <v>1.39648</v>
      </c>
      <c r="JE280">
        <v>2.35718</v>
      </c>
      <c r="JF280">
        <v>1.49536</v>
      </c>
      <c r="JG280">
        <v>2.58789</v>
      </c>
      <c r="JH280">
        <v>36.7654</v>
      </c>
      <c r="JI280">
        <v>24.105</v>
      </c>
      <c r="JJ280">
        <v>18</v>
      </c>
      <c r="JK280">
        <v>489.277</v>
      </c>
      <c r="JL280">
        <v>448.472</v>
      </c>
      <c r="JM280">
        <v>31.9109</v>
      </c>
      <c r="JN280">
        <v>29.0114</v>
      </c>
      <c r="JO280">
        <v>30.0003</v>
      </c>
      <c r="JP280">
        <v>28.8626</v>
      </c>
      <c r="JQ280">
        <v>28.7926</v>
      </c>
      <c r="JR280">
        <v>20.6885</v>
      </c>
      <c r="JS280">
        <v>22.045</v>
      </c>
      <c r="JT280">
        <v>100</v>
      </c>
      <c r="JU280">
        <v>31.9538</v>
      </c>
      <c r="JV280">
        <v>420</v>
      </c>
      <c r="JW280">
        <v>24.8195</v>
      </c>
      <c r="JX280">
        <v>100.944</v>
      </c>
      <c r="JY280">
        <v>100.486</v>
      </c>
    </row>
    <row r="281" spans="1:285">
      <c r="A281">
        <v>265</v>
      </c>
      <c r="B281">
        <v>1758506554</v>
      </c>
      <c r="C281">
        <v>3665.5</v>
      </c>
      <c r="D281" t="s">
        <v>964</v>
      </c>
      <c r="E281" t="s">
        <v>965</v>
      </c>
      <c r="F281">
        <v>5</v>
      </c>
      <c r="G281" t="s">
        <v>917</v>
      </c>
      <c r="H281" t="s">
        <v>420</v>
      </c>
      <c r="I281" t="s">
        <v>421</v>
      </c>
      <c r="J281">
        <v>1758506551</v>
      </c>
      <c r="K281">
        <f>(L281)/1000</f>
        <v>0</v>
      </c>
      <c r="L281">
        <f>1000*DL281*AJ281*(DH281-DI281)/(100*DA281*(1000-AJ281*DH281))</f>
        <v>0</v>
      </c>
      <c r="M281">
        <f>DL281*AJ281*(DG281-DF281*(1000-AJ281*DI281)/(1000-AJ281*DH281))/(100*DA281)</f>
        <v>0</v>
      </c>
      <c r="N281">
        <f>DF281 - IF(AJ281&gt;1, M281*DA281*100.0/(AL281), 0)</f>
        <v>0</v>
      </c>
      <c r="O281">
        <f>((U281-K281/2)*N281-M281)/(U281+K281/2)</f>
        <v>0</v>
      </c>
      <c r="P281">
        <f>O281*(DM281+DN281)/1000.0</f>
        <v>0</v>
      </c>
      <c r="Q281">
        <f>(DF281 - IF(AJ281&gt;1, M281*DA281*100.0/(AL281), 0))*(DM281+DN281)/1000.0</f>
        <v>0</v>
      </c>
      <c r="R281">
        <f>2.0/((1/T281-1/S281)+SIGN(T281)*SQRT((1/T281-1/S281)*(1/T281-1/S281) + 4*DB281/((DB281+1)*(DB281+1))*(2*1/T281*1/S281-1/S281*1/S281)))</f>
        <v>0</v>
      </c>
      <c r="S281">
        <f>IF(LEFT(DC281,1)&lt;&gt;"0",IF(LEFT(DC281,1)="1",3.0,DD281),$D$5+$E$5*(DT281*DM281/($K$5*1000))+$F$5*(DT281*DM281/($K$5*1000))*MAX(MIN(DA281,$J$5),$I$5)*MAX(MIN(DA281,$J$5),$I$5)+$G$5*MAX(MIN(DA281,$J$5),$I$5)*(DT281*DM281/($K$5*1000))+$H$5*(DT281*DM281/($K$5*1000))*(DT281*DM281/($K$5*1000)))</f>
        <v>0</v>
      </c>
      <c r="T281">
        <f>K281*(1000-(1000*0.61365*exp(17.502*X281/(240.97+X281))/(DM281+DN281)+DH281)/2)/(1000*0.61365*exp(17.502*X281/(240.97+X281))/(DM281+DN281)-DH281)</f>
        <v>0</v>
      </c>
      <c r="U281">
        <f>1/((DB281+1)/(R281/1.6)+1/(S281/1.37)) + DB281/((DB281+1)/(R281/1.6) + DB281/(S281/1.37))</f>
        <v>0</v>
      </c>
      <c r="V281">
        <f>(CW281*CZ281)</f>
        <v>0</v>
      </c>
      <c r="W281">
        <f>(DO281+(V281+2*0.95*5.67E-8*(((DO281+$B$7)+273)^4-(DO281+273)^4)-44100*K281)/(1.84*29.3*S281+8*0.95*5.67E-8*(DO281+273)^3))</f>
        <v>0</v>
      </c>
      <c r="X281">
        <f>($C$7*DP281+$D$7*DQ281+$E$7*W281)</f>
        <v>0</v>
      </c>
      <c r="Y281">
        <f>0.61365*exp(17.502*X281/(240.97+X281))</f>
        <v>0</v>
      </c>
      <c r="Z281">
        <f>(AA281/AB281*100)</f>
        <v>0</v>
      </c>
      <c r="AA281">
        <f>DH281*(DM281+DN281)/1000</f>
        <v>0</v>
      </c>
      <c r="AB281">
        <f>0.61365*exp(17.502*DO281/(240.97+DO281))</f>
        <v>0</v>
      </c>
      <c r="AC281">
        <f>(Y281-DH281*(DM281+DN281)/1000)</f>
        <v>0</v>
      </c>
      <c r="AD281">
        <f>(-K281*44100)</f>
        <v>0</v>
      </c>
      <c r="AE281">
        <f>2*29.3*S281*0.92*(DO281-X281)</f>
        <v>0</v>
      </c>
      <c r="AF281">
        <f>2*0.95*5.67E-8*(((DO281+$B$7)+273)^4-(X281+273)^4)</f>
        <v>0</v>
      </c>
      <c r="AG281">
        <f>V281+AF281+AD281+AE281</f>
        <v>0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MAX(0,($B$13+$C$13*DT281)/(1+$D$13*DT281)*DM281/(DO281+273)*$E$13)</f>
        <v>0</v>
      </c>
      <c r="AM281" t="s">
        <v>422</v>
      </c>
      <c r="AN281" t="s">
        <v>422</v>
      </c>
      <c r="AO281">
        <v>0</v>
      </c>
      <c r="AP281">
        <v>0</v>
      </c>
      <c r="AQ281">
        <f>1-AO281/AP281</f>
        <v>0</v>
      </c>
      <c r="AR281">
        <v>0</v>
      </c>
      <c r="AS281" t="s">
        <v>422</v>
      </c>
      <c r="AT281" t="s">
        <v>422</v>
      </c>
      <c r="AU281">
        <v>0</v>
      </c>
      <c r="AV281">
        <v>0</v>
      </c>
      <c r="AW281">
        <f>1-AU281/AV281</f>
        <v>0</v>
      </c>
      <c r="AX281">
        <v>0.5</v>
      </c>
      <c r="AY281">
        <f>CX281</f>
        <v>0</v>
      </c>
      <c r="AZ281">
        <f>M281</f>
        <v>0</v>
      </c>
      <c r="BA281">
        <f>AW281*AX281*AY281</f>
        <v>0</v>
      </c>
      <c r="BB281">
        <f>(AZ281-AR281)/AY281</f>
        <v>0</v>
      </c>
      <c r="BC281">
        <f>(AP281-AV281)/AV281</f>
        <v>0</v>
      </c>
      <c r="BD281">
        <f>AO281/(AQ281+AO281/AV281)</f>
        <v>0</v>
      </c>
      <c r="BE281" t="s">
        <v>422</v>
      </c>
      <c r="BF281">
        <v>0</v>
      </c>
      <c r="BG281">
        <f>IF(BF281&lt;&gt;0, BF281, BD281)</f>
        <v>0</v>
      </c>
      <c r="BH281">
        <f>1-BG281/AV281</f>
        <v>0</v>
      </c>
      <c r="BI281">
        <f>(AV281-AU281)/(AV281-BG281)</f>
        <v>0</v>
      </c>
      <c r="BJ281">
        <f>(AP281-AV281)/(AP281-BG281)</f>
        <v>0</v>
      </c>
      <c r="BK281">
        <f>(AV281-AU281)/(AV281-AO281)</f>
        <v>0</v>
      </c>
      <c r="BL281">
        <f>(AP281-AV281)/(AP281-AO281)</f>
        <v>0</v>
      </c>
      <c r="BM281">
        <f>(BI281*BG281/AU281)</f>
        <v>0</v>
      </c>
      <c r="BN281">
        <f>(1-BM281)</f>
        <v>0</v>
      </c>
      <c r="CW281">
        <f>$B$11*DU281+$C$11*DV281+$F$11*EG281*(1-EJ281)</f>
        <v>0</v>
      </c>
      <c r="CX281">
        <f>CW281*CY281</f>
        <v>0</v>
      </c>
      <c r="CY281">
        <f>($B$11*$D$9+$C$11*$D$9+$F$11*((ET281+EL281)/MAX(ET281+EL281+EU281, 0.1)*$I$9+EU281/MAX(ET281+EL281+EU281, 0.1)*$J$9))/($B$11+$C$11+$F$11)</f>
        <v>0</v>
      </c>
      <c r="CZ281">
        <f>($B$11*$K$9+$C$11*$K$9+$F$11*((ET281+EL281)/MAX(ET281+EL281+EU281, 0.1)*$P$9+EU281/MAX(ET281+EL281+EU281, 0.1)*$Q$9))/($B$11+$C$11+$F$11)</f>
        <v>0</v>
      </c>
      <c r="DA281">
        <v>4.38</v>
      </c>
      <c r="DB281">
        <v>0.5</v>
      </c>
      <c r="DC281" t="s">
        <v>423</v>
      </c>
      <c r="DD281">
        <v>2</v>
      </c>
      <c r="DE281">
        <v>1758506551</v>
      </c>
      <c r="DF281">
        <v>420.2893333333334</v>
      </c>
      <c r="DG281">
        <v>419.9727777777778</v>
      </c>
      <c r="DH281">
        <v>25.08016666666667</v>
      </c>
      <c r="DI281">
        <v>24.82697777777777</v>
      </c>
      <c r="DJ281">
        <v>419.0515555555555</v>
      </c>
      <c r="DK281">
        <v>24.87504444444444</v>
      </c>
      <c r="DL281">
        <v>500</v>
      </c>
      <c r="DM281">
        <v>90.0078</v>
      </c>
      <c r="DN281">
        <v>0.05610778888888888</v>
      </c>
      <c r="DO281">
        <v>30.96248888888889</v>
      </c>
      <c r="DP281">
        <v>30.64151111111111</v>
      </c>
      <c r="DQ281">
        <v>999.9000000000001</v>
      </c>
      <c r="DR281">
        <v>0</v>
      </c>
      <c r="DS281">
        <v>0</v>
      </c>
      <c r="DT281">
        <v>9995.566666666668</v>
      </c>
      <c r="DU281">
        <v>0</v>
      </c>
      <c r="DV281">
        <v>0.899321</v>
      </c>
      <c r="DW281">
        <v>0.3164367777777777</v>
      </c>
      <c r="DX281">
        <v>431.1013333333333</v>
      </c>
      <c r="DY281">
        <v>430.6648888888888</v>
      </c>
      <c r="DZ281">
        <v>0.2532033333333333</v>
      </c>
      <c r="EA281">
        <v>419.9727777777778</v>
      </c>
      <c r="EB281">
        <v>24.82697777777777</v>
      </c>
      <c r="EC281">
        <v>2.257411111111111</v>
      </c>
      <c r="ED281">
        <v>2.234622222222222</v>
      </c>
      <c r="EE281">
        <v>19.37568888888889</v>
      </c>
      <c r="EF281">
        <v>19.21271111111111</v>
      </c>
      <c r="EG281">
        <v>0.00500097</v>
      </c>
      <c r="EH281">
        <v>0</v>
      </c>
      <c r="EI281">
        <v>0</v>
      </c>
      <c r="EJ281">
        <v>0</v>
      </c>
      <c r="EK281">
        <v>542.7555555555555</v>
      </c>
      <c r="EL281">
        <v>0.00500097</v>
      </c>
      <c r="EM281">
        <v>-8.866666666666667</v>
      </c>
      <c r="EN281">
        <v>-2.755555555555555</v>
      </c>
      <c r="EO281">
        <v>35.25688888888889</v>
      </c>
      <c r="EP281">
        <v>38.437</v>
      </c>
      <c r="EQ281">
        <v>36.91633333333333</v>
      </c>
      <c r="ER281">
        <v>38.30511111111111</v>
      </c>
      <c r="ES281">
        <v>37.18011111111111</v>
      </c>
      <c r="ET281">
        <v>0</v>
      </c>
      <c r="EU281">
        <v>0</v>
      </c>
      <c r="EV281">
        <v>0</v>
      </c>
      <c r="EW281">
        <v>1758506554.9</v>
      </c>
      <c r="EX281">
        <v>0</v>
      </c>
      <c r="EY281">
        <v>541.972</v>
      </c>
      <c r="EZ281">
        <v>-24.32307663048322</v>
      </c>
      <c r="FA281">
        <v>58.26923084849197</v>
      </c>
      <c r="FB281">
        <v>-10.756</v>
      </c>
      <c r="FC281">
        <v>15</v>
      </c>
      <c r="FD281">
        <v>0</v>
      </c>
      <c r="FE281" t="s">
        <v>424</v>
      </c>
      <c r="FF281">
        <v>1747247426.5</v>
      </c>
      <c r="FG281">
        <v>1747247420.5</v>
      </c>
      <c r="FH281">
        <v>0</v>
      </c>
      <c r="FI281">
        <v>1.027</v>
      </c>
      <c r="FJ281">
        <v>0.031</v>
      </c>
      <c r="FK281">
        <v>0.02</v>
      </c>
      <c r="FL281">
        <v>0.05</v>
      </c>
      <c r="FM281">
        <v>420</v>
      </c>
      <c r="FN281">
        <v>16</v>
      </c>
      <c r="FO281">
        <v>0.01</v>
      </c>
      <c r="FP281">
        <v>0.1</v>
      </c>
      <c r="FQ281">
        <v>0.2792514146341463</v>
      </c>
      <c r="FR281">
        <v>0.08409240418118467</v>
      </c>
      <c r="FS281">
        <v>0.03729239489263299</v>
      </c>
      <c r="FT281">
        <v>1</v>
      </c>
      <c r="FU281">
        <v>542.7235294117646</v>
      </c>
      <c r="FV281">
        <v>-4.44614197633992</v>
      </c>
      <c r="FW281">
        <v>6.04035735325463</v>
      </c>
      <c r="FX281">
        <v>-1</v>
      </c>
      <c r="FY281">
        <v>0.2503649024390244</v>
      </c>
      <c r="FZ281">
        <v>0.02053647386759557</v>
      </c>
      <c r="GA281">
        <v>0.002656450876409074</v>
      </c>
      <c r="GB281">
        <v>1</v>
      </c>
      <c r="GC281">
        <v>2</v>
      </c>
      <c r="GD281">
        <v>2</v>
      </c>
      <c r="GE281" t="s">
        <v>448</v>
      </c>
      <c r="GF281">
        <v>3.1368</v>
      </c>
      <c r="GG281">
        <v>2.71643</v>
      </c>
      <c r="GH281">
        <v>0.0933051</v>
      </c>
      <c r="GI281">
        <v>0.0925811</v>
      </c>
      <c r="GJ281">
        <v>0.108861</v>
      </c>
      <c r="GK281">
        <v>0.10686</v>
      </c>
      <c r="GL281">
        <v>28804.7</v>
      </c>
      <c r="GM281">
        <v>28880</v>
      </c>
      <c r="GN281">
        <v>29534.5</v>
      </c>
      <c r="GO281">
        <v>29413.3</v>
      </c>
      <c r="GP281">
        <v>34773.3</v>
      </c>
      <c r="GQ281">
        <v>34790.7</v>
      </c>
      <c r="GR281">
        <v>41562.9</v>
      </c>
      <c r="GS281">
        <v>41788</v>
      </c>
      <c r="GT281">
        <v>1.91898</v>
      </c>
      <c r="GU281">
        <v>1.87</v>
      </c>
      <c r="GV281">
        <v>0.0849739</v>
      </c>
      <c r="GW281">
        <v>0</v>
      </c>
      <c r="GX281">
        <v>29.2573</v>
      </c>
      <c r="GY281">
        <v>999.9</v>
      </c>
      <c r="GZ281">
        <v>57.2</v>
      </c>
      <c r="HA281">
        <v>31.3</v>
      </c>
      <c r="HB281">
        <v>29.1646</v>
      </c>
      <c r="HC281">
        <v>62.2228</v>
      </c>
      <c r="HD281">
        <v>25.5168</v>
      </c>
      <c r="HE281">
        <v>1</v>
      </c>
      <c r="HF281">
        <v>0.110358</v>
      </c>
      <c r="HG281">
        <v>-1.91205</v>
      </c>
      <c r="HH281">
        <v>20.3469</v>
      </c>
      <c r="HI281">
        <v>5.22822</v>
      </c>
      <c r="HJ281">
        <v>12.0159</v>
      </c>
      <c r="HK281">
        <v>4.99145</v>
      </c>
      <c r="HL281">
        <v>3.28965</v>
      </c>
      <c r="HM281">
        <v>9999</v>
      </c>
      <c r="HN281">
        <v>9999</v>
      </c>
      <c r="HO281">
        <v>9999</v>
      </c>
      <c r="HP281">
        <v>999.9</v>
      </c>
      <c r="HQ281">
        <v>1.86758</v>
      </c>
      <c r="HR281">
        <v>1.86672</v>
      </c>
      <c r="HS281">
        <v>1.86601</v>
      </c>
      <c r="HT281">
        <v>1.866</v>
      </c>
      <c r="HU281">
        <v>1.86784</v>
      </c>
      <c r="HV281">
        <v>1.87028</v>
      </c>
      <c r="HW281">
        <v>1.8689</v>
      </c>
      <c r="HX281">
        <v>1.8704</v>
      </c>
      <c r="HY281">
        <v>0</v>
      </c>
      <c r="HZ281">
        <v>0</v>
      </c>
      <c r="IA281">
        <v>0</v>
      </c>
      <c r="IB281">
        <v>0</v>
      </c>
      <c r="IC281" t="s">
        <v>426</v>
      </c>
      <c r="ID281" t="s">
        <v>427</v>
      </c>
      <c r="IE281" t="s">
        <v>428</v>
      </c>
      <c r="IF281" t="s">
        <v>428</v>
      </c>
      <c r="IG281" t="s">
        <v>428</v>
      </c>
      <c r="IH281" t="s">
        <v>428</v>
      </c>
      <c r="II281">
        <v>0</v>
      </c>
      <c r="IJ281">
        <v>100</v>
      </c>
      <c r="IK281">
        <v>100</v>
      </c>
      <c r="IL281">
        <v>1.238</v>
      </c>
      <c r="IM281">
        <v>0.2051</v>
      </c>
      <c r="IN281">
        <v>0.6902030508192664</v>
      </c>
      <c r="IO281">
        <v>0.001474763808417899</v>
      </c>
      <c r="IP281">
        <v>-3.85604142745729E-07</v>
      </c>
      <c r="IQ281">
        <v>-4.042155114862324E-11</v>
      </c>
      <c r="IR281">
        <v>-0.0599630414126953</v>
      </c>
      <c r="IS281">
        <v>-0.0008759303265835833</v>
      </c>
      <c r="IT281">
        <v>0.0007542316531097033</v>
      </c>
      <c r="IU281">
        <v>-1.168394518909615E-05</v>
      </c>
      <c r="IV281">
        <v>4</v>
      </c>
      <c r="IW281">
        <v>2283</v>
      </c>
      <c r="IX281">
        <v>1</v>
      </c>
      <c r="IY281">
        <v>28</v>
      </c>
      <c r="IZ281">
        <v>187652.1</v>
      </c>
      <c r="JA281">
        <v>187652.2</v>
      </c>
      <c r="JB281">
        <v>1.03271</v>
      </c>
      <c r="JC281">
        <v>2.28149</v>
      </c>
      <c r="JD281">
        <v>1.39648</v>
      </c>
      <c r="JE281">
        <v>2.35474</v>
      </c>
      <c r="JF281">
        <v>1.49536</v>
      </c>
      <c r="JG281">
        <v>2.73071</v>
      </c>
      <c r="JH281">
        <v>36.7654</v>
      </c>
      <c r="JI281">
        <v>24.1138</v>
      </c>
      <c r="JJ281">
        <v>18</v>
      </c>
      <c r="JK281">
        <v>489.277</v>
      </c>
      <c r="JL281">
        <v>448.323</v>
      </c>
      <c r="JM281">
        <v>31.9261</v>
      </c>
      <c r="JN281">
        <v>29.0114</v>
      </c>
      <c r="JO281">
        <v>30.0002</v>
      </c>
      <c r="JP281">
        <v>28.8626</v>
      </c>
      <c r="JQ281">
        <v>28.7914</v>
      </c>
      <c r="JR281">
        <v>20.6887</v>
      </c>
      <c r="JS281">
        <v>22.045</v>
      </c>
      <c r="JT281">
        <v>100</v>
      </c>
      <c r="JU281">
        <v>31.9538</v>
      </c>
      <c r="JV281">
        <v>420</v>
      </c>
      <c r="JW281">
        <v>24.8195</v>
      </c>
      <c r="JX281">
        <v>100.943</v>
      </c>
      <c r="JY281">
        <v>100.486</v>
      </c>
    </row>
    <row r="282" spans="1:285">
      <c r="A282">
        <v>266</v>
      </c>
      <c r="B282">
        <v>1758506556</v>
      </c>
      <c r="C282">
        <v>3667.5</v>
      </c>
      <c r="D282" t="s">
        <v>966</v>
      </c>
      <c r="E282" t="s">
        <v>967</v>
      </c>
      <c r="F282">
        <v>5</v>
      </c>
      <c r="G282" t="s">
        <v>917</v>
      </c>
      <c r="H282" t="s">
        <v>420</v>
      </c>
      <c r="I282" t="s">
        <v>421</v>
      </c>
      <c r="J282">
        <v>1758506553</v>
      </c>
      <c r="K282">
        <f>(L282)/1000</f>
        <v>0</v>
      </c>
      <c r="L282">
        <f>1000*DL282*AJ282*(DH282-DI282)/(100*DA282*(1000-AJ282*DH282))</f>
        <v>0</v>
      </c>
      <c r="M282">
        <f>DL282*AJ282*(DG282-DF282*(1000-AJ282*DI282)/(1000-AJ282*DH282))/(100*DA282)</f>
        <v>0</v>
      </c>
      <c r="N282">
        <f>DF282 - IF(AJ282&gt;1, M282*DA282*100.0/(AL282), 0)</f>
        <v>0</v>
      </c>
      <c r="O282">
        <f>((U282-K282/2)*N282-M282)/(U282+K282/2)</f>
        <v>0</v>
      </c>
      <c r="P282">
        <f>O282*(DM282+DN282)/1000.0</f>
        <v>0</v>
      </c>
      <c r="Q282">
        <f>(DF282 - IF(AJ282&gt;1, M282*DA282*100.0/(AL282), 0))*(DM282+DN282)/1000.0</f>
        <v>0</v>
      </c>
      <c r="R282">
        <f>2.0/((1/T282-1/S282)+SIGN(T282)*SQRT((1/T282-1/S282)*(1/T282-1/S282) + 4*DB282/((DB282+1)*(DB282+1))*(2*1/T282*1/S282-1/S282*1/S282)))</f>
        <v>0</v>
      </c>
      <c r="S282">
        <f>IF(LEFT(DC282,1)&lt;&gt;"0",IF(LEFT(DC282,1)="1",3.0,DD282),$D$5+$E$5*(DT282*DM282/($K$5*1000))+$F$5*(DT282*DM282/($K$5*1000))*MAX(MIN(DA282,$J$5),$I$5)*MAX(MIN(DA282,$J$5),$I$5)+$G$5*MAX(MIN(DA282,$J$5),$I$5)*(DT282*DM282/($K$5*1000))+$H$5*(DT282*DM282/($K$5*1000))*(DT282*DM282/($K$5*1000)))</f>
        <v>0</v>
      </c>
      <c r="T282">
        <f>K282*(1000-(1000*0.61365*exp(17.502*X282/(240.97+X282))/(DM282+DN282)+DH282)/2)/(1000*0.61365*exp(17.502*X282/(240.97+X282))/(DM282+DN282)-DH282)</f>
        <v>0</v>
      </c>
      <c r="U282">
        <f>1/((DB282+1)/(R282/1.6)+1/(S282/1.37)) + DB282/((DB282+1)/(R282/1.6) + DB282/(S282/1.37))</f>
        <v>0</v>
      </c>
      <c r="V282">
        <f>(CW282*CZ282)</f>
        <v>0</v>
      </c>
      <c r="W282">
        <f>(DO282+(V282+2*0.95*5.67E-8*(((DO282+$B$7)+273)^4-(DO282+273)^4)-44100*K282)/(1.84*29.3*S282+8*0.95*5.67E-8*(DO282+273)^3))</f>
        <v>0</v>
      </c>
      <c r="X282">
        <f>($C$7*DP282+$D$7*DQ282+$E$7*W282)</f>
        <v>0</v>
      </c>
      <c r="Y282">
        <f>0.61365*exp(17.502*X282/(240.97+X282))</f>
        <v>0</v>
      </c>
      <c r="Z282">
        <f>(AA282/AB282*100)</f>
        <v>0</v>
      </c>
      <c r="AA282">
        <f>DH282*(DM282+DN282)/1000</f>
        <v>0</v>
      </c>
      <c r="AB282">
        <f>0.61365*exp(17.502*DO282/(240.97+DO282))</f>
        <v>0</v>
      </c>
      <c r="AC282">
        <f>(Y282-DH282*(DM282+DN282)/1000)</f>
        <v>0</v>
      </c>
      <c r="AD282">
        <f>(-K282*44100)</f>
        <v>0</v>
      </c>
      <c r="AE282">
        <f>2*29.3*S282*0.92*(DO282-X282)</f>
        <v>0</v>
      </c>
      <c r="AF282">
        <f>2*0.95*5.67E-8*(((DO282+$B$7)+273)^4-(X282+273)^4)</f>
        <v>0</v>
      </c>
      <c r="AG282">
        <f>V282+AF282+AD282+AE282</f>
        <v>0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MAX(0,($B$13+$C$13*DT282)/(1+$D$13*DT282)*DM282/(DO282+273)*$E$13)</f>
        <v>0</v>
      </c>
      <c r="AM282" t="s">
        <v>422</v>
      </c>
      <c r="AN282" t="s">
        <v>422</v>
      </c>
      <c r="AO282">
        <v>0</v>
      </c>
      <c r="AP282">
        <v>0</v>
      </c>
      <c r="AQ282">
        <f>1-AO282/AP282</f>
        <v>0</v>
      </c>
      <c r="AR282">
        <v>0</v>
      </c>
      <c r="AS282" t="s">
        <v>422</v>
      </c>
      <c r="AT282" t="s">
        <v>422</v>
      </c>
      <c r="AU282">
        <v>0</v>
      </c>
      <c r="AV282">
        <v>0</v>
      </c>
      <c r="AW282">
        <f>1-AU282/AV282</f>
        <v>0</v>
      </c>
      <c r="AX282">
        <v>0.5</v>
      </c>
      <c r="AY282">
        <f>CX282</f>
        <v>0</v>
      </c>
      <c r="AZ282">
        <f>M282</f>
        <v>0</v>
      </c>
      <c r="BA282">
        <f>AW282*AX282*AY282</f>
        <v>0</v>
      </c>
      <c r="BB282">
        <f>(AZ282-AR282)/AY282</f>
        <v>0</v>
      </c>
      <c r="BC282">
        <f>(AP282-AV282)/AV282</f>
        <v>0</v>
      </c>
      <c r="BD282">
        <f>AO282/(AQ282+AO282/AV282)</f>
        <v>0</v>
      </c>
      <c r="BE282" t="s">
        <v>422</v>
      </c>
      <c r="BF282">
        <v>0</v>
      </c>
      <c r="BG282">
        <f>IF(BF282&lt;&gt;0, BF282, BD282)</f>
        <v>0</v>
      </c>
      <c r="BH282">
        <f>1-BG282/AV282</f>
        <v>0</v>
      </c>
      <c r="BI282">
        <f>(AV282-AU282)/(AV282-BG282)</f>
        <v>0</v>
      </c>
      <c r="BJ282">
        <f>(AP282-AV282)/(AP282-BG282)</f>
        <v>0</v>
      </c>
      <c r="BK282">
        <f>(AV282-AU282)/(AV282-AO282)</f>
        <v>0</v>
      </c>
      <c r="BL282">
        <f>(AP282-AV282)/(AP282-AO282)</f>
        <v>0</v>
      </c>
      <c r="BM282">
        <f>(BI282*BG282/AU282)</f>
        <v>0</v>
      </c>
      <c r="BN282">
        <f>(1-BM282)</f>
        <v>0</v>
      </c>
      <c r="CW282">
        <f>$B$11*DU282+$C$11*DV282+$F$11*EG282*(1-EJ282)</f>
        <v>0</v>
      </c>
      <c r="CX282">
        <f>CW282*CY282</f>
        <v>0</v>
      </c>
      <c r="CY282">
        <f>($B$11*$D$9+$C$11*$D$9+$F$11*((ET282+EL282)/MAX(ET282+EL282+EU282, 0.1)*$I$9+EU282/MAX(ET282+EL282+EU282, 0.1)*$J$9))/($B$11+$C$11+$F$11)</f>
        <v>0</v>
      </c>
      <c r="CZ282">
        <f>($B$11*$K$9+$C$11*$K$9+$F$11*((ET282+EL282)/MAX(ET282+EL282+EU282, 0.1)*$P$9+EU282/MAX(ET282+EL282+EU282, 0.1)*$Q$9))/($B$11+$C$11+$F$11)</f>
        <v>0</v>
      </c>
      <c r="DA282">
        <v>4.38</v>
      </c>
      <c r="DB282">
        <v>0.5</v>
      </c>
      <c r="DC282" t="s">
        <v>423</v>
      </c>
      <c r="DD282">
        <v>2</v>
      </c>
      <c r="DE282">
        <v>1758506553</v>
      </c>
      <c r="DF282">
        <v>420.2938888888889</v>
      </c>
      <c r="DG282">
        <v>419.9672222222223</v>
      </c>
      <c r="DH282">
        <v>25.08125555555556</v>
      </c>
      <c r="DI282">
        <v>24.82713333333334</v>
      </c>
      <c r="DJ282">
        <v>419.056</v>
      </c>
      <c r="DK282">
        <v>24.87613333333333</v>
      </c>
      <c r="DL282">
        <v>500.0061111111111</v>
      </c>
      <c r="DM282">
        <v>90.008</v>
      </c>
      <c r="DN282">
        <v>0.05620410000000001</v>
      </c>
      <c r="DO282">
        <v>30.96408888888889</v>
      </c>
      <c r="DP282">
        <v>30.64037777777778</v>
      </c>
      <c r="DQ282">
        <v>999.9000000000001</v>
      </c>
      <c r="DR282">
        <v>0</v>
      </c>
      <c r="DS282">
        <v>0</v>
      </c>
      <c r="DT282">
        <v>9996.388888888889</v>
      </c>
      <c r="DU282">
        <v>0</v>
      </c>
      <c r="DV282">
        <v>0.899321</v>
      </c>
      <c r="DW282">
        <v>0.3266466666666666</v>
      </c>
      <c r="DX282">
        <v>431.1064444444444</v>
      </c>
      <c r="DY282">
        <v>430.6591111111111</v>
      </c>
      <c r="DZ282">
        <v>0.2541196666666667</v>
      </c>
      <c r="EA282">
        <v>419.9672222222223</v>
      </c>
      <c r="EB282">
        <v>24.82713333333334</v>
      </c>
      <c r="EC282">
        <v>2.257514444444444</v>
      </c>
      <c r="ED282">
        <v>2.234641111111111</v>
      </c>
      <c r="EE282">
        <v>19.37641111111111</v>
      </c>
      <c r="EF282">
        <v>19.21285555555556</v>
      </c>
      <c r="EG282">
        <v>0.00500097</v>
      </c>
      <c r="EH282">
        <v>0</v>
      </c>
      <c r="EI282">
        <v>0</v>
      </c>
      <c r="EJ282">
        <v>0</v>
      </c>
      <c r="EK282">
        <v>541.1666666666666</v>
      </c>
      <c r="EL282">
        <v>0.00500097</v>
      </c>
      <c r="EM282">
        <v>-7.366666666666668</v>
      </c>
      <c r="EN282">
        <v>-2.955555555555556</v>
      </c>
      <c r="EO282">
        <v>35.25</v>
      </c>
      <c r="EP282">
        <v>38.41633333333333</v>
      </c>
      <c r="EQ282">
        <v>36.89566666666666</v>
      </c>
      <c r="ER282">
        <v>38.28444444444444</v>
      </c>
      <c r="ES282">
        <v>37.15944444444444</v>
      </c>
      <c r="ET282">
        <v>0</v>
      </c>
      <c r="EU282">
        <v>0</v>
      </c>
      <c r="EV282">
        <v>0</v>
      </c>
      <c r="EW282">
        <v>1758506556.7</v>
      </c>
      <c r="EX282">
        <v>0</v>
      </c>
      <c r="EY282">
        <v>542.1653846153847</v>
      </c>
      <c r="EZ282">
        <v>-22.45811959062802</v>
      </c>
      <c r="FA282">
        <v>41.58974382190954</v>
      </c>
      <c r="FB282">
        <v>-9.526923076923078</v>
      </c>
      <c r="FC282">
        <v>15</v>
      </c>
      <c r="FD282">
        <v>0</v>
      </c>
      <c r="FE282" t="s">
        <v>424</v>
      </c>
      <c r="FF282">
        <v>1747247426.5</v>
      </c>
      <c r="FG282">
        <v>1747247420.5</v>
      </c>
      <c r="FH282">
        <v>0</v>
      </c>
      <c r="FI282">
        <v>1.027</v>
      </c>
      <c r="FJ282">
        <v>0.031</v>
      </c>
      <c r="FK282">
        <v>0.02</v>
      </c>
      <c r="FL282">
        <v>0.05</v>
      </c>
      <c r="FM282">
        <v>420</v>
      </c>
      <c r="FN282">
        <v>16</v>
      </c>
      <c r="FO282">
        <v>0.01</v>
      </c>
      <c r="FP282">
        <v>0.1</v>
      </c>
      <c r="FQ282">
        <v>0.2847029024390244</v>
      </c>
      <c r="FR282">
        <v>0.1550363623693383</v>
      </c>
      <c r="FS282">
        <v>0.03962687809432731</v>
      </c>
      <c r="FT282">
        <v>0</v>
      </c>
      <c r="FU282">
        <v>542.285294117647</v>
      </c>
      <c r="FV282">
        <v>-12.77463702159094</v>
      </c>
      <c r="FW282">
        <v>6.162034249334011</v>
      </c>
      <c r="FX282">
        <v>-1</v>
      </c>
      <c r="FY282">
        <v>0.2516026097560976</v>
      </c>
      <c r="FZ282">
        <v>0.01590457839721289</v>
      </c>
      <c r="GA282">
        <v>0.002234732590299947</v>
      </c>
      <c r="GB282">
        <v>1</v>
      </c>
      <c r="GC282">
        <v>1</v>
      </c>
      <c r="GD282">
        <v>2</v>
      </c>
      <c r="GE282" t="s">
        <v>425</v>
      </c>
      <c r="GF282">
        <v>3.13677</v>
      </c>
      <c r="GG282">
        <v>2.7165</v>
      </c>
      <c r="GH282">
        <v>0.093303</v>
      </c>
      <c r="GI282">
        <v>0.0925854</v>
      </c>
      <c r="GJ282">
        <v>0.108859</v>
      </c>
      <c r="GK282">
        <v>0.106863</v>
      </c>
      <c r="GL282">
        <v>28804.6</v>
      </c>
      <c r="GM282">
        <v>28879.9</v>
      </c>
      <c r="GN282">
        <v>29534.3</v>
      </c>
      <c r="GO282">
        <v>29413.3</v>
      </c>
      <c r="GP282">
        <v>34773.1</v>
      </c>
      <c r="GQ282">
        <v>34790.4</v>
      </c>
      <c r="GR282">
        <v>41562.5</v>
      </c>
      <c r="GS282">
        <v>41787.8</v>
      </c>
      <c r="GT282">
        <v>1.91882</v>
      </c>
      <c r="GU282">
        <v>1.87003</v>
      </c>
      <c r="GV282">
        <v>0.08501110000000001</v>
      </c>
      <c r="GW282">
        <v>0</v>
      </c>
      <c r="GX282">
        <v>29.2568</v>
      </c>
      <c r="GY282">
        <v>999.9</v>
      </c>
      <c r="GZ282">
        <v>57.2</v>
      </c>
      <c r="HA282">
        <v>31.3</v>
      </c>
      <c r="HB282">
        <v>29.1625</v>
      </c>
      <c r="HC282">
        <v>62.4128</v>
      </c>
      <c r="HD282">
        <v>25.5168</v>
      </c>
      <c r="HE282">
        <v>1</v>
      </c>
      <c r="HF282">
        <v>0.110521</v>
      </c>
      <c r="HG282">
        <v>-1.94101</v>
      </c>
      <c r="HH282">
        <v>20.3466</v>
      </c>
      <c r="HI282">
        <v>5.22852</v>
      </c>
      <c r="HJ282">
        <v>12.0159</v>
      </c>
      <c r="HK282">
        <v>4.99165</v>
      </c>
      <c r="HL282">
        <v>3.2895</v>
      </c>
      <c r="HM282">
        <v>9999</v>
      </c>
      <c r="HN282">
        <v>9999</v>
      </c>
      <c r="HO282">
        <v>9999</v>
      </c>
      <c r="HP282">
        <v>999.9</v>
      </c>
      <c r="HQ282">
        <v>1.86755</v>
      </c>
      <c r="HR282">
        <v>1.8667</v>
      </c>
      <c r="HS282">
        <v>1.866</v>
      </c>
      <c r="HT282">
        <v>1.866</v>
      </c>
      <c r="HU282">
        <v>1.86784</v>
      </c>
      <c r="HV282">
        <v>1.87028</v>
      </c>
      <c r="HW282">
        <v>1.8689</v>
      </c>
      <c r="HX282">
        <v>1.8704</v>
      </c>
      <c r="HY282">
        <v>0</v>
      </c>
      <c r="HZ282">
        <v>0</v>
      </c>
      <c r="IA282">
        <v>0</v>
      </c>
      <c r="IB282">
        <v>0</v>
      </c>
      <c r="IC282" t="s">
        <v>426</v>
      </c>
      <c r="ID282" t="s">
        <v>427</v>
      </c>
      <c r="IE282" t="s">
        <v>428</v>
      </c>
      <c r="IF282" t="s">
        <v>428</v>
      </c>
      <c r="IG282" t="s">
        <v>428</v>
      </c>
      <c r="IH282" t="s">
        <v>428</v>
      </c>
      <c r="II282">
        <v>0</v>
      </c>
      <c r="IJ282">
        <v>100</v>
      </c>
      <c r="IK282">
        <v>100</v>
      </c>
      <c r="IL282">
        <v>1.238</v>
      </c>
      <c r="IM282">
        <v>0.2051</v>
      </c>
      <c r="IN282">
        <v>0.6902030508192664</v>
      </c>
      <c r="IO282">
        <v>0.001474763808417899</v>
      </c>
      <c r="IP282">
        <v>-3.85604142745729E-07</v>
      </c>
      <c r="IQ282">
        <v>-4.042155114862324E-11</v>
      </c>
      <c r="IR282">
        <v>-0.0599630414126953</v>
      </c>
      <c r="IS282">
        <v>-0.0008759303265835833</v>
      </c>
      <c r="IT282">
        <v>0.0007542316531097033</v>
      </c>
      <c r="IU282">
        <v>-1.168394518909615E-05</v>
      </c>
      <c r="IV282">
        <v>4</v>
      </c>
      <c r="IW282">
        <v>2283</v>
      </c>
      <c r="IX282">
        <v>1</v>
      </c>
      <c r="IY282">
        <v>28</v>
      </c>
      <c r="IZ282">
        <v>187652.2</v>
      </c>
      <c r="JA282">
        <v>187652.3</v>
      </c>
      <c r="JB282">
        <v>1.03271</v>
      </c>
      <c r="JC282">
        <v>2.30225</v>
      </c>
      <c r="JD282">
        <v>1.39771</v>
      </c>
      <c r="JE282">
        <v>2.35352</v>
      </c>
      <c r="JF282">
        <v>1.49536</v>
      </c>
      <c r="JG282">
        <v>2.53662</v>
      </c>
      <c r="JH282">
        <v>36.7417</v>
      </c>
      <c r="JI282">
        <v>24.105</v>
      </c>
      <c r="JJ282">
        <v>18</v>
      </c>
      <c r="JK282">
        <v>489.183</v>
      </c>
      <c r="JL282">
        <v>448.338</v>
      </c>
      <c r="JM282">
        <v>31.9437</v>
      </c>
      <c r="JN282">
        <v>29.0114</v>
      </c>
      <c r="JO282">
        <v>30.0002</v>
      </c>
      <c r="JP282">
        <v>28.8626</v>
      </c>
      <c r="JQ282">
        <v>28.7913</v>
      </c>
      <c r="JR282">
        <v>20.6877</v>
      </c>
      <c r="JS282">
        <v>22.045</v>
      </c>
      <c r="JT282">
        <v>100</v>
      </c>
      <c r="JU282">
        <v>31.9538</v>
      </c>
      <c r="JV282">
        <v>420</v>
      </c>
      <c r="JW282">
        <v>24.8195</v>
      </c>
      <c r="JX282">
        <v>100.942</v>
      </c>
      <c r="JY282">
        <v>100.486</v>
      </c>
    </row>
    <row r="283" spans="1:285">
      <c r="A283">
        <v>267</v>
      </c>
      <c r="B283">
        <v>1758506558</v>
      </c>
      <c r="C283">
        <v>3669.5</v>
      </c>
      <c r="D283" t="s">
        <v>968</v>
      </c>
      <c r="E283" t="s">
        <v>969</v>
      </c>
      <c r="F283">
        <v>5</v>
      </c>
      <c r="G283" t="s">
        <v>917</v>
      </c>
      <c r="H283" t="s">
        <v>420</v>
      </c>
      <c r="I283" t="s">
        <v>421</v>
      </c>
      <c r="J283">
        <v>1758506555</v>
      </c>
      <c r="K283">
        <f>(L283)/1000</f>
        <v>0</v>
      </c>
      <c r="L283">
        <f>1000*DL283*AJ283*(DH283-DI283)/(100*DA283*(1000-AJ283*DH283))</f>
        <v>0</v>
      </c>
      <c r="M283">
        <f>DL283*AJ283*(DG283-DF283*(1000-AJ283*DI283)/(1000-AJ283*DH283))/(100*DA283)</f>
        <v>0</v>
      </c>
      <c r="N283">
        <f>DF283 - IF(AJ283&gt;1, M283*DA283*100.0/(AL283), 0)</f>
        <v>0</v>
      </c>
      <c r="O283">
        <f>((U283-K283/2)*N283-M283)/(U283+K283/2)</f>
        <v>0</v>
      </c>
      <c r="P283">
        <f>O283*(DM283+DN283)/1000.0</f>
        <v>0</v>
      </c>
      <c r="Q283">
        <f>(DF283 - IF(AJ283&gt;1, M283*DA283*100.0/(AL283), 0))*(DM283+DN283)/1000.0</f>
        <v>0</v>
      </c>
      <c r="R283">
        <f>2.0/((1/T283-1/S283)+SIGN(T283)*SQRT((1/T283-1/S283)*(1/T283-1/S283) + 4*DB283/((DB283+1)*(DB283+1))*(2*1/T283*1/S283-1/S283*1/S283)))</f>
        <v>0</v>
      </c>
      <c r="S283">
        <f>IF(LEFT(DC283,1)&lt;&gt;"0",IF(LEFT(DC283,1)="1",3.0,DD283),$D$5+$E$5*(DT283*DM283/($K$5*1000))+$F$5*(DT283*DM283/($K$5*1000))*MAX(MIN(DA283,$J$5),$I$5)*MAX(MIN(DA283,$J$5),$I$5)+$G$5*MAX(MIN(DA283,$J$5),$I$5)*(DT283*DM283/($K$5*1000))+$H$5*(DT283*DM283/($K$5*1000))*(DT283*DM283/($K$5*1000)))</f>
        <v>0</v>
      </c>
      <c r="T283">
        <f>K283*(1000-(1000*0.61365*exp(17.502*X283/(240.97+X283))/(DM283+DN283)+DH283)/2)/(1000*0.61365*exp(17.502*X283/(240.97+X283))/(DM283+DN283)-DH283)</f>
        <v>0</v>
      </c>
      <c r="U283">
        <f>1/((DB283+1)/(R283/1.6)+1/(S283/1.37)) + DB283/((DB283+1)/(R283/1.6) + DB283/(S283/1.37))</f>
        <v>0</v>
      </c>
      <c r="V283">
        <f>(CW283*CZ283)</f>
        <v>0</v>
      </c>
      <c r="W283">
        <f>(DO283+(V283+2*0.95*5.67E-8*(((DO283+$B$7)+273)^4-(DO283+273)^4)-44100*K283)/(1.84*29.3*S283+8*0.95*5.67E-8*(DO283+273)^3))</f>
        <v>0</v>
      </c>
      <c r="X283">
        <f>($C$7*DP283+$D$7*DQ283+$E$7*W283)</f>
        <v>0</v>
      </c>
      <c r="Y283">
        <f>0.61365*exp(17.502*X283/(240.97+X283))</f>
        <v>0</v>
      </c>
      <c r="Z283">
        <f>(AA283/AB283*100)</f>
        <v>0</v>
      </c>
      <c r="AA283">
        <f>DH283*(DM283+DN283)/1000</f>
        <v>0</v>
      </c>
      <c r="AB283">
        <f>0.61365*exp(17.502*DO283/(240.97+DO283))</f>
        <v>0</v>
      </c>
      <c r="AC283">
        <f>(Y283-DH283*(DM283+DN283)/1000)</f>
        <v>0</v>
      </c>
      <c r="AD283">
        <f>(-K283*44100)</f>
        <v>0</v>
      </c>
      <c r="AE283">
        <f>2*29.3*S283*0.92*(DO283-X283)</f>
        <v>0</v>
      </c>
      <c r="AF283">
        <f>2*0.95*5.67E-8*(((DO283+$B$7)+273)^4-(X283+273)^4)</f>
        <v>0</v>
      </c>
      <c r="AG283">
        <f>V283+AF283+AD283+AE283</f>
        <v>0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MAX(0,($B$13+$C$13*DT283)/(1+$D$13*DT283)*DM283/(DO283+273)*$E$13)</f>
        <v>0</v>
      </c>
      <c r="AM283" t="s">
        <v>422</v>
      </c>
      <c r="AN283" t="s">
        <v>422</v>
      </c>
      <c r="AO283">
        <v>0</v>
      </c>
      <c r="AP283">
        <v>0</v>
      </c>
      <c r="AQ283">
        <f>1-AO283/AP283</f>
        <v>0</v>
      </c>
      <c r="AR283">
        <v>0</v>
      </c>
      <c r="AS283" t="s">
        <v>422</v>
      </c>
      <c r="AT283" t="s">
        <v>422</v>
      </c>
      <c r="AU283">
        <v>0</v>
      </c>
      <c r="AV283">
        <v>0</v>
      </c>
      <c r="AW283">
        <f>1-AU283/AV283</f>
        <v>0</v>
      </c>
      <c r="AX283">
        <v>0.5</v>
      </c>
      <c r="AY283">
        <f>CX283</f>
        <v>0</v>
      </c>
      <c r="AZ283">
        <f>M283</f>
        <v>0</v>
      </c>
      <c r="BA283">
        <f>AW283*AX283*AY283</f>
        <v>0</v>
      </c>
      <c r="BB283">
        <f>(AZ283-AR283)/AY283</f>
        <v>0</v>
      </c>
      <c r="BC283">
        <f>(AP283-AV283)/AV283</f>
        <v>0</v>
      </c>
      <c r="BD283">
        <f>AO283/(AQ283+AO283/AV283)</f>
        <v>0</v>
      </c>
      <c r="BE283" t="s">
        <v>422</v>
      </c>
      <c r="BF283">
        <v>0</v>
      </c>
      <c r="BG283">
        <f>IF(BF283&lt;&gt;0, BF283, BD283)</f>
        <v>0</v>
      </c>
      <c r="BH283">
        <f>1-BG283/AV283</f>
        <v>0</v>
      </c>
      <c r="BI283">
        <f>(AV283-AU283)/(AV283-BG283)</f>
        <v>0</v>
      </c>
      <c r="BJ283">
        <f>(AP283-AV283)/(AP283-BG283)</f>
        <v>0</v>
      </c>
      <c r="BK283">
        <f>(AV283-AU283)/(AV283-AO283)</f>
        <v>0</v>
      </c>
      <c r="BL283">
        <f>(AP283-AV283)/(AP283-AO283)</f>
        <v>0</v>
      </c>
      <c r="BM283">
        <f>(BI283*BG283/AU283)</f>
        <v>0</v>
      </c>
      <c r="BN283">
        <f>(1-BM283)</f>
        <v>0</v>
      </c>
      <c r="CW283">
        <f>$B$11*DU283+$C$11*DV283+$F$11*EG283*(1-EJ283)</f>
        <v>0</v>
      </c>
      <c r="CX283">
        <f>CW283*CY283</f>
        <v>0</v>
      </c>
      <c r="CY283">
        <f>($B$11*$D$9+$C$11*$D$9+$F$11*((ET283+EL283)/MAX(ET283+EL283+EU283, 0.1)*$I$9+EU283/MAX(ET283+EL283+EU283, 0.1)*$J$9))/($B$11+$C$11+$F$11)</f>
        <v>0</v>
      </c>
      <c r="CZ283">
        <f>($B$11*$K$9+$C$11*$K$9+$F$11*((ET283+EL283)/MAX(ET283+EL283+EU283, 0.1)*$P$9+EU283/MAX(ET283+EL283+EU283, 0.1)*$Q$9))/($B$11+$C$11+$F$11)</f>
        <v>0</v>
      </c>
      <c r="DA283">
        <v>4.38</v>
      </c>
      <c r="DB283">
        <v>0.5</v>
      </c>
      <c r="DC283" t="s">
        <v>423</v>
      </c>
      <c r="DD283">
        <v>2</v>
      </c>
      <c r="DE283">
        <v>1758506555</v>
      </c>
      <c r="DF283">
        <v>420.2695555555556</v>
      </c>
      <c r="DG283">
        <v>419.9732222222221</v>
      </c>
      <c r="DH283">
        <v>25.08213333333333</v>
      </c>
      <c r="DI283">
        <v>24.82728888888889</v>
      </c>
      <c r="DJ283">
        <v>419.0317777777778</v>
      </c>
      <c r="DK283">
        <v>24.87701111111112</v>
      </c>
      <c r="DL283">
        <v>500.0035555555556</v>
      </c>
      <c r="DM283">
        <v>90.00781111111111</v>
      </c>
      <c r="DN283">
        <v>0.05619322222222221</v>
      </c>
      <c r="DO283">
        <v>30.96634444444444</v>
      </c>
      <c r="DP283">
        <v>30.6382</v>
      </c>
      <c r="DQ283">
        <v>999.9000000000001</v>
      </c>
      <c r="DR283">
        <v>0</v>
      </c>
      <c r="DS283">
        <v>0</v>
      </c>
      <c r="DT283">
        <v>9999.78888888889</v>
      </c>
      <c r="DU283">
        <v>0</v>
      </c>
      <c r="DV283">
        <v>0.899321</v>
      </c>
      <c r="DW283">
        <v>0.296319</v>
      </c>
      <c r="DX283">
        <v>431.081888888889</v>
      </c>
      <c r="DY283">
        <v>430.6653333333333</v>
      </c>
      <c r="DZ283">
        <v>0.2548545555555556</v>
      </c>
      <c r="EA283">
        <v>419.9732222222221</v>
      </c>
      <c r="EB283">
        <v>24.82728888888889</v>
      </c>
      <c r="EC283">
        <v>2.25759</v>
      </c>
      <c r="ED283">
        <v>2.23465</v>
      </c>
      <c r="EE283">
        <v>19.37693333333333</v>
      </c>
      <c r="EF283">
        <v>19.21291111111111</v>
      </c>
      <c r="EG283">
        <v>0.00500097</v>
      </c>
      <c r="EH283">
        <v>0</v>
      </c>
      <c r="EI283">
        <v>0</v>
      </c>
      <c r="EJ283">
        <v>0</v>
      </c>
      <c r="EK283">
        <v>539.5333333333333</v>
      </c>
      <c r="EL283">
        <v>0.00500097</v>
      </c>
      <c r="EM283">
        <v>-6.611111111111112</v>
      </c>
      <c r="EN283">
        <v>-2.733333333333333</v>
      </c>
      <c r="EO283">
        <v>35.25</v>
      </c>
      <c r="EP283">
        <v>38.39566666666666</v>
      </c>
      <c r="EQ283">
        <v>36.875</v>
      </c>
      <c r="ER283">
        <v>38.26377777777778</v>
      </c>
      <c r="ES283">
        <v>37.13877777777778</v>
      </c>
      <c r="ET283">
        <v>0</v>
      </c>
      <c r="EU283">
        <v>0</v>
      </c>
      <c r="EV283">
        <v>0</v>
      </c>
      <c r="EW283">
        <v>1758506559.1</v>
      </c>
      <c r="EX283">
        <v>0</v>
      </c>
      <c r="EY283">
        <v>541.7730769230769</v>
      </c>
      <c r="EZ283">
        <v>3.100854652740423</v>
      </c>
      <c r="FA283">
        <v>17.3333336357587</v>
      </c>
      <c r="FB283">
        <v>-8.323076923076924</v>
      </c>
      <c r="FC283">
        <v>15</v>
      </c>
      <c r="FD283">
        <v>0</v>
      </c>
      <c r="FE283" t="s">
        <v>424</v>
      </c>
      <c r="FF283">
        <v>1747247426.5</v>
      </c>
      <c r="FG283">
        <v>1747247420.5</v>
      </c>
      <c r="FH283">
        <v>0</v>
      </c>
      <c r="FI283">
        <v>1.027</v>
      </c>
      <c r="FJ283">
        <v>0.031</v>
      </c>
      <c r="FK283">
        <v>0.02</v>
      </c>
      <c r="FL283">
        <v>0.05</v>
      </c>
      <c r="FM283">
        <v>420</v>
      </c>
      <c r="FN283">
        <v>16</v>
      </c>
      <c r="FO283">
        <v>0.01</v>
      </c>
      <c r="FP283">
        <v>0.1</v>
      </c>
      <c r="FQ283">
        <v>0.283425875</v>
      </c>
      <c r="FR283">
        <v>0.1263919362101306</v>
      </c>
      <c r="FS283">
        <v>0.04072537470864296</v>
      </c>
      <c r="FT283">
        <v>0</v>
      </c>
      <c r="FU283">
        <v>541.7323529411764</v>
      </c>
      <c r="FV283">
        <v>-11.89457591307649</v>
      </c>
      <c r="FW283">
        <v>6.124047132999319</v>
      </c>
      <c r="FX283">
        <v>-1</v>
      </c>
      <c r="FY283">
        <v>0.2522741</v>
      </c>
      <c r="FZ283">
        <v>0.01224240900562823</v>
      </c>
      <c r="GA283">
        <v>0.001868790140706014</v>
      </c>
      <c r="GB283">
        <v>1</v>
      </c>
      <c r="GC283">
        <v>1</v>
      </c>
      <c r="GD283">
        <v>2</v>
      </c>
      <c r="GE283" t="s">
        <v>425</v>
      </c>
      <c r="GF283">
        <v>3.13681</v>
      </c>
      <c r="GG283">
        <v>2.7165</v>
      </c>
      <c r="GH283">
        <v>0.0932934</v>
      </c>
      <c r="GI283">
        <v>0.09258379999999999</v>
      </c>
      <c r="GJ283">
        <v>0.108869</v>
      </c>
      <c r="GK283">
        <v>0.106861</v>
      </c>
      <c r="GL283">
        <v>28804.9</v>
      </c>
      <c r="GM283">
        <v>28879.6</v>
      </c>
      <c r="GN283">
        <v>29534.3</v>
      </c>
      <c r="GO283">
        <v>29413</v>
      </c>
      <c r="GP283">
        <v>34772.9</v>
      </c>
      <c r="GQ283">
        <v>34790.2</v>
      </c>
      <c r="GR283">
        <v>41562.6</v>
      </c>
      <c r="GS283">
        <v>41787.5</v>
      </c>
      <c r="GT283">
        <v>1.919</v>
      </c>
      <c r="GU283">
        <v>1.8703</v>
      </c>
      <c r="GV283">
        <v>0.08501110000000001</v>
      </c>
      <c r="GW283">
        <v>0</v>
      </c>
      <c r="GX283">
        <v>29.2555</v>
      </c>
      <c r="GY283">
        <v>999.9</v>
      </c>
      <c r="GZ283">
        <v>57.2</v>
      </c>
      <c r="HA283">
        <v>31.3</v>
      </c>
      <c r="HB283">
        <v>29.1638</v>
      </c>
      <c r="HC283">
        <v>62.3628</v>
      </c>
      <c r="HD283">
        <v>25.5689</v>
      </c>
      <c r="HE283">
        <v>1</v>
      </c>
      <c r="HF283">
        <v>0.110518</v>
      </c>
      <c r="HG283">
        <v>-1.91606</v>
      </c>
      <c r="HH283">
        <v>20.3469</v>
      </c>
      <c r="HI283">
        <v>5.22822</v>
      </c>
      <c r="HJ283">
        <v>12.0159</v>
      </c>
      <c r="HK283">
        <v>4.9915</v>
      </c>
      <c r="HL283">
        <v>3.28933</v>
      </c>
      <c r="HM283">
        <v>9999</v>
      </c>
      <c r="HN283">
        <v>9999</v>
      </c>
      <c r="HO283">
        <v>9999</v>
      </c>
      <c r="HP283">
        <v>999.9</v>
      </c>
      <c r="HQ283">
        <v>1.86756</v>
      </c>
      <c r="HR283">
        <v>1.86672</v>
      </c>
      <c r="HS283">
        <v>1.866</v>
      </c>
      <c r="HT283">
        <v>1.866</v>
      </c>
      <c r="HU283">
        <v>1.86783</v>
      </c>
      <c r="HV283">
        <v>1.87028</v>
      </c>
      <c r="HW283">
        <v>1.8689</v>
      </c>
      <c r="HX283">
        <v>1.87041</v>
      </c>
      <c r="HY283">
        <v>0</v>
      </c>
      <c r="HZ283">
        <v>0</v>
      </c>
      <c r="IA283">
        <v>0</v>
      </c>
      <c r="IB283">
        <v>0</v>
      </c>
      <c r="IC283" t="s">
        <v>426</v>
      </c>
      <c r="ID283" t="s">
        <v>427</v>
      </c>
      <c r="IE283" t="s">
        <v>428</v>
      </c>
      <c r="IF283" t="s">
        <v>428</v>
      </c>
      <c r="IG283" t="s">
        <v>428</v>
      </c>
      <c r="IH283" t="s">
        <v>428</v>
      </c>
      <c r="II283">
        <v>0</v>
      </c>
      <c r="IJ283">
        <v>100</v>
      </c>
      <c r="IK283">
        <v>100</v>
      </c>
      <c r="IL283">
        <v>1.237</v>
      </c>
      <c r="IM283">
        <v>0.2052</v>
      </c>
      <c r="IN283">
        <v>0.6902030508192664</v>
      </c>
      <c r="IO283">
        <v>0.001474763808417899</v>
      </c>
      <c r="IP283">
        <v>-3.85604142745729E-07</v>
      </c>
      <c r="IQ283">
        <v>-4.042155114862324E-11</v>
      </c>
      <c r="IR283">
        <v>-0.0599630414126953</v>
      </c>
      <c r="IS283">
        <v>-0.0008759303265835833</v>
      </c>
      <c r="IT283">
        <v>0.0007542316531097033</v>
      </c>
      <c r="IU283">
        <v>-1.168394518909615E-05</v>
      </c>
      <c r="IV283">
        <v>4</v>
      </c>
      <c r="IW283">
        <v>2283</v>
      </c>
      <c r="IX283">
        <v>1</v>
      </c>
      <c r="IY283">
        <v>28</v>
      </c>
      <c r="IZ283">
        <v>187652.2</v>
      </c>
      <c r="JA283">
        <v>187652.3</v>
      </c>
      <c r="JB283">
        <v>1.03271</v>
      </c>
      <c r="JC283">
        <v>2.2876</v>
      </c>
      <c r="JD283">
        <v>1.39771</v>
      </c>
      <c r="JE283">
        <v>2.35474</v>
      </c>
      <c r="JF283">
        <v>1.49536</v>
      </c>
      <c r="JG283">
        <v>2.75269</v>
      </c>
      <c r="JH283">
        <v>36.7417</v>
      </c>
      <c r="JI283">
        <v>24.1138</v>
      </c>
      <c r="JJ283">
        <v>18</v>
      </c>
      <c r="JK283">
        <v>489.294</v>
      </c>
      <c r="JL283">
        <v>448.509</v>
      </c>
      <c r="JM283">
        <v>31.9613</v>
      </c>
      <c r="JN283">
        <v>29.0114</v>
      </c>
      <c r="JO283">
        <v>30.0001</v>
      </c>
      <c r="JP283">
        <v>28.8626</v>
      </c>
      <c r="JQ283">
        <v>28.7913</v>
      </c>
      <c r="JR283">
        <v>20.689</v>
      </c>
      <c r="JS283">
        <v>22.045</v>
      </c>
      <c r="JT283">
        <v>100</v>
      </c>
      <c r="JU283">
        <v>31.9967</v>
      </c>
      <c r="JV283">
        <v>420</v>
      </c>
      <c r="JW283">
        <v>24.8195</v>
      </c>
      <c r="JX283">
        <v>100.943</v>
      </c>
      <c r="JY283">
        <v>100.485</v>
      </c>
    </row>
    <row r="284" spans="1:285">
      <c r="A284">
        <v>268</v>
      </c>
      <c r="B284">
        <v>1758506560</v>
      </c>
      <c r="C284">
        <v>3671.5</v>
      </c>
      <c r="D284" t="s">
        <v>970</v>
      </c>
      <c r="E284" t="s">
        <v>971</v>
      </c>
      <c r="F284">
        <v>5</v>
      </c>
      <c r="G284" t="s">
        <v>917</v>
      </c>
      <c r="H284" t="s">
        <v>420</v>
      </c>
      <c r="I284" t="s">
        <v>421</v>
      </c>
      <c r="J284">
        <v>1758506557</v>
      </c>
      <c r="K284">
        <f>(L284)/1000</f>
        <v>0</v>
      </c>
      <c r="L284">
        <f>1000*DL284*AJ284*(DH284-DI284)/(100*DA284*(1000-AJ284*DH284))</f>
        <v>0</v>
      </c>
      <c r="M284">
        <f>DL284*AJ284*(DG284-DF284*(1000-AJ284*DI284)/(1000-AJ284*DH284))/(100*DA284)</f>
        <v>0</v>
      </c>
      <c r="N284">
        <f>DF284 - IF(AJ284&gt;1, M284*DA284*100.0/(AL284), 0)</f>
        <v>0</v>
      </c>
      <c r="O284">
        <f>((U284-K284/2)*N284-M284)/(U284+K284/2)</f>
        <v>0</v>
      </c>
      <c r="P284">
        <f>O284*(DM284+DN284)/1000.0</f>
        <v>0</v>
      </c>
      <c r="Q284">
        <f>(DF284 - IF(AJ284&gt;1, M284*DA284*100.0/(AL284), 0))*(DM284+DN284)/1000.0</f>
        <v>0</v>
      </c>
      <c r="R284">
        <f>2.0/((1/T284-1/S284)+SIGN(T284)*SQRT((1/T284-1/S284)*(1/T284-1/S284) + 4*DB284/((DB284+1)*(DB284+1))*(2*1/T284*1/S284-1/S284*1/S284)))</f>
        <v>0</v>
      </c>
      <c r="S284">
        <f>IF(LEFT(DC284,1)&lt;&gt;"0",IF(LEFT(DC284,1)="1",3.0,DD284),$D$5+$E$5*(DT284*DM284/($K$5*1000))+$F$5*(DT284*DM284/($K$5*1000))*MAX(MIN(DA284,$J$5),$I$5)*MAX(MIN(DA284,$J$5),$I$5)+$G$5*MAX(MIN(DA284,$J$5),$I$5)*(DT284*DM284/($K$5*1000))+$H$5*(DT284*DM284/($K$5*1000))*(DT284*DM284/($K$5*1000)))</f>
        <v>0</v>
      </c>
      <c r="T284">
        <f>K284*(1000-(1000*0.61365*exp(17.502*X284/(240.97+X284))/(DM284+DN284)+DH284)/2)/(1000*0.61365*exp(17.502*X284/(240.97+X284))/(DM284+DN284)-DH284)</f>
        <v>0</v>
      </c>
      <c r="U284">
        <f>1/((DB284+1)/(R284/1.6)+1/(S284/1.37)) + DB284/((DB284+1)/(R284/1.6) + DB284/(S284/1.37))</f>
        <v>0</v>
      </c>
      <c r="V284">
        <f>(CW284*CZ284)</f>
        <v>0</v>
      </c>
      <c r="W284">
        <f>(DO284+(V284+2*0.95*5.67E-8*(((DO284+$B$7)+273)^4-(DO284+273)^4)-44100*K284)/(1.84*29.3*S284+8*0.95*5.67E-8*(DO284+273)^3))</f>
        <v>0</v>
      </c>
      <c r="X284">
        <f>($C$7*DP284+$D$7*DQ284+$E$7*W284)</f>
        <v>0</v>
      </c>
      <c r="Y284">
        <f>0.61365*exp(17.502*X284/(240.97+X284))</f>
        <v>0</v>
      </c>
      <c r="Z284">
        <f>(AA284/AB284*100)</f>
        <v>0</v>
      </c>
      <c r="AA284">
        <f>DH284*(DM284+DN284)/1000</f>
        <v>0</v>
      </c>
      <c r="AB284">
        <f>0.61365*exp(17.502*DO284/(240.97+DO284))</f>
        <v>0</v>
      </c>
      <c r="AC284">
        <f>(Y284-DH284*(DM284+DN284)/1000)</f>
        <v>0</v>
      </c>
      <c r="AD284">
        <f>(-K284*44100)</f>
        <v>0</v>
      </c>
      <c r="AE284">
        <f>2*29.3*S284*0.92*(DO284-X284)</f>
        <v>0</v>
      </c>
      <c r="AF284">
        <f>2*0.95*5.67E-8*(((DO284+$B$7)+273)^4-(X284+273)^4)</f>
        <v>0</v>
      </c>
      <c r="AG284">
        <f>V284+AF284+AD284+AE284</f>
        <v>0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MAX(0,($B$13+$C$13*DT284)/(1+$D$13*DT284)*DM284/(DO284+273)*$E$13)</f>
        <v>0</v>
      </c>
      <c r="AM284" t="s">
        <v>422</v>
      </c>
      <c r="AN284" t="s">
        <v>422</v>
      </c>
      <c r="AO284">
        <v>0</v>
      </c>
      <c r="AP284">
        <v>0</v>
      </c>
      <c r="AQ284">
        <f>1-AO284/AP284</f>
        <v>0</v>
      </c>
      <c r="AR284">
        <v>0</v>
      </c>
      <c r="AS284" t="s">
        <v>422</v>
      </c>
      <c r="AT284" t="s">
        <v>422</v>
      </c>
      <c r="AU284">
        <v>0</v>
      </c>
      <c r="AV284">
        <v>0</v>
      </c>
      <c r="AW284">
        <f>1-AU284/AV284</f>
        <v>0</v>
      </c>
      <c r="AX284">
        <v>0.5</v>
      </c>
      <c r="AY284">
        <f>CX284</f>
        <v>0</v>
      </c>
      <c r="AZ284">
        <f>M284</f>
        <v>0</v>
      </c>
      <c r="BA284">
        <f>AW284*AX284*AY284</f>
        <v>0</v>
      </c>
      <c r="BB284">
        <f>(AZ284-AR284)/AY284</f>
        <v>0</v>
      </c>
      <c r="BC284">
        <f>(AP284-AV284)/AV284</f>
        <v>0</v>
      </c>
      <c r="BD284">
        <f>AO284/(AQ284+AO284/AV284)</f>
        <v>0</v>
      </c>
      <c r="BE284" t="s">
        <v>422</v>
      </c>
      <c r="BF284">
        <v>0</v>
      </c>
      <c r="BG284">
        <f>IF(BF284&lt;&gt;0, BF284, BD284)</f>
        <v>0</v>
      </c>
      <c r="BH284">
        <f>1-BG284/AV284</f>
        <v>0</v>
      </c>
      <c r="BI284">
        <f>(AV284-AU284)/(AV284-BG284)</f>
        <v>0</v>
      </c>
      <c r="BJ284">
        <f>(AP284-AV284)/(AP284-BG284)</f>
        <v>0</v>
      </c>
      <c r="BK284">
        <f>(AV284-AU284)/(AV284-AO284)</f>
        <v>0</v>
      </c>
      <c r="BL284">
        <f>(AP284-AV284)/(AP284-AO284)</f>
        <v>0</v>
      </c>
      <c r="BM284">
        <f>(BI284*BG284/AU284)</f>
        <v>0</v>
      </c>
      <c r="BN284">
        <f>(1-BM284)</f>
        <v>0</v>
      </c>
      <c r="CW284">
        <f>$B$11*DU284+$C$11*DV284+$F$11*EG284*(1-EJ284)</f>
        <v>0</v>
      </c>
      <c r="CX284">
        <f>CW284*CY284</f>
        <v>0</v>
      </c>
      <c r="CY284">
        <f>($B$11*$D$9+$C$11*$D$9+$F$11*((ET284+EL284)/MAX(ET284+EL284+EU284, 0.1)*$I$9+EU284/MAX(ET284+EL284+EU284, 0.1)*$J$9))/($B$11+$C$11+$F$11)</f>
        <v>0</v>
      </c>
      <c r="CZ284">
        <f>($B$11*$K$9+$C$11*$K$9+$F$11*((ET284+EL284)/MAX(ET284+EL284+EU284, 0.1)*$P$9+EU284/MAX(ET284+EL284+EU284, 0.1)*$Q$9))/($B$11+$C$11+$F$11)</f>
        <v>0</v>
      </c>
      <c r="DA284">
        <v>4.38</v>
      </c>
      <c r="DB284">
        <v>0.5</v>
      </c>
      <c r="DC284" t="s">
        <v>423</v>
      </c>
      <c r="DD284">
        <v>2</v>
      </c>
      <c r="DE284">
        <v>1758506557</v>
      </c>
      <c r="DF284">
        <v>420.2366666666667</v>
      </c>
      <c r="DG284">
        <v>419.9750000000001</v>
      </c>
      <c r="DH284">
        <v>25.08378888888889</v>
      </c>
      <c r="DI284">
        <v>24.82735555555555</v>
      </c>
      <c r="DJ284">
        <v>418.999</v>
      </c>
      <c r="DK284">
        <v>24.87864444444445</v>
      </c>
      <c r="DL284">
        <v>499.9985555555556</v>
      </c>
      <c r="DM284">
        <v>90.00742222222223</v>
      </c>
      <c r="DN284">
        <v>0.05617685555555555</v>
      </c>
      <c r="DO284">
        <v>30.96881111111111</v>
      </c>
      <c r="DP284">
        <v>30.64022222222222</v>
      </c>
      <c r="DQ284">
        <v>999.9000000000001</v>
      </c>
      <c r="DR284">
        <v>0</v>
      </c>
      <c r="DS284">
        <v>0</v>
      </c>
      <c r="DT284">
        <v>10000.41444444445</v>
      </c>
      <c r="DU284">
        <v>0</v>
      </c>
      <c r="DV284">
        <v>0.899321</v>
      </c>
      <c r="DW284">
        <v>0.2615967777777778</v>
      </c>
      <c r="DX284">
        <v>431.049</v>
      </c>
      <c r="DY284">
        <v>430.6673333333334</v>
      </c>
      <c r="DZ284">
        <v>0.2564331111111111</v>
      </c>
      <c r="EA284">
        <v>419.9750000000001</v>
      </c>
      <c r="EB284">
        <v>24.82735555555555</v>
      </c>
      <c r="EC284">
        <v>2.25773</v>
      </c>
      <c r="ED284">
        <v>2.234646666666667</v>
      </c>
      <c r="EE284">
        <v>19.37792222222222</v>
      </c>
      <c r="EF284">
        <v>19.2129</v>
      </c>
      <c r="EG284">
        <v>0.00500097</v>
      </c>
      <c r="EH284">
        <v>0</v>
      </c>
      <c r="EI284">
        <v>0</v>
      </c>
      <c r="EJ284">
        <v>0</v>
      </c>
      <c r="EK284">
        <v>541.0333333333333</v>
      </c>
      <c r="EL284">
        <v>0.00500097</v>
      </c>
      <c r="EM284">
        <v>-7.188888888888887</v>
      </c>
      <c r="EN284">
        <v>-2.422222222222222</v>
      </c>
      <c r="EO284">
        <v>35.25</v>
      </c>
      <c r="EP284">
        <v>38.375</v>
      </c>
      <c r="EQ284">
        <v>36.875</v>
      </c>
      <c r="ER284">
        <v>38.25</v>
      </c>
      <c r="ES284">
        <v>37.125</v>
      </c>
      <c r="ET284">
        <v>0</v>
      </c>
      <c r="EU284">
        <v>0</v>
      </c>
      <c r="EV284">
        <v>0</v>
      </c>
      <c r="EW284">
        <v>1758506560.9</v>
      </c>
      <c r="EX284">
        <v>0</v>
      </c>
      <c r="EY284">
        <v>542.2040000000001</v>
      </c>
      <c r="EZ284">
        <v>10.79999983433134</v>
      </c>
      <c r="FA284">
        <v>12.31538465721364</v>
      </c>
      <c r="FB284">
        <v>-9.571999999999999</v>
      </c>
      <c r="FC284">
        <v>15</v>
      </c>
      <c r="FD284">
        <v>0</v>
      </c>
      <c r="FE284" t="s">
        <v>424</v>
      </c>
      <c r="FF284">
        <v>1747247426.5</v>
      </c>
      <c r="FG284">
        <v>1747247420.5</v>
      </c>
      <c r="FH284">
        <v>0</v>
      </c>
      <c r="FI284">
        <v>1.027</v>
      </c>
      <c r="FJ284">
        <v>0.031</v>
      </c>
      <c r="FK284">
        <v>0.02</v>
      </c>
      <c r="FL284">
        <v>0.05</v>
      </c>
      <c r="FM284">
        <v>420</v>
      </c>
      <c r="FN284">
        <v>16</v>
      </c>
      <c r="FO284">
        <v>0.01</v>
      </c>
      <c r="FP284">
        <v>0.1</v>
      </c>
      <c r="FQ284">
        <v>0.2784877804878049</v>
      </c>
      <c r="FR284">
        <v>-0.01880452264808438</v>
      </c>
      <c r="FS284">
        <v>0.04384248245959742</v>
      </c>
      <c r="FT284">
        <v>1</v>
      </c>
      <c r="FU284">
        <v>542.3235294117648</v>
      </c>
      <c r="FV284">
        <v>-3.712757868903838</v>
      </c>
      <c r="FW284">
        <v>6.792862119795061</v>
      </c>
      <c r="FX284">
        <v>-1</v>
      </c>
      <c r="FY284">
        <v>0.2531648048780488</v>
      </c>
      <c r="FZ284">
        <v>0.02118643902439002</v>
      </c>
      <c r="GA284">
        <v>0.002742561062481492</v>
      </c>
      <c r="GB284">
        <v>1</v>
      </c>
      <c r="GC284">
        <v>2</v>
      </c>
      <c r="GD284">
        <v>2</v>
      </c>
      <c r="GE284" t="s">
        <v>448</v>
      </c>
      <c r="GF284">
        <v>3.13691</v>
      </c>
      <c r="GG284">
        <v>2.71633</v>
      </c>
      <c r="GH284">
        <v>0.0932878</v>
      </c>
      <c r="GI284">
        <v>0.0925776</v>
      </c>
      <c r="GJ284">
        <v>0.108876</v>
      </c>
      <c r="GK284">
        <v>0.106858</v>
      </c>
      <c r="GL284">
        <v>28804.7</v>
      </c>
      <c r="GM284">
        <v>28879.7</v>
      </c>
      <c r="GN284">
        <v>29534</v>
      </c>
      <c r="GO284">
        <v>29412.8</v>
      </c>
      <c r="GP284">
        <v>34772.3</v>
      </c>
      <c r="GQ284">
        <v>34790.2</v>
      </c>
      <c r="GR284">
        <v>41562.4</v>
      </c>
      <c r="GS284">
        <v>41787.4</v>
      </c>
      <c r="GT284">
        <v>1.91903</v>
      </c>
      <c r="GU284">
        <v>1.87003</v>
      </c>
      <c r="GV284">
        <v>0.0856444</v>
      </c>
      <c r="GW284">
        <v>0</v>
      </c>
      <c r="GX284">
        <v>29.2548</v>
      </c>
      <c r="GY284">
        <v>999.9</v>
      </c>
      <c r="GZ284">
        <v>57.2</v>
      </c>
      <c r="HA284">
        <v>31.3</v>
      </c>
      <c r="HB284">
        <v>29.1639</v>
      </c>
      <c r="HC284">
        <v>62.3728</v>
      </c>
      <c r="HD284">
        <v>25.3806</v>
      </c>
      <c r="HE284">
        <v>1</v>
      </c>
      <c r="HF284">
        <v>0.110501</v>
      </c>
      <c r="HG284">
        <v>-1.95478</v>
      </c>
      <c r="HH284">
        <v>20.3465</v>
      </c>
      <c r="HI284">
        <v>5.22852</v>
      </c>
      <c r="HJ284">
        <v>12.0159</v>
      </c>
      <c r="HK284">
        <v>4.9915</v>
      </c>
      <c r="HL284">
        <v>3.28953</v>
      </c>
      <c r="HM284">
        <v>9999</v>
      </c>
      <c r="HN284">
        <v>9999</v>
      </c>
      <c r="HO284">
        <v>9999</v>
      </c>
      <c r="HP284">
        <v>999.9</v>
      </c>
      <c r="HQ284">
        <v>1.86758</v>
      </c>
      <c r="HR284">
        <v>1.86673</v>
      </c>
      <c r="HS284">
        <v>1.866</v>
      </c>
      <c r="HT284">
        <v>1.866</v>
      </c>
      <c r="HU284">
        <v>1.86783</v>
      </c>
      <c r="HV284">
        <v>1.87027</v>
      </c>
      <c r="HW284">
        <v>1.8689</v>
      </c>
      <c r="HX284">
        <v>1.87041</v>
      </c>
      <c r="HY284">
        <v>0</v>
      </c>
      <c r="HZ284">
        <v>0</v>
      </c>
      <c r="IA284">
        <v>0</v>
      </c>
      <c r="IB284">
        <v>0</v>
      </c>
      <c r="IC284" t="s">
        <v>426</v>
      </c>
      <c r="ID284" t="s">
        <v>427</v>
      </c>
      <c r="IE284" t="s">
        <v>428</v>
      </c>
      <c r="IF284" t="s">
        <v>428</v>
      </c>
      <c r="IG284" t="s">
        <v>428</v>
      </c>
      <c r="IH284" t="s">
        <v>428</v>
      </c>
      <c r="II284">
        <v>0</v>
      </c>
      <c r="IJ284">
        <v>100</v>
      </c>
      <c r="IK284">
        <v>100</v>
      </c>
      <c r="IL284">
        <v>1.238</v>
      </c>
      <c r="IM284">
        <v>0.2052</v>
      </c>
      <c r="IN284">
        <v>0.6902030508192664</v>
      </c>
      <c r="IO284">
        <v>0.001474763808417899</v>
      </c>
      <c r="IP284">
        <v>-3.85604142745729E-07</v>
      </c>
      <c r="IQ284">
        <v>-4.042155114862324E-11</v>
      </c>
      <c r="IR284">
        <v>-0.0599630414126953</v>
      </c>
      <c r="IS284">
        <v>-0.0008759303265835833</v>
      </c>
      <c r="IT284">
        <v>0.0007542316531097033</v>
      </c>
      <c r="IU284">
        <v>-1.168394518909615E-05</v>
      </c>
      <c r="IV284">
        <v>4</v>
      </c>
      <c r="IW284">
        <v>2283</v>
      </c>
      <c r="IX284">
        <v>1</v>
      </c>
      <c r="IY284">
        <v>28</v>
      </c>
      <c r="IZ284">
        <v>187652.2</v>
      </c>
      <c r="JA284">
        <v>187652.3</v>
      </c>
      <c r="JB284">
        <v>1.03271</v>
      </c>
      <c r="JC284">
        <v>2.28027</v>
      </c>
      <c r="JD284">
        <v>1.39648</v>
      </c>
      <c r="JE284">
        <v>2.35718</v>
      </c>
      <c r="JF284">
        <v>1.49536</v>
      </c>
      <c r="JG284">
        <v>2.71973</v>
      </c>
      <c r="JH284">
        <v>36.7654</v>
      </c>
      <c r="JI284">
        <v>24.1138</v>
      </c>
      <c r="JJ284">
        <v>18</v>
      </c>
      <c r="JK284">
        <v>489.309</v>
      </c>
      <c r="JL284">
        <v>448.337</v>
      </c>
      <c r="JM284">
        <v>31.9766</v>
      </c>
      <c r="JN284">
        <v>29.0114</v>
      </c>
      <c r="JO284">
        <v>30.0001</v>
      </c>
      <c r="JP284">
        <v>28.8626</v>
      </c>
      <c r="JQ284">
        <v>28.7913</v>
      </c>
      <c r="JR284">
        <v>20.6903</v>
      </c>
      <c r="JS284">
        <v>22.045</v>
      </c>
      <c r="JT284">
        <v>100</v>
      </c>
      <c r="JU284">
        <v>31.9967</v>
      </c>
      <c r="JV284">
        <v>420</v>
      </c>
      <c r="JW284">
        <v>24.8195</v>
      </c>
      <c r="JX284">
        <v>100.942</v>
      </c>
      <c r="JY284">
        <v>100.484</v>
      </c>
    </row>
    <row r="285" spans="1:285">
      <c r="A285">
        <v>269</v>
      </c>
      <c r="B285">
        <v>1758506562</v>
      </c>
      <c r="C285">
        <v>3673.5</v>
      </c>
      <c r="D285" t="s">
        <v>972</v>
      </c>
      <c r="E285" t="s">
        <v>973</v>
      </c>
      <c r="F285">
        <v>5</v>
      </c>
      <c r="G285" t="s">
        <v>917</v>
      </c>
      <c r="H285" t="s">
        <v>420</v>
      </c>
      <c r="I285" t="s">
        <v>421</v>
      </c>
      <c r="J285">
        <v>1758506559</v>
      </c>
      <c r="K285">
        <f>(L285)/1000</f>
        <v>0</v>
      </c>
      <c r="L285">
        <f>1000*DL285*AJ285*(DH285-DI285)/(100*DA285*(1000-AJ285*DH285))</f>
        <v>0</v>
      </c>
      <c r="M285">
        <f>DL285*AJ285*(DG285-DF285*(1000-AJ285*DI285)/(1000-AJ285*DH285))/(100*DA285)</f>
        <v>0</v>
      </c>
      <c r="N285">
        <f>DF285 - IF(AJ285&gt;1, M285*DA285*100.0/(AL285), 0)</f>
        <v>0</v>
      </c>
      <c r="O285">
        <f>((U285-K285/2)*N285-M285)/(U285+K285/2)</f>
        <v>0</v>
      </c>
      <c r="P285">
        <f>O285*(DM285+DN285)/1000.0</f>
        <v>0</v>
      </c>
      <c r="Q285">
        <f>(DF285 - IF(AJ285&gt;1, M285*DA285*100.0/(AL285), 0))*(DM285+DN285)/1000.0</f>
        <v>0</v>
      </c>
      <c r="R285">
        <f>2.0/((1/T285-1/S285)+SIGN(T285)*SQRT((1/T285-1/S285)*(1/T285-1/S285) + 4*DB285/((DB285+1)*(DB285+1))*(2*1/T285*1/S285-1/S285*1/S285)))</f>
        <v>0</v>
      </c>
      <c r="S285">
        <f>IF(LEFT(DC285,1)&lt;&gt;"0",IF(LEFT(DC285,1)="1",3.0,DD285),$D$5+$E$5*(DT285*DM285/($K$5*1000))+$F$5*(DT285*DM285/($K$5*1000))*MAX(MIN(DA285,$J$5),$I$5)*MAX(MIN(DA285,$J$5),$I$5)+$G$5*MAX(MIN(DA285,$J$5),$I$5)*(DT285*DM285/($K$5*1000))+$H$5*(DT285*DM285/($K$5*1000))*(DT285*DM285/($K$5*1000)))</f>
        <v>0</v>
      </c>
      <c r="T285">
        <f>K285*(1000-(1000*0.61365*exp(17.502*X285/(240.97+X285))/(DM285+DN285)+DH285)/2)/(1000*0.61365*exp(17.502*X285/(240.97+X285))/(DM285+DN285)-DH285)</f>
        <v>0</v>
      </c>
      <c r="U285">
        <f>1/((DB285+1)/(R285/1.6)+1/(S285/1.37)) + DB285/((DB285+1)/(R285/1.6) + DB285/(S285/1.37))</f>
        <v>0</v>
      </c>
      <c r="V285">
        <f>(CW285*CZ285)</f>
        <v>0</v>
      </c>
      <c r="W285">
        <f>(DO285+(V285+2*0.95*5.67E-8*(((DO285+$B$7)+273)^4-(DO285+273)^4)-44100*K285)/(1.84*29.3*S285+8*0.95*5.67E-8*(DO285+273)^3))</f>
        <v>0</v>
      </c>
      <c r="X285">
        <f>($C$7*DP285+$D$7*DQ285+$E$7*W285)</f>
        <v>0</v>
      </c>
      <c r="Y285">
        <f>0.61365*exp(17.502*X285/(240.97+X285))</f>
        <v>0</v>
      </c>
      <c r="Z285">
        <f>(AA285/AB285*100)</f>
        <v>0</v>
      </c>
      <c r="AA285">
        <f>DH285*(DM285+DN285)/1000</f>
        <v>0</v>
      </c>
      <c r="AB285">
        <f>0.61365*exp(17.502*DO285/(240.97+DO285))</f>
        <v>0</v>
      </c>
      <c r="AC285">
        <f>(Y285-DH285*(DM285+DN285)/1000)</f>
        <v>0</v>
      </c>
      <c r="AD285">
        <f>(-K285*44100)</f>
        <v>0</v>
      </c>
      <c r="AE285">
        <f>2*29.3*S285*0.92*(DO285-X285)</f>
        <v>0</v>
      </c>
      <c r="AF285">
        <f>2*0.95*5.67E-8*(((DO285+$B$7)+273)^4-(X285+273)^4)</f>
        <v>0</v>
      </c>
      <c r="AG285">
        <f>V285+AF285+AD285+AE285</f>
        <v>0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MAX(0,($B$13+$C$13*DT285)/(1+$D$13*DT285)*DM285/(DO285+273)*$E$13)</f>
        <v>0</v>
      </c>
      <c r="AM285" t="s">
        <v>422</v>
      </c>
      <c r="AN285" t="s">
        <v>422</v>
      </c>
      <c r="AO285">
        <v>0</v>
      </c>
      <c r="AP285">
        <v>0</v>
      </c>
      <c r="AQ285">
        <f>1-AO285/AP285</f>
        <v>0</v>
      </c>
      <c r="AR285">
        <v>0</v>
      </c>
      <c r="AS285" t="s">
        <v>422</v>
      </c>
      <c r="AT285" t="s">
        <v>422</v>
      </c>
      <c r="AU285">
        <v>0</v>
      </c>
      <c r="AV285">
        <v>0</v>
      </c>
      <c r="AW285">
        <f>1-AU285/AV285</f>
        <v>0</v>
      </c>
      <c r="AX285">
        <v>0.5</v>
      </c>
      <c r="AY285">
        <f>CX285</f>
        <v>0</v>
      </c>
      <c r="AZ285">
        <f>M285</f>
        <v>0</v>
      </c>
      <c r="BA285">
        <f>AW285*AX285*AY285</f>
        <v>0</v>
      </c>
      <c r="BB285">
        <f>(AZ285-AR285)/AY285</f>
        <v>0</v>
      </c>
      <c r="BC285">
        <f>(AP285-AV285)/AV285</f>
        <v>0</v>
      </c>
      <c r="BD285">
        <f>AO285/(AQ285+AO285/AV285)</f>
        <v>0</v>
      </c>
      <c r="BE285" t="s">
        <v>422</v>
      </c>
      <c r="BF285">
        <v>0</v>
      </c>
      <c r="BG285">
        <f>IF(BF285&lt;&gt;0, BF285, BD285)</f>
        <v>0</v>
      </c>
      <c r="BH285">
        <f>1-BG285/AV285</f>
        <v>0</v>
      </c>
      <c r="BI285">
        <f>(AV285-AU285)/(AV285-BG285)</f>
        <v>0</v>
      </c>
      <c r="BJ285">
        <f>(AP285-AV285)/(AP285-BG285)</f>
        <v>0</v>
      </c>
      <c r="BK285">
        <f>(AV285-AU285)/(AV285-AO285)</f>
        <v>0</v>
      </c>
      <c r="BL285">
        <f>(AP285-AV285)/(AP285-AO285)</f>
        <v>0</v>
      </c>
      <c r="BM285">
        <f>(BI285*BG285/AU285)</f>
        <v>0</v>
      </c>
      <c r="BN285">
        <f>(1-BM285)</f>
        <v>0</v>
      </c>
      <c r="CW285">
        <f>$B$11*DU285+$C$11*DV285+$F$11*EG285*(1-EJ285)</f>
        <v>0</v>
      </c>
      <c r="CX285">
        <f>CW285*CY285</f>
        <v>0</v>
      </c>
      <c r="CY285">
        <f>($B$11*$D$9+$C$11*$D$9+$F$11*((ET285+EL285)/MAX(ET285+EL285+EU285, 0.1)*$I$9+EU285/MAX(ET285+EL285+EU285, 0.1)*$J$9))/($B$11+$C$11+$F$11)</f>
        <v>0</v>
      </c>
      <c r="CZ285">
        <f>($B$11*$K$9+$C$11*$K$9+$F$11*((ET285+EL285)/MAX(ET285+EL285+EU285, 0.1)*$P$9+EU285/MAX(ET285+EL285+EU285, 0.1)*$Q$9))/($B$11+$C$11+$F$11)</f>
        <v>0</v>
      </c>
      <c r="DA285">
        <v>4.38</v>
      </c>
      <c r="DB285">
        <v>0.5</v>
      </c>
      <c r="DC285" t="s">
        <v>423</v>
      </c>
      <c r="DD285">
        <v>2</v>
      </c>
      <c r="DE285">
        <v>1758506559</v>
      </c>
      <c r="DF285">
        <v>420.2113333333334</v>
      </c>
      <c r="DG285">
        <v>419.9764444444444</v>
      </c>
      <c r="DH285">
        <v>25.08608888888889</v>
      </c>
      <c r="DI285">
        <v>24.82724444444445</v>
      </c>
      <c r="DJ285">
        <v>418.9736666666666</v>
      </c>
      <c r="DK285">
        <v>24.8809</v>
      </c>
      <c r="DL285">
        <v>499.9994444444444</v>
      </c>
      <c r="DM285">
        <v>90.00736666666667</v>
      </c>
      <c r="DN285">
        <v>0.05616745555555555</v>
      </c>
      <c r="DO285">
        <v>30.97127777777778</v>
      </c>
      <c r="DP285">
        <v>30.64574444444444</v>
      </c>
      <c r="DQ285">
        <v>999.9000000000001</v>
      </c>
      <c r="DR285">
        <v>0</v>
      </c>
      <c r="DS285">
        <v>0</v>
      </c>
      <c r="DT285">
        <v>9998.958888888888</v>
      </c>
      <c r="DU285">
        <v>0</v>
      </c>
      <c r="DV285">
        <v>0.899321</v>
      </c>
      <c r="DW285">
        <v>0.2348464444444445</v>
      </c>
      <c r="DX285">
        <v>431.0238888888889</v>
      </c>
      <c r="DY285">
        <v>430.6686666666667</v>
      </c>
      <c r="DZ285">
        <v>0.258867</v>
      </c>
      <c r="EA285">
        <v>419.9764444444444</v>
      </c>
      <c r="EB285">
        <v>24.82724444444445</v>
      </c>
      <c r="EC285">
        <v>2.257935555555555</v>
      </c>
      <c r="ED285">
        <v>2.234634444444444</v>
      </c>
      <c r="EE285">
        <v>19.37938888888889</v>
      </c>
      <c r="EF285">
        <v>19.21278888888889</v>
      </c>
      <c r="EG285">
        <v>0.00500097</v>
      </c>
      <c r="EH285">
        <v>0</v>
      </c>
      <c r="EI285">
        <v>0</v>
      </c>
      <c r="EJ285">
        <v>0</v>
      </c>
      <c r="EK285">
        <v>537.7777777777778</v>
      </c>
      <c r="EL285">
        <v>0.00500097</v>
      </c>
      <c r="EM285">
        <v>-4.788888888888889</v>
      </c>
      <c r="EN285">
        <v>-1.455555555555555</v>
      </c>
      <c r="EO285">
        <v>35.25</v>
      </c>
      <c r="EP285">
        <v>38.375</v>
      </c>
      <c r="EQ285">
        <v>36.875</v>
      </c>
      <c r="ER285">
        <v>38.25</v>
      </c>
      <c r="ES285">
        <v>37.125</v>
      </c>
      <c r="ET285">
        <v>0</v>
      </c>
      <c r="EU285">
        <v>0</v>
      </c>
      <c r="EV285">
        <v>0</v>
      </c>
      <c r="EW285">
        <v>1758506562.7</v>
      </c>
      <c r="EX285">
        <v>0</v>
      </c>
      <c r="EY285">
        <v>541.5076923076922</v>
      </c>
      <c r="EZ285">
        <v>-19.40512828695947</v>
      </c>
      <c r="FA285">
        <v>22.41025614339618</v>
      </c>
      <c r="FB285">
        <v>-7.988461538461538</v>
      </c>
      <c r="FC285">
        <v>15</v>
      </c>
      <c r="FD285">
        <v>0</v>
      </c>
      <c r="FE285" t="s">
        <v>424</v>
      </c>
      <c r="FF285">
        <v>1747247426.5</v>
      </c>
      <c r="FG285">
        <v>1747247420.5</v>
      </c>
      <c r="FH285">
        <v>0</v>
      </c>
      <c r="FI285">
        <v>1.027</v>
      </c>
      <c r="FJ285">
        <v>0.031</v>
      </c>
      <c r="FK285">
        <v>0.02</v>
      </c>
      <c r="FL285">
        <v>0.05</v>
      </c>
      <c r="FM285">
        <v>420</v>
      </c>
      <c r="FN285">
        <v>16</v>
      </c>
      <c r="FO285">
        <v>0.01</v>
      </c>
      <c r="FP285">
        <v>0.1</v>
      </c>
      <c r="FQ285">
        <v>0.2745491</v>
      </c>
      <c r="FR285">
        <v>-0.05513099437148251</v>
      </c>
      <c r="FS285">
        <v>0.04520270576846037</v>
      </c>
      <c r="FT285">
        <v>1</v>
      </c>
      <c r="FU285">
        <v>541.15</v>
      </c>
      <c r="FV285">
        <v>-13.24216961498936</v>
      </c>
      <c r="FW285">
        <v>7.564866547557395</v>
      </c>
      <c r="FX285">
        <v>-1</v>
      </c>
      <c r="FY285">
        <v>0.253868125</v>
      </c>
      <c r="FZ285">
        <v>0.03008511444652893</v>
      </c>
      <c r="GA285">
        <v>0.003401095302895082</v>
      </c>
      <c r="GB285">
        <v>1</v>
      </c>
      <c r="GC285">
        <v>2</v>
      </c>
      <c r="GD285">
        <v>2</v>
      </c>
      <c r="GE285" t="s">
        <v>448</v>
      </c>
      <c r="GF285">
        <v>3.13683</v>
      </c>
      <c r="GG285">
        <v>2.71645</v>
      </c>
      <c r="GH285">
        <v>0.0932963</v>
      </c>
      <c r="GI285">
        <v>0.0925894</v>
      </c>
      <c r="GJ285">
        <v>0.108881</v>
      </c>
      <c r="GK285">
        <v>0.106861</v>
      </c>
      <c r="GL285">
        <v>28804.1</v>
      </c>
      <c r="GM285">
        <v>28879.5</v>
      </c>
      <c r="GN285">
        <v>29533.7</v>
      </c>
      <c r="GO285">
        <v>29413</v>
      </c>
      <c r="GP285">
        <v>34771.7</v>
      </c>
      <c r="GQ285">
        <v>34790.2</v>
      </c>
      <c r="GR285">
        <v>41561.9</v>
      </c>
      <c r="GS285">
        <v>41787.5</v>
      </c>
      <c r="GT285">
        <v>1.91885</v>
      </c>
      <c r="GU285">
        <v>1.86987</v>
      </c>
      <c r="GV285">
        <v>0.08616600000000001</v>
      </c>
      <c r="GW285">
        <v>0</v>
      </c>
      <c r="GX285">
        <v>29.2548</v>
      </c>
      <c r="GY285">
        <v>999.9</v>
      </c>
      <c r="GZ285">
        <v>57.2</v>
      </c>
      <c r="HA285">
        <v>31.3</v>
      </c>
      <c r="HB285">
        <v>29.1635</v>
      </c>
      <c r="HC285">
        <v>62.3528</v>
      </c>
      <c r="HD285">
        <v>25.4607</v>
      </c>
      <c r="HE285">
        <v>1</v>
      </c>
      <c r="HF285">
        <v>0.110561</v>
      </c>
      <c r="HG285">
        <v>-1.9345</v>
      </c>
      <c r="HH285">
        <v>20.3466</v>
      </c>
      <c r="HI285">
        <v>5.22867</v>
      </c>
      <c r="HJ285">
        <v>12.0159</v>
      </c>
      <c r="HK285">
        <v>4.9915</v>
      </c>
      <c r="HL285">
        <v>3.28958</v>
      </c>
      <c r="HM285">
        <v>9999</v>
      </c>
      <c r="HN285">
        <v>9999</v>
      </c>
      <c r="HO285">
        <v>9999</v>
      </c>
      <c r="HP285">
        <v>999.9</v>
      </c>
      <c r="HQ285">
        <v>1.86758</v>
      </c>
      <c r="HR285">
        <v>1.86673</v>
      </c>
      <c r="HS285">
        <v>1.86601</v>
      </c>
      <c r="HT285">
        <v>1.86599</v>
      </c>
      <c r="HU285">
        <v>1.86783</v>
      </c>
      <c r="HV285">
        <v>1.87029</v>
      </c>
      <c r="HW285">
        <v>1.8689</v>
      </c>
      <c r="HX285">
        <v>1.8704</v>
      </c>
      <c r="HY285">
        <v>0</v>
      </c>
      <c r="HZ285">
        <v>0</v>
      </c>
      <c r="IA285">
        <v>0</v>
      </c>
      <c r="IB285">
        <v>0</v>
      </c>
      <c r="IC285" t="s">
        <v>426</v>
      </c>
      <c r="ID285" t="s">
        <v>427</v>
      </c>
      <c r="IE285" t="s">
        <v>428</v>
      </c>
      <c r="IF285" t="s">
        <v>428</v>
      </c>
      <c r="IG285" t="s">
        <v>428</v>
      </c>
      <c r="IH285" t="s">
        <v>428</v>
      </c>
      <c r="II285">
        <v>0</v>
      </c>
      <c r="IJ285">
        <v>100</v>
      </c>
      <c r="IK285">
        <v>100</v>
      </c>
      <c r="IL285">
        <v>1.238</v>
      </c>
      <c r="IM285">
        <v>0.2053</v>
      </c>
      <c r="IN285">
        <v>0.6902030508192664</v>
      </c>
      <c r="IO285">
        <v>0.001474763808417899</v>
      </c>
      <c r="IP285">
        <v>-3.85604142745729E-07</v>
      </c>
      <c r="IQ285">
        <v>-4.042155114862324E-11</v>
      </c>
      <c r="IR285">
        <v>-0.0599630414126953</v>
      </c>
      <c r="IS285">
        <v>-0.0008759303265835833</v>
      </c>
      <c r="IT285">
        <v>0.0007542316531097033</v>
      </c>
      <c r="IU285">
        <v>-1.168394518909615E-05</v>
      </c>
      <c r="IV285">
        <v>4</v>
      </c>
      <c r="IW285">
        <v>2283</v>
      </c>
      <c r="IX285">
        <v>1</v>
      </c>
      <c r="IY285">
        <v>28</v>
      </c>
      <c r="IZ285">
        <v>187652.3</v>
      </c>
      <c r="JA285">
        <v>187652.4</v>
      </c>
      <c r="JB285">
        <v>1.03271</v>
      </c>
      <c r="JC285">
        <v>2.29492</v>
      </c>
      <c r="JD285">
        <v>1.39771</v>
      </c>
      <c r="JE285">
        <v>2.35596</v>
      </c>
      <c r="JF285">
        <v>1.49536</v>
      </c>
      <c r="JG285">
        <v>2.64893</v>
      </c>
      <c r="JH285">
        <v>36.7654</v>
      </c>
      <c r="JI285">
        <v>24.1138</v>
      </c>
      <c r="JJ285">
        <v>18</v>
      </c>
      <c r="JK285">
        <v>489.198</v>
      </c>
      <c r="JL285">
        <v>448.244</v>
      </c>
      <c r="JM285">
        <v>31.9954</v>
      </c>
      <c r="JN285">
        <v>29.0114</v>
      </c>
      <c r="JO285">
        <v>30.0001</v>
      </c>
      <c r="JP285">
        <v>28.8626</v>
      </c>
      <c r="JQ285">
        <v>28.7913</v>
      </c>
      <c r="JR285">
        <v>20.6877</v>
      </c>
      <c r="JS285">
        <v>22.045</v>
      </c>
      <c r="JT285">
        <v>100</v>
      </c>
      <c r="JU285">
        <v>32.0329</v>
      </c>
      <c r="JV285">
        <v>420</v>
      </c>
      <c r="JW285">
        <v>24.8195</v>
      </c>
      <c r="JX285">
        <v>100.941</v>
      </c>
      <c r="JY285">
        <v>100.485</v>
      </c>
    </row>
    <row r="286" spans="1:285">
      <c r="A286">
        <v>270</v>
      </c>
      <c r="B286">
        <v>1758506564</v>
      </c>
      <c r="C286">
        <v>3675.5</v>
      </c>
      <c r="D286" t="s">
        <v>974</v>
      </c>
      <c r="E286" t="s">
        <v>975</v>
      </c>
      <c r="F286">
        <v>5</v>
      </c>
      <c r="G286" t="s">
        <v>917</v>
      </c>
      <c r="H286" t="s">
        <v>420</v>
      </c>
      <c r="I286" t="s">
        <v>421</v>
      </c>
      <c r="J286">
        <v>1758506561</v>
      </c>
      <c r="K286">
        <f>(L286)/1000</f>
        <v>0</v>
      </c>
      <c r="L286">
        <f>1000*DL286*AJ286*(DH286-DI286)/(100*DA286*(1000-AJ286*DH286))</f>
        <v>0</v>
      </c>
      <c r="M286">
        <f>DL286*AJ286*(DG286-DF286*(1000-AJ286*DI286)/(1000-AJ286*DH286))/(100*DA286)</f>
        <v>0</v>
      </c>
      <c r="N286">
        <f>DF286 - IF(AJ286&gt;1, M286*DA286*100.0/(AL286), 0)</f>
        <v>0</v>
      </c>
      <c r="O286">
        <f>((U286-K286/2)*N286-M286)/(U286+K286/2)</f>
        <v>0</v>
      </c>
      <c r="P286">
        <f>O286*(DM286+DN286)/1000.0</f>
        <v>0</v>
      </c>
      <c r="Q286">
        <f>(DF286 - IF(AJ286&gt;1, M286*DA286*100.0/(AL286), 0))*(DM286+DN286)/1000.0</f>
        <v>0</v>
      </c>
      <c r="R286">
        <f>2.0/((1/T286-1/S286)+SIGN(T286)*SQRT((1/T286-1/S286)*(1/T286-1/S286) + 4*DB286/((DB286+1)*(DB286+1))*(2*1/T286*1/S286-1/S286*1/S286)))</f>
        <v>0</v>
      </c>
      <c r="S286">
        <f>IF(LEFT(DC286,1)&lt;&gt;"0",IF(LEFT(DC286,1)="1",3.0,DD286),$D$5+$E$5*(DT286*DM286/($K$5*1000))+$F$5*(DT286*DM286/($K$5*1000))*MAX(MIN(DA286,$J$5),$I$5)*MAX(MIN(DA286,$J$5),$I$5)+$G$5*MAX(MIN(DA286,$J$5),$I$5)*(DT286*DM286/($K$5*1000))+$H$5*(DT286*DM286/($K$5*1000))*(DT286*DM286/($K$5*1000)))</f>
        <v>0</v>
      </c>
      <c r="T286">
        <f>K286*(1000-(1000*0.61365*exp(17.502*X286/(240.97+X286))/(DM286+DN286)+DH286)/2)/(1000*0.61365*exp(17.502*X286/(240.97+X286))/(DM286+DN286)-DH286)</f>
        <v>0</v>
      </c>
      <c r="U286">
        <f>1/((DB286+1)/(R286/1.6)+1/(S286/1.37)) + DB286/((DB286+1)/(R286/1.6) + DB286/(S286/1.37))</f>
        <v>0</v>
      </c>
      <c r="V286">
        <f>(CW286*CZ286)</f>
        <v>0</v>
      </c>
      <c r="W286">
        <f>(DO286+(V286+2*0.95*5.67E-8*(((DO286+$B$7)+273)^4-(DO286+273)^4)-44100*K286)/(1.84*29.3*S286+8*0.95*5.67E-8*(DO286+273)^3))</f>
        <v>0</v>
      </c>
      <c r="X286">
        <f>($C$7*DP286+$D$7*DQ286+$E$7*W286)</f>
        <v>0</v>
      </c>
      <c r="Y286">
        <f>0.61365*exp(17.502*X286/(240.97+X286))</f>
        <v>0</v>
      </c>
      <c r="Z286">
        <f>(AA286/AB286*100)</f>
        <v>0</v>
      </c>
      <c r="AA286">
        <f>DH286*(DM286+DN286)/1000</f>
        <v>0</v>
      </c>
      <c r="AB286">
        <f>0.61365*exp(17.502*DO286/(240.97+DO286))</f>
        <v>0</v>
      </c>
      <c r="AC286">
        <f>(Y286-DH286*(DM286+DN286)/1000)</f>
        <v>0</v>
      </c>
      <c r="AD286">
        <f>(-K286*44100)</f>
        <v>0</v>
      </c>
      <c r="AE286">
        <f>2*29.3*S286*0.92*(DO286-X286)</f>
        <v>0</v>
      </c>
      <c r="AF286">
        <f>2*0.95*5.67E-8*(((DO286+$B$7)+273)^4-(X286+273)^4)</f>
        <v>0</v>
      </c>
      <c r="AG286">
        <f>V286+AF286+AD286+AE286</f>
        <v>0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MAX(0,($B$13+$C$13*DT286)/(1+$D$13*DT286)*DM286/(DO286+273)*$E$13)</f>
        <v>0</v>
      </c>
      <c r="AM286" t="s">
        <v>422</v>
      </c>
      <c r="AN286" t="s">
        <v>422</v>
      </c>
      <c r="AO286">
        <v>0</v>
      </c>
      <c r="AP286">
        <v>0</v>
      </c>
      <c r="AQ286">
        <f>1-AO286/AP286</f>
        <v>0</v>
      </c>
      <c r="AR286">
        <v>0</v>
      </c>
      <c r="AS286" t="s">
        <v>422</v>
      </c>
      <c r="AT286" t="s">
        <v>422</v>
      </c>
      <c r="AU286">
        <v>0</v>
      </c>
      <c r="AV286">
        <v>0</v>
      </c>
      <c r="AW286">
        <f>1-AU286/AV286</f>
        <v>0</v>
      </c>
      <c r="AX286">
        <v>0.5</v>
      </c>
      <c r="AY286">
        <f>CX286</f>
        <v>0</v>
      </c>
      <c r="AZ286">
        <f>M286</f>
        <v>0</v>
      </c>
      <c r="BA286">
        <f>AW286*AX286*AY286</f>
        <v>0</v>
      </c>
      <c r="BB286">
        <f>(AZ286-AR286)/AY286</f>
        <v>0</v>
      </c>
      <c r="BC286">
        <f>(AP286-AV286)/AV286</f>
        <v>0</v>
      </c>
      <c r="BD286">
        <f>AO286/(AQ286+AO286/AV286)</f>
        <v>0</v>
      </c>
      <c r="BE286" t="s">
        <v>422</v>
      </c>
      <c r="BF286">
        <v>0</v>
      </c>
      <c r="BG286">
        <f>IF(BF286&lt;&gt;0, BF286, BD286)</f>
        <v>0</v>
      </c>
      <c r="BH286">
        <f>1-BG286/AV286</f>
        <v>0</v>
      </c>
      <c r="BI286">
        <f>(AV286-AU286)/(AV286-BG286)</f>
        <v>0</v>
      </c>
      <c r="BJ286">
        <f>(AP286-AV286)/(AP286-BG286)</f>
        <v>0</v>
      </c>
      <c r="BK286">
        <f>(AV286-AU286)/(AV286-AO286)</f>
        <v>0</v>
      </c>
      <c r="BL286">
        <f>(AP286-AV286)/(AP286-AO286)</f>
        <v>0</v>
      </c>
      <c r="BM286">
        <f>(BI286*BG286/AU286)</f>
        <v>0</v>
      </c>
      <c r="BN286">
        <f>(1-BM286)</f>
        <v>0</v>
      </c>
      <c r="CW286">
        <f>$B$11*DU286+$C$11*DV286+$F$11*EG286*(1-EJ286)</f>
        <v>0</v>
      </c>
      <c r="CX286">
        <f>CW286*CY286</f>
        <v>0</v>
      </c>
      <c r="CY286">
        <f>($B$11*$D$9+$C$11*$D$9+$F$11*((ET286+EL286)/MAX(ET286+EL286+EU286, 0.1)*$I$9+EU286/MAX(ET286+EL286+EU286, 0.1)*$J$9))/($B$11+$C$11+$F$11)</f>
        <v>0</v>
      </c>
      <c r="CZ286">
        <f>($B$11*$K$9+$C$11*$K$9+$F$11*((ET286+EL286)/MAX(ET286+EL286+EU286, 0.1)*$P$9+EU286/MAX(ET286+EL286+EU286, 0.1)*$Q$9))/($B$11+$C$11+$F$11)</f>
        <v>0</v>
      </c>
      <c r="DA286">
        <v>4.38</v>
      </c>
      <c r="DB286">
        <v>0.5</v>
      </c>
      <c r="DC286" t="s">
        <v>423</v>
      </c>
      <c r="DD286">
        <v>2</v>
      </c>
      <c r="DE286">
        <v>1758506561</v>
      </c>
      <c r="DF286">
        <v>420.2174444444445</v>
      </c>
      <c r="DG286">
        <v>419.9955555555555</v>
      </c>
      <c r="DH286">
        <v>25.08838888888889</v>
      </c>
      <c r="DI286">
        <v>24.82733333333334</v>
      </c>
      <c r="DJ286">
        <v>418.9797777777778</v>
      </c>
      <c r="DK286">
        <v>24.88314444444445</v>
      </c>
      <c r="DL286">
        <v>500.0007777777777</v>
      </c>
      <c r="DM286">
        <v>90.00753333333333</v>
      </c>
      <c r="DN286">
        <v>0.0561772</v>
      </c>
      <c r="DO286">
        <v>30.97394444444444</v>
      </c>
      <c r="DP286">
        <v>30.65443333333333</v>
      </c>
      <c r="DQ286">
        <v>999.9000000000001</v>
      </c>
      <c r="DR286">
        <v>0</v>
      </c>
      <c r="DS286">
        <v>0</v>
      </c>
      <c r="DT286">
        <v>9997.989999999998</v>
      </c>
      <c r="DU286">
        <v>0</v>
      </c>
      <c r="DV286">
        <v>0.899321</v>
      </c>
      <c r="DW286">
        <v>0.2218696666666667</v>
      </c>
      <c r="DX286">
        <v>431.0311111111112</v>
      </c>
      <c r="DY286">
        <v>430.6882222222222</v>
      </c>
      <c r="DZ286">
        <v>0.2610711111111111</v>
      </c>
      <c r="EA286">
        <v>419.9955555555555</v>
      </c>
      <c r="EB286">
        <v>24.82733333333334</v>
      </c>
      <c r="EC286">
        <v>2.258145555555556</v>
      </c>
      <c r="ED286">
        <v>2.234645555555555</v>
      </c>
      <c r="EE286">
        <v>19.38087777777778</v>
      </c>
      <c r="EF286">
        <v>19.21286666666667</v>
      </c>
      <c r="EG286">
        <v>0.00500097</v>
      </c>
      <c r="EH286">
        <v>0</v>
      </c>
      <c r="EI286">
        <v>0</v>
      </c>
      <c r="EJ286">
        <v>0</v>
      </c>
      <c r="EK286">
        <v>537.4333333333334</v>
      </c>
      <c r="EL286">
        <v>0.00500097</v>
      </c>
      <c r="EM286">
        <v>-7.377777777777778</v>
      </c>
      <c r="EN286">
        <v>-1.955555555555555</v>
      </c>
      <c r="EO286">
        <v>35.25</v>
      </c>
      <c r="EP286">
        <v>38.375</v>
      </c>
      <c r="EQ286">
        <v>36.875</v>
      </c>
      <c r="ER286">
        <v>38.25</v>
      </c>
      <c r="ES286">
        <v>37.125</v>
      </c>
      <c r="ET286">
        <v>0</v>
      </c>
      <c r="EU286">
        <v>0</v>
      </c>
      <c r="EV286">
        <v>0</v>
      </c>
      <c r="EW286">
        <v>1758506565.1</v>
      </c>
      <c r="EX286">
        <v>0</v>
      </c>
      <c r="EY286">
        <v>541.1999999999999</v>
      </c>
      <c r="EZ286">
        <v>-12.80000028311616</v>
      </c>
      <c r="FA286">
        <v>-14.29401738837496</v>
      </c>
      <c r="FB286">
        <v>-7.734615384615386</v>
      </c>
      <c r="FC286">
        <v>15</v>
      </c>
      <c r="FD286">
        <v>0</v>
      </c>
      <c r="FE286" t="s">
        <v>424</v>
      </c>
      <c r="FF286">
        <v>1747247426.5</v>
      </c>
      <c r="FG286">
        <v>1747247420.5</v>
      </c>
      <c r="FH286">
        <v>0</v>
      </c>
      <c r="FI286">
        <v>1.027</v>
      </c>
      <c r="FJ286">
        <v>0.031</v>
      </c>
      <c r="FK286">
        <v>0.02</v>
      </c>
      <c r="FL286">
        <v>0.05</v>
      </c>
      <c r="FM286">
        <v>420</v>
      </c>
      <c r="FN286">
        <v>16</v>
      </c>
      <c r="FO286">
        <v>0.01</v>
      </c>
      <c r="FP286">
        <v>0.1</v>
      </c>
      <c r="FQ286">
        <v>0.2641705853658537</v>
      </c>
      <c r="FR286">
        <v>-0.1148177560975605</v>
      </c>
      <c r="FS286">
        <v>0.04773413918420805</v>
      </c>
      <c r="FT286">
        <v>0</v>
      </c>
      <c r="FU286">
        <v>540.9117647058823</v>
      </c>
      <c r="FV286">
        <v>-6.942704328783472</v>
      </c>
      <c r="FW286">
        <v>7.804326277810214</v>
      </c>
      <c r="FX286">
        <v>-1</v>
      </c>
      <c r="FY286">
        <v>0.2550922682926829</v>
      </c>
      <c r="FZ286">
        <v>0.03947550522648089</v>
      </c>
      <c r="GA286">
        <v>0.004209286307760728</v>
      </c>
      <c r="GB286">
        <v>1</v>
      </c>
      <c r="GC286">
        <v>1</v>
      </c>
      <c r="GD286">
        <v>2</v>
      </c>
      <c r="GE286" t="s">
        <v>425</v>
      </c>
      <c r="GF286">
        <v>3.13675</v>
      </c>
      <c r="GG286">
        <v>2.71663</v>
      </c>
      <c r="GH286">
        <v>0.09330040000000001</v>
      </c>
      <c r="GI286">
        <v>0.09259439999999999</v>
      </c>
      <c r="GJ286">
        <v>0.108885</v>
      </c>
      <c r="GK286">
        <v>0.106864</v>
      </c>
      <c r="GL286">
        <v>28804.3</v>
      </c>
      <c r="GM286">
        <v>28879.7</v>
      </c>
      <c r="GN286">
        <v>29534</v>
      </c>
      <c r="GO286">
        <v>29413.4</v>
      </c>
      <c r="GP286">
        <v>34771.9</v>
      </c>
      <c r="GQ286">
        <v>34790.7</v>
      </c>
      <c r="GR286">
        <v>41562.3</v>
      </c>
      <c r="GS286">
        <v>41788.2</v>
      </c>
      <c r="GT286">
        <v>1.91887</v>
      </c>
      <c r="GU286">
        <v>1.8701</v>
      </c>
      <c r="GV286">
        <v>0.0866875</v>
      </c>
      <c r="GW286">
        <v>0</v>
      </c>
      <c r="GX286">
        <v>29.2548</v>
      </c>
      <c r="GY286">
        <v>999.9</v>
      </c>
      <c r="GZ286">
        <v>57.2</v>
      </c>
      <c r="HA286">
        <v>31.3</v>
      </c>
      <c r="HB286">
        <v>29.1668</v>
      </c>
      <c r="HC286">
        <v>62.2428</v>
      </c>
      <c r="HD286">
        <v>25.597</v>
      </c>
      <c r="HE286">
        <v>1</v>
      </c>
      <c r="HF286">
        <v>0.110544</v>
      </c>
      <c r="HG286">
        <v>-1.95312</v>
      </c>
      <c r="HH286">
        <v>20.3463</v>
      </c>
      <c r="HI286">
        <v>5.22822</v>
      </c>
      <c r="HJ286">
        <v>12.0159</v>
      </c>
      <c r="HK286">
        <v>4.99145</v>
      </c>
      <c r="HL286">
        <v>3.2895</v>
      </c>
      <c r="HM286">
        <v>9999</v>
      </c>
      <c r="HN286">
        <v>9999</v>
      </c>
      <c r="HO286">
        <v>9999</v>
      </c>
      <c r="HP286">
        <v>999.9</v>
      </c>
      <c r="HQ286">
        <v>1.86758</v>
      </c>
      <c r="HR286">
        <v>1.86671</v>
      </c>
      <c r="HS286">
        <v>1.86602</v>
      </c>
      <c r="HT286">
        <v>1.86599</v>
      </c>
      <c r="HU286">
        <v>1.86783</v>
      </c>
      <c r="HV286">
        <v>1.87028</v>
      </c>
      <c r="HW286">
        <v>1.8689</v>
      </c>
      <c r="HX286">
        <v>1.8704</v>
      </c>
      <c r="HY286">
        <v>0</v>
      </c>
      <c r="HZ286">
        <v>0</v>
      </c>
      <c r="IA286">
        <v>0</v>
      </c>
      <c r="IB286">
        <v>0</v>
      </c>
      <c r="IC286" t="s">
        <v>426</v>
      </c>
      <c r="ID286" t="s">
        <v>427</v>
      </c>
      <c r="IE286" t="s">
        <v>428</v>
      </c>
      <c r="IF286" t="s">
        <v>428</v>
      </c>
      <c r="IG286" t="s">
        <v>428</v>
      </c>
      <c r="IH286" t="s">
        <v>428</v>
      </c>
      <c r="II286">
        <v>0</v>
      </c>
      <c r="IJ286">
        <v>100</v>
      </c>
      <c r="IK286">
        <v>100</v>
      </c>
      <c r="IL286">
        <v>1.238</v>
      </c>
      <c r="IM286">
        <v>0.2053</v>
      </c>
      <c r="IN286">
        <v>0.6902030508192664</v>
      </c>
      <c r="IO286">
        <v>0.001474763808417899</v>
      </c>
      <c r="IP286">
        <v>-3.85604142745729E-07</v>
      </c>
      <c r="IQ286">
        <v>-4.042155114862324E-11</v>
      </c>
      <c r="IR286">
        <v>-0.0599630414126953</v>
      </c>
      <c r="IS286">
        <v>-0.0008759303265835833</v>
      </c>
      <c r="IT286">
        <v>0.0007542316531097033</v>
      </c>
      <c r="IU286">
        <v>-1.168394518909615E-05</v>
      </c>
      <c r="IV286">
        <v>4</v>
      </c>
      <c r="IW286">
        <v>2283</v>
      </c>
      <c r="IX286">
        <v>1</v>
      </c>
      <c r="IY286">
        <v>28</v>
      </c>
      <c r="IZ286">
        <v>187652.3</v>
      </c>
      <c r="JA286">
        <v>187652.4</v>
      </c>
      <c r="JB286">
        <v>1.03394</v>
      </c>
      <c r="JC286">
        <v>2.2998</v>
      </c>
      <c r="JD286">
        <v>1.39771</v>
      </c>
      <c r="JE286">
        <v>2.35596</v>
      </c>
      <c r="JF286">
        <v>1.49536</v>
      </c>
      <c r="JG286">
        <v>2.6001</v>
      </c>
      <c r="JH286">
        <v>36.7417</v>
      </c>
      <c r="JI286">
        <v>24.105</v>
      </c>
      <c r="JJ286">
        <v>18</v>
      </c>
      <c r="JK286">
        <v>489.214</v>
      </c>
      <c r="JL286">
        <v>448.384</v>
      </c>
      <c r="JM286">
        <v>32.0101</v>
      </c>
      <c r="JN286">
        <v>29.0114</v>
      </c>
      <c r="JO286">
        <v>30.0001</v>
      </c>
      <c r="JP286">
        <v>28.8626</v>
      </c>
      <c r="JQ286">
        <v>28.7913</v>
      </c>
      <c r="JR286">
        <v>20.6878</v>
      </c>
      <c r="JS286">
        <v>22.045</v>
      </c>
      <c r="JT286">
        <v>100</v>
      </c>
      <c r="JU286">
        <v>32.0329</v>
      </c>
      <c r="JV286">
        <v>420</v>
      </c>
      <c r="JW286">
        <v>24.8195</v>
      </c>
      <c r="JX286">
        <v>100.942</v>
      </c>
      <c r="JY286">
        <v>100.486</v>
      </c>
    </row>
    <row r="287" spans="1:285">
      <c r="A287">
        <v>271</v>
      </c>
      <c r="B287">
        <v>1758507153.1</v>
      </c>
      <c r="C287">
        <v>4264.599999904633</v>
      </c>
      <c r="D287" t="s">
        <v>976</v>
      </c>
      <c r="E287" t="s">
        <v>977</v>
      </c>
      <c r="F287">
        <v>5</v>
      </c>
      <c r="G287" t="s">
        <v>978</v>
      </c>
      <c r="H287" t="s">
        <v>420</v>
      </c>
      <c r="I287" t="s">
        <v>421</v>
      </c>
      <c r="J287">
        <v>1758507150.1</v>
      </c>
      <c r="K287">
        <f>(L287)/1000</f>
        <v>0</v>
      </c>
      <c r="L287">
        <f>1000*DL287*AJ287*(DH287-DI287)/(100*DA287*(1000-AJ287*DH287))</f>
        <v>0</v>
      </c>
      <c r="M287">
        <f>DL287*AJ287*(DG287-DF287*(1000-AJ287*DI287)/(1000-AJ287*DH287))/(100*DA287)</f>
        <v>0</v>
      </c>
      <c r="N287">
        <f>DF287 - IF(AJ287&gt;1, M287*DA287*100.0/(AL287), 0)</f>
        <v>0</v>
      </c>
      <c r="O287">
        <f>((U287-K287/2)*N287-M287)/(U287+K287/2)</f>
        <v>0</v>
      </c>
      <c r="P287">
        <f>O287*(DM287+DN287)/1000.0</f>
        <v>0</v>
      </c>
      <c r="Q287">
        <f>(DF287 - IF(AJ287&gt;1, M287*DA287*100.0/(AL287), 0))*(DM287+DN287)/1000.0</f>
        <v>0</v>
      </c>
      <c r="R287">
        <f>2.0/((1/T287-1/S287)+SIGN(T287)*SQRT((1/T287-1/S287)*(1/T287-1/S287) + 4*DB287/((DB287+1)*(DB287+1))*(2*1/T287*1/S287-1/S287*1/S287)))</f>
        <v>0</v>
      </c>
      <c r="S287">
        <f>IF(LEFT(DC287,1)&lt;&gt;"0",IF(LEFT(DC287,1)="1",3.0,DD287),$D$5+$E$5*(DT287*DM287/($K$5*1000))+$F$5*(DT287*DM287/($K$5*1000))*MAX(MIN(DA287,$J$5),$I$5)*MAX(MIN(DA287,$J$5),$I$5)+$G$5*MAX(MIN(DA287,$J$5),$I$5)*(DT287*DM287/($K$5*1000))+$H$5*(DT287*DM287/($K$5*1000))*(DT287*DM287/($K$5*1000)))</f>
        <v>0</v>
      </c>
      <c r="T287">
        <f>K287*(1000-(1000*0.61365*exp(17.502*X287/(240.97+X287))/(DM287+DN287)+DH287)/2)/(1000*0.61365*exp(17.502*X287/(240.97+X287))/(DM287+DN287)-DH287)</f>
        <v>0</v>
      </c>
      <c r="U287">
        <f>1/((DB287+1)/(R287/1.6)+1/(S287/1.37)) + DB287/((DB287+1)/(R287/1.6) + DB287/(S287/1.37))</f>
        <v>0</v>
      </c>
      <c r="V287">
        <f>(CW287*CZ287)</f>
        <v>0</v>
      </c>
      <c r="W287">
        <f>(DO287+(V287+2*0.95*5.67E-8*(((DO287+$B$7)+273)^4-(DO287+273)^4)-44100*K287)/(1.84*29.3*S287+8*0.95*5.67E-8*(DO287+273)^3))</f>
        <v>0</v>
      </c>
      <c r="X287">
        <f>($C$7*DP287+$D$7*DQ287+$E$7*W287)</f>
        <v>0</v>
      </c>
      <c r="Y287">
        <f>0.61365*exp(17.502*X287/(240.97+X287))</f>
        <v>0</v>
      </c>
      <c r="Z287">
        <f>(AA287/AB287*100)</f>
        <v>0</v>
      </c>
      <c r="AA287">
        <f>DH287*(DM287+DN287)/1000</f>
        <v>0</v>
      </c>
      <c r="AB287">
        <f>0.61365*exp(17.502*DO287/(240.97+DO287))</f>
        <v>0</v>
      </c>
      <c r="AC287">
        <f>(Y287-DH287*(DM287+DN287)/1000)</f>
        <v>0</v>
      </c>
      <c r="AD287">
        <f>(-K287*44100)</f>
        <v>0</v>
      </c>
      <c r="AE287">
        <f>2*29.3*S287*0.92*(DO287-X287)</f>
        <v>0</v>
      </c>
      <c r="AF287">
        <f>2*0.95*5.67E-8*(((DO287+$B$7)+273)^4-(X287+273)^4)</f>
        <v>0</v>
      </c>
      <c r="AG287">
        <f>V287+AF287+AD287+AE287</f>
        <v>0</v>
      </c>
      <c r="AH287">
        <v>3</v>
      </c>
      <c r="AI287">
        <v>1</v>
      </c>
      <c r="AJ287">
        <f>IF(AH287*$H$13&gt;=AL287,1.0,(AL287/(AL287-AH287*$H$13)))</f>
        <v>0</v>
      </c>
      <c r="AK287">
        <f>(AJ287-1)*100</f>
        <v>0</v>
      </c>
      <c r="AL287">
        <f>MAX(0,($B$13+$C$13*DT287)/(1+$D$13*DT287)*DM287/(DO287+273)*$E$13)</f>
        <v>0</v>
      </c>
      <c r="AM287" t="s">
        <v>422</v>
      </c>
      <c r="AN287" t="s">
        <v>422</v>
      </c>
      <c r="AO287">
        <v>0</v>
      </c>
      <c r="AP287">
        <v>0</v>
      </c>
      <c r="AQ287">
        <f>1-AO287/AP287</f>
        <v>0</v>
      </c>
      <c r="AR287">
        <v>0</v>
      </c>
      <c r="AS287" t="s">
        <v>422</v>
      </c>
      <c r="AT287" t="s">
        <v>422</v>
      </c>
      <c r="AU287">
        <v>0</v>
      </c>
      <c r="AV287">
        <v>0</v>
      </c>
      <c r="AW287">
        <f>1-AU287/AV287</f>
        <v>0</v>
      </c>
      <c r="AX287">
        <v>0.5</v>
      </c>
      <c r="AY287">
        <f>CX287</f>
        <v>0</v>
      </c>
      <c r="AZ287">
        <f>M287</f>
        <v>0</v>
      </c>
      <c r="BA287">
        <f>AW287*AX287*AY287</f>
        <v>0</v>
      </c>
      <c r="BB287">
        <f>(AZ287-AR287)/AY287</f>
        <v>0</v>
      </c>
      <c r="BC287">
        <f>(AP287-AV287)/AV287</f>
        <v>0</v>
      </c>
      <c r="BD287">
        <f>AO287/(AQ287+AO287/AV287)</f>
        <v>0</v>
      </c>
      <c r="BE287" t="s">
        <v>422</v>
      </c>
      <c r="BF287">
        <v>0</v>
      </c>
      <c r="BG287">
        <f>IF(BF287&lt;&gt;0, BF287, BD287)</f>
        <v>0</v>
      </c>
      <c r="BH287">
        <f>1-BG287/AV287</f>
        <v>0</v>
      </c>
      <c r="BI287">
        <f>(AV287-AU287)/(AV287-BG287)</f>
        <v>0</v>
      </c>
      <c r="BJ287">
        <f>(AP287-AV287)/(AP287-BG287)</f>
        <v>0</v>
      </c>
      <c r="BK287">
        <f>(AV287-AU287)/(AV287-AO287)</f>
        <v>0</v>
      </c>
      <c r="BL287">
        <f>(AP287-AV287)/(AP287-AO287)</f>
        <v>0</v>
      </c>
      <c r="BM287">
        <f>(BI287*BG287/AU287)</f>
        <v>0</v>
      </c>
      <c r="BN287">
        <f>(1-BM287)</f>
        <v>0</v>
      </c>
      <c r="CW287">
        <f>$B$11*DU287+$C$11*DV287+$F$11*EG287*(1-EJ287)</f>
        <v>0</v>
      </c>
      <c r="CX287">
        <f>CW287*CY287</f>
        <v>0</v>
      </c>
      <c r="CY287">
        <f>($B$11*$D$9+$C$11*$D$9+$F$11*((ET287+EL287)/MAX(ET287+EL287+EU287, 0.1)*$I$9+EU287/MAX(ET287+EL287+EU287, 0.1)*$J$9))/($B$11+$C$11+$F$11)</f>
        <v>0</v>
      </c>
      <c r="CZ287">
        <f>($B$11*$K$9+$C$11*$K$9+$F$11*((ET287+EL287)/MAX(ET287+EL287+EU287, 0.1)*$P$9+EU287/MAX(ET287+EL287+EU287, 0.1)*$Q$9))/($B$11+$C$11+$F$11)</f>
        <v>0</v>
      </c>
      <c r="DA287">
        <v>4.16</v>
      </c>
      <c r="DB287">
        <v>0.5</v>
      </c>
      <c r="DC287" t="s">
        <v>423</v>
      </c>
      <c r="DD287">
        <v>2</v>
      </c>
      <c r="DE287">
        <v>1758507150.1</v>
      </c>
      <c r="DF287">
        <v>420.3804545454546</v>
      </c>
      <c r="DG287">
        <v>420.0043636363636</v>
      </c>
      <c r="DH287">
        <v>25.37209090909091</v>
      </c>
      <c r="DI287">
        <v>25.30112727272727</v>
      </c>
      <c r="DJ287">
        <v>419.1430909090909</v>
      </c>
      <c r="DK287">
        <v>25.16269090909091</v>
      </c>
      <c r="DL287">
        <v>500.0203636363636</v>
      </c>
      <c r="DM287">
        <v>90.01425454545455</v>
      </c>
      <c r="DN287">
        <v>0.05644254545454545</v>
      </c>
      <c r="DO287">
        <v>31.23347272727273</v>
      </c>
      <c r="DP287">
        <v>30.67724545454546</v>
      </c>
      <c r="DQ287">
        <v>999.9</v>
      </c>
      <c r="DR287">
        <v>0</v>
      </c>
      <c r="DS287">
        <v>0</v>
      </c>
      <c r="DT287">
        <v>10006.23454545454</v>
      </c>
      <c r="DU287">
        <v>0</v>
      </c>
      <c r="DV287">
        <v>0.8993210000000001</v>
      </c>
      <c r="DW287">
        <v>0.3760210909090909</v>
      </c>
      <c r="DX287">
        <v>431.324090909091</v>
      </c>
      <c r="DY287">
        <v>430.9068181818182</v>
      </c>
      <c r="DZ287">
        <v>0.07098251818181818</v>
      </c>
      <c r="EA287">
        <v>420.0043636363636</v>
      </c>
      <c r="EB287">
        <v>25.30112727272727</v>
      </c>
      <c r="EC287">
        <v>2.283850909090909</v>
      </c>
      <c r="ED287">
        <v>2.277461818181818</v>
      </c>
      <c r="EE287">
        <v>19.56295454545454</v>
      </c>
      <c r="EF287">
        <v>19.51787272727273</v>
      </c>
      <c r="EG287">
        <v>0.00500097</v>
      </c>
      <c r="EH287">
        <v>0</v>
      </c>
      <c r="EI287">
        <v>0</v>
      </c>
      <c r="EJ287">
        <v>0</v>
      </c>
      <c r="EK287">
        <v>377.1727272727272</v>
      </c>
      <c r="EL287">
        <v>0.00500097</v>
      </c>
      <c r="EM287">
        <v>-13.72727272727273</v>
      </c>
      <c r="EN287">
        <v>-3.318181818181818</v>
      </c>
      <c r="EO287">
        <v>35.062</v>
      </c>
      <c r="EP287">
        <v>38.187</v>
      </c>
      <c r="EQ287">
        <v>36.63627272727273</v>
      </c>
      <c r="ER287">
        <v>38.11354545454546</v>
      </c>
      <c r="ES287">
        <v>37</v>
      </c>
      <c r="ET287">
        <v>0</v>
      </c>
      <c r="EU287">
        <v>0</v>
      </c>
      <c r="EV287">
        <v>0</v>
      </c>
      <c r="EW287">
        <v>1758507154.3</v>
      </c>
      <c r="EX287">
        <v>0</v>
      </c>
      <c r="EY287">
        <v>373.7115384615385</v>
      </c>
      <c r="EZ287">
        <v>24.33162388323058</v>
      </c>
      <c r="FA287">
        <v>-24.18461511119945</v>
      </c>
      <c r="FB287">
        <v>-8.53846153846154</v>
      </c>
      <c r="FC287">
        <v>15</v>
      </c>
      <c r="FD287">
        <v>0</v>
      </c>
      <c r="FE287" t="s">
        <v>424</v>
      </c>
      <c r="FF287">
        <v>1747247426.5</v>
      </c>
      <c r="FG287">
        <v>1747247420.5</v>
      </c>
      <c r="FH287">
        <v>0</v>
      </c>
      <c r="FI287">
        <v>1.027</v>
      </c>
      <c r="FJ287">
        <v>0.031</v>
      </c>
      <c r="FK287">
        <v>0.02</v>
      </c>
      <c r="FL287">
        <v>0.05</v>
      </c>
      <c r="FM287">
        <v>420</v>
      </c>
      <c r="FN287">
        <v>16</v>
      </c>
      <c r="FO287">
        <v>0.01</v>
      </c>
      <c r="FP287">
        <v>0.1</v>
      </c>
      <c r="FQ287">
        <v>0.4095050487804879</v>
      </c>
      <c r="FR287">
        <v>-0.2000488641114981</v>
      </c>
      <c r="FS287">
        <v>0.03251096906820401</v>
      </c>
      <c r="FT287">
        <v>0</v>
      </c>
      <c r="FU287">
        <v>372.5676470588236</v>
      </c>
      <c r="FV287">
        <v>16.32543907196167</v>
      </c>
      <c r="FW287">
        <v>7.35393934401369</v>
      </c>
      <c r="FX287">
        <v>-1</v>
      </c>
      <c r="FY287">
        <v>0.0700244</v>
      </c>
      <c r="FZ287">
        <v>0.002943309407665445</v>
      </c>
      <c r="GA287">
        <v>0.001161506128623207</v>
      </c>
      <c r="GB287">
        <v>1</v>
      </c>
      <c r="GC287">
        <v>1</v>
      </c>
      <c r="GD287">
        <v>2</v>
      </c>
      <c r="GE287" t="s">
        <v>425</v>
      </c>
      <c r="GF287">
        <v>3.13693</v>
      </c>
      <c r="GG287">
        <v>2.71664</v>
      </c>
      <c r="GH287">
        <v>0.0933079</v>
      </c>
      <c r="GI287">
        <v>0.0925716</v>
      </c>
      <c r="GJ287">
        <v>0.109707</v>
      </c>
      <c r="GK287">
        <v>0.108243</v>
      </c>
      <c r="GL287">
        <v>28796.3</v>
      </c>
      <c r="GM287">
        <v>28872.6</v>
      </c>
      <c r="GN287">
        <v>29526.8</v>
      </c>
      <c r="GO287">
        <v>29406.1</v>
      </c>
      <c r="GP287">
        <v>34731.3</v>
      </c>
      <c r="GQ287">
        <v>34727.9</v>
      </c>
      <c r="GR287">
        <v>41552.1</v>
      </c>
      <c r="GS287">
        <v>41778</v>
      </c>
      <c r="GT287">
        <v>1.91702</v>
      </c>
      <c r="GU287">
        <v>1.8695</v>
      </c>
      <c r="GV287">
        <v>0.070408</v>
      </c>
      <c r="GW287">
        <v>0</v>
      </c>
      <c r="GX287">
        <v>29.527</v>
      </c>
      <c r="GY287">
        <v>999.9</v>
      </c>
      <c r="GZ287">
        <v>56.9</v>
      </c>
      <c r="HA287">
        <v>31.3</v>
      </c>
      <c r="HB287">
        <v>29.0086</v>
      </c>
      <c r="HC287">
        <v>62.3994</v>
      </c>
      <c r="HD287">
        <v>25.4207</v>
      </c>
      <c r="HE287">
        <v>1</v>
      </c>
      <c r="HF287">
        <v>0.121738</v>
      </c>
      <c r="HG287">
        <v>-1.84127</v>
      </c>
      <c r="HH287">
        <v>20.3477</v>
      </c>
      <c r="HI287">
        <v>5.22657</v>
      </c>
      <c r="HJ287">
        <v>12.0159</v>
      </c>
      <c r="HK287">
        <v>4.99095</v>
      </c>
      <c r="HL287">
        <v>3.28965</v>
      </c>
      <c r="HM287">
        <v>9999</v>
      </c>
      <c r="HN287">
        <v>9999</v>
      </c>
      <c r="HO287">
        <v>9999</v>
      </c>
      <c r="HP287">
        <v>999.9</v>
      </c>
      <c r="HQ287">
        <v>1.86759</v>
      </c>
      <c r="HR287">
        <v>1.86671</v>
      </c>
      <c r="HS287">
        <v>1.86602</v>
      </c>
      <c r="HT287">
        <v>1.86599</v>
      </c>
      <c r="HU287">
        <v>1.86783</v>
      </c>
      <c r="HV287">
        <v>1.87027</v>
      </c>
      <c r="HW287">
        <v>1.8689</v>
      </c>
      <c r="HX287">
        <v>1.87041</v>
      </c>
      <c r="HY287">
        <v>0</v>
      </c>
      <c r="HZ287">
        <v>0</v>
      </c>
      <c r="IA287">
        <v>0</v>
      </c>
      <c r="IB287">
        <v>0</v>
      </c>
      <c r="IC287" t="s">
        <v>426</v>
      </c>
      <c r="ID287" t="s">
        <v>427</v>
      </c>
      <c r="IE287" t="s">
        <v>428</v>
      </c>
      <c r="IF287" t="s">
        <v>428</v>
      </c>
      <c r="IG287" t="s">
        <v>428</v>
      </c>
      <c r="IH287" t="s">
        <v>428</v>
      </c>
      <c r="II287">
        <v>0</v>
      </c>
      <c r="IJ287">
        <v>100</v>
      </c>
      <c r="IK287">
        <v>100</v>
      </c>
      <c r="IL287">
        <v>1.238</v>
      </c>
      <c r="IM287">
        <v>0.2094</v>
      </c>
      <c r="IN287">
        <v>0.6902030508192664</v>
      </c>
      <c r="IO287">
        <v>0.001474763808417899</v>
      </c>
      <c r="IP287">
        <v>-3.85604142745729E-07</v>
      </c>
      <c r="IQ287">
        <v>-4.042155114862324E-11</v>
      </c>
      <c r="IR287">
        <v>-0.0599630414126953</v>
      </c>
      <c r="IS287">
        <v>-0.0008759303265835833</v>
      </c>
      <c r="IT287">
        <v>0.0007542316531097033</v>
      </c>
      <c r="IU287">
        <v>-1.168394518909615E-05</v>
      </c>
      <c r="IV287">
        <v>4</v>
      </c>
      <c r="IW287">
        <v>2283</v>
      </c>
      <c r="IX287">
        <v>1</v>
      </c>
      <c r="IY287">
        <v>28</v>
      </c>
      <c r="IZ287">
        <v>187662.1</v>
      </c>
      <c r="JA287">
        <v>187662.2</v>
      </c>
      <c r="JB287">
        <v>1.03394</v>
      </c>
      <c r="JC287">
        <v>2.30103</v>
      </c>
      <c r="JD287">
        <v>1.39648</v>
      </c>
      <c r="JE287">
        <v>2.35596</v>
      </c>
      <c r="JF287">
        <v>1.49536</v>
      </c>
      <c r="JG287">
        <v>2.58667</v>
      </c>
      <c r="JH287">
        <v>36.8129</v>
      </c>
      <c r="JI287">
        <v>24.105</v>
      </c>
      <c r="JJ287">
        <v>18</v>
      </c>
      <c r="JK287">
        <v>488.79</v>
      </c>
      <c r="JL287">
        <v>448.68</v>
      </c>
      <c r="JM287">
        <v>32.2475</v>
      </c>
      <c r="JN287">
        <v>29.1486</v>
      </c>
      <c r="JO287">
        <v>30.0002</v>
      </c>
      <c r="JP287">
        <v>28.9557</v>
      </c>
      <c r="JQ287">
        <v>28.8793</v>
      </c>
      <c r="JR287">
        <v>20.7016</v>
      </c>
      <c r="JS287">
        <v>20.2816</v>
      </c>
      <c r="JT287">
        <v>100</v>
      </c>
      <c r="JU287">
        <v>32.2614</v>
      </c>
      <c r="JV287">
        <v>420</v>
      </c>
      <c r="JW287">
        <v>25.3868</v>
      </c>
      <c r="JX287">
        <v>100.917</v>
      </c>
      <c r="JY287">
        <v>100.462</v>
      </c>
    </row>
    <row r="288" spans="1:285">
      <c r="A288">
        <v>272</v>
      </c>
      <c r="B288">
        <v>1758507155.1</v>
      </c>
      <c r="C288">
        <v>4266.599999904633</v>
      </c>
      <c r="D288" t="s">
        <v>979</v>
      </c>
      <c r="E288" t="s">
        <v>980</v>
      </c>
      <c r="F288">
        <v>5</v>
      </c>
      <c r="G288" t="s">
        <v>978</v>
      </c>
      <c r="H288" t="s">
        <v>420</v>
      </c>
      <c r="I288" t="s">
        <v>421</v>
      </c>
      <c r="J288">
        <v>1758507152.266667</v>
      </c>
      <c r="K288">
        <f>(L288)/1000</f>
        <v>0</v>
      </c>
      <c r="L288">
        <f>1000*DL288*AJ288*(DH288-DI288)/(100*DA288*(1000-AJ288*DH288))</f>
        <v>0</v>
      </c>
      <c r="M288">
        <f>DL288*AJ288*(DG288-DF288*(1000-AJ288*DI288)/(1000-AJ288*DH288))/(100*DA288)</f>
        <v>0</v>
      </c>
      <c r="N288">
        <f>DF288 - IF(AJ288&gt;1, M288*DA288*100.0/(AL288), 0)</f>
        <v>0</v>
      </c>
      <c r="O288">
        <f>((U288-K288/2)*N288-M288)/(U288+K288/2)</f>
        <v>0</v>
      </c>
      <c r="P288">
        <f>O288*(DM288+DN288)/1000.0</f>
        <v>0</v>
      </c>
      <c r="Q288">
        <f>(DF288 - IF(AJ288&gt;1, M288*DA288*100.0/(AL288), 0))*(DM288+DN288)/1000.0</f>
        <v>0</v>
      </c>
      <c r="R288">
        <f>2.0/((1/T288-1/S288)+SIGN(T288)*SQRT((1/T288-1/S288)*(1/T288-1/S288) + 4*DB288/((DB288+1)*(DB288+1))*(2*1/T288*1/S288-1/S288*1/S288)))</f>
        <v>0</v>
      </c>
      <c r="S288">
        <f>IF(LEFT(DC288,1)&lt;&gt;"0",IF(LEFT(DC288,1)="1",3.0,DD288),$D$5+$E$5*(DT288*DM288/($K$5*1000))+$F$5*(DT288*DM288/($K$5*1000))*MAX(MIN(DA288,$J$5),$I$5)*MAX(MIN(DA288,$J$5),$I$5)+$G$5*MAX(MIN(DA288,$J$5),$I$5)*(DT288*DM288/($K$5*1000))+$H$5*(DT288*DM288/($K$5*1000))*(DT288*DM288/($K$5*1000)))</f>
        <v>0</v>
      </c>
      <c r="T288">
        <f>K288*(1000-(1000*0.61365*exp(17.502*X288/(240.97+X288))/(DM288+DN288)+DH288)/2)/(1000*0.61365*exp(17.502*X288/(240.97+X288))/(DM288+DN288)-DH288)</f>
        <v>0</v>
      </c>
      <c r="U288">
        <f>1/((DB288+1)/(R288/1.6)+1/(S288/1.37)) + DB288/((DB288+1)/(R288/1.6) + DB288/(S288/1.37))</f>
        <v>0</v>
      </c>
      <c r="V288">
        <f>(CW288*CZ288)</f>
        <v>0</v>
      </c>
      <c r="W288">
        <f>(DO288+(V288+2*0.95*5.67E-8*(((DO288+$B$7)+273)^4-(DO288+273)^4)-44100*K288)/(1.84*29.3*S288+8*0.95*5.67E-8*(DO288+273)^3))</f>
        <v>0</v>
      </c>
      <c r="X288">
        <f>($C$7*DP288+$D$7*DQ288+$E$7*W288)</f>
        <v>0</v>
      </c>
      <c r="Y288">
        <f>0.61365*exp(17.502*X288/(240.97+X288))</f>
        <v>0</v>
      </c>
      <c r="Z288">
        <f>(AA288/AB288*100)</f>
        <v>0</v>
      </c>
      <c r="AA288">
        <f>DH288*(DM288+DN288)/1000</f>
        <v>0</v>
      </c>
      <c r="AB288">
        <f>0.61365*exp(17.502*DO288/(240.97+DO288))</f>
        <v>0</v>
      </c>
      <c r="AC288">
        <f>(Y288-DH288*(DM288+DN288)/1000)</f>
        <v>0</v>
      </c>
      <c r="AD288">
        <f>(-K288*44100)</f>
        <v>0</v>
      </c>
      <c r="AE288">
        <f>2*29.3*S288*0.92*(DO288-X288)</f>
        <v>0</v>
      </c>
      <c r="AF288">
        <f>2*0.95*5.67E-8*(((DO288+$B$7)+273)^4-(X288+273)^4)</f>
        <v>0</v>
      </c>
      <c r="AG288">
        <f>V288+AF288+AD288+AE288</f>
        <v>0</v>
      </c>
      <c r="AH288">
        <v>3</v>
      </c>
      <c r="AI288">
        <v>1</v>
      </c>
      <c r="AJ288">
        <f>IF(AH288*$H$13&gt;=AL288,1.0,(AL288/(AL288-AH288*$H$13)))</f>
        <v>0</v>
      </c>
      <c r="AK288">
        <f>(AJ288-1)*100</f>
        <v>0</v>
      </c>
      <c r="AL288">
        <f>MAX(0,($B$13+$C$13*DT288)/(1+$D$13*DT288)*DM288/(DO288+273)*$E$13)</f>
        <v>0</v>
      </c>
      <c r="AM288" t="s">
        <v>422</v>
      </c>
      <c r="AN288" t="s">
        <v>422</v>
      </c>
      <c r="AO288">
        <v>0</v>
      </c>
      <c r="AP288">
        <v>0</v>
      </c>
      <c r="AQ288">
        <f>1-AO288/AP288</f>
        <v>0</v>
      </c>
      <c r="AR288">
        <v>0</v>
      </c>
      <c r="AS288" t="s">
        <v>422</v>
      </c>
      <c r="AT288" t="s">
        <v>422</v>
      </c>
      <c r="AU288">
        <v>0</v>
      </c>
      <c r="AV288">
        <v>0</v>
      </c>
      <c r="AW288">
        <f>1-AU288/AV288</f>
        <v>0</v>
      </c>
      <c r="AX288">
        <v>0.5</v>
      </c>
      <c r="AY288">
        <f>CX288</f>
        <v>0</v>
      </c>
      <c r="AZ288">
        <f>M288</f>
        <v>0</v>
      </c>
      <c r="BA288">
        <f>AW288*AX288*AY288</f>
        <v>0</v>
      </c>
      <c r="BB288">
        <f>(AZ288-AR288)/AY288</f>
        <v>0</v>
      </c>
      <c r="BC288">
        <f>(AP288-AV288)/AV288</f>
        <v>0</v>
      </c>
      <c r="BD288">
        <f>AO288/(AQ288+AO288/AV288)</f>
        <v>0</v>
      </c>
      <c r="BE288" t="s">
        <v>422</v>
      </c>
      <c r="BF288">
        <v>0</v>
      </c>
      <c r="BG288">
        <f>IF(BF288&lt;&gt;0, BF288, BD288)</f>
        <v>0</v>
      </c>
      <c r="BH288">
        <f>1-BG288/AV288</f>
        <v>0</v>
      </c>
      <c r="BI288">
        <f>(AV288-AU288)/(AV288-BG288)</f>
        <v>0</v>
      </c>
      <c r="BJ288">
        <f>(AP288-AV288)/(AP288-BG288)</f>
        <v>0</v>
      </c>
      <c r="BK288">
        <f>(AV288-AU288)/(AV288-AO288)</f>
        <v>0</v>
      </c>
      <c r="BL288">
        <f>(AP288-AV288)/(AP288-AO288)</f>
        <v>0</v>
      </c>
      <c r="BM288">
        <f>(BI288*BG288/AU288)</f>
        <v>0</v>
      </c>
      <c r="BN288">
        <f>(1-BM288)</f>
        <v>0</v>
      </c>
      <c r="CW288">
        <f>$B$11*DU288+$C$11*DV288+$F$11*EG288*(1-EJ288)</f>
        <v>0</v>
      </c>
      <c r="CX288">
        <f>CW288*CY288</f>
        <v>0</v>
      </c>
      <c r="CY288">
        <f>($B$11*$D$9+$C$11*$D$9+$F$11*((ET288+EL288)/MAX(ET288+EL288+EU288, 0.1)*$I$9+EU288/MAX(ET288+EL288+EU288, 0.1)*$J$9))/($B$11+$C$11+$F$11)</f>
        <v>0</v>
      </c>
      <c r="CZ288">
        <f>($B$11*$K$9+$C$11*$K$9+$F$11*((ET288+EL288)/MAX(ET288+EL288+EU288, 0.1)*$P$9+EU288/MAX(ET288+EL288+EU288, 0.1)*$Q$9))/($B$11+$C$11+$F$11)</f>
        <v>0</v>
      </c>
      <c r="DA288">
        <v>4.16</v>
      </c>
      <c r="DB288">
        <v>0.5</v>
      </c>
      <c r="DC288" t="s">
        <v>423</v>
      </c>
      <c r="DD288">
        <v>2</v>
      </c>
      <c r="DE288">
        <v>1758507152.266667</v>
      </c>
      <c r="DF288">
        <v>420.3723333333334</v>
      </c>
      <c r="DG288">
        <v>419.977</v>
      </c>
      <c r="DH288">
        <v>25.37053333333333</v>
      </c>
      <c r="DI288">
        <v>25.30031111111111</v>
      </c>
      <c r="DJ288">
        <v>419.1347777777777</v>
      </c>
      <c r="DK288">
        <v>25.16116666666666</v>
      </c>
      <c r="DL288">
        <v>500.0196666666666</v>
      </c>
      <c r="DM288">
        <v>90.01428888888887</v>
      </c>
      <c r="DN288">
        <v>0.05641527777777779</v>
      </c>
      <c r="DO288">
        <v>31.23258888888889</v>
      </c>
      <c r="DP288">
        <v>30.67455555555556</v>
      </c>
      <c r="DQ288">
        <v>999.9000000000001</v>
      </c>
      <c r="DR288">
        <v>0</v>
      </c>
      <c r="DS288">
        <v>0</v>
      </c>
      <c r="DT288">
        <v>10005.2</v>
      </c>
      <c r="DU288">
        <v>0</v>
      </c>
      <c r="DV288">
        <v>0.899321</v>
      </c>
      <c r="DW288">
        <v>0.3952434444444444</v>
      </c>
      <c r="DX288">
        <v>431.3148888888888</v>
      </c>
      <c r="DY288">
        <v>430.8783333333333</v>
      </c>
      <c r="DZ288">
        <v>0.07024088888888889</v>
      </c>
      <c r="EA288">
        <v>419.977</v>
      </c>
      <c r="EB288">
        <v>25.30031111111111</v>
      </c>
      <c r="EC288">
        <v>2.283711111111111</v>
      </c>
      <c r="ED288">
        <v>2.277388888888889</v>
      </c>
      <c r="EE288">
        <v>19.56196666666666</v>
      </c>
      <c r="EF288">
        <v>19.51735555555555</v>
      </c>
      <c r="EG288">
        <v>0.00500097</v>
      </c>
      <c r="EH288">
        <v>0</v>
      </c>
      <c r="EI288">
        <v>0</v>
      </c>
      <c r="EJ288">
        <v>0</v>
      </c>
      <c r="EK288">
        <v>378.0555555555555</v>
      </c>
      <c r="EL288">
        <v>0.00500097</v>
      </c>
      <c r="EM288">
        <v>-13.34444444444444</v>
      </c>
      <c r="EN288">
        <v>-2.777777777777778</v>
      </c>
      <c r="EO288">
        <v>35.062</v>
      </c>
      <c r="EP288">
        <v>38.187</v>
      </c>
      <c r="EQ288">
        <v>36.625</v>
      </c>
      <c r="ER288">
        <v>38.111</v>
      </c>
      <c r="ES288">
        <v>37</v>
      </c>
      <c r="ET288">
        <v>0</v>
      </c>
      <c r="EU288">
        <v>0</v>
      </c>
      <c r="EV288">
        <v>0</v>
      </c>
      <c r="EW288">
        <v>1758507156.1</v>
      </c>
      <c r="EX288">
        <v>0</v>
      </c>
      <c r="EY288">
        <v>374.056</v>
      </c>
      <c r="EZ288">
        <v>12.59230780660296</v>
      </c>
      <c r="FA288">
        <v>0.8692311166776399</v>
      </c>
      <c r="FB288">
        <v>-9.039999999999999</v>
      </c>
      <c r="FC288">
        <v>15</v>
      </c>
      <c r="FD288">
        <v>0</v>
      </c>
      <c r="FE288" t="s">
        <v>424</v>
      </c>
      <c r="FF288">
        <v>1747247426.5</v>
      </c>
      <c r="FG288">
        <v>1747247420.5</v>
      </c>
      <c r="FH288">
        <v>0</v>
      </c>
      <c r="FI288">
        <v>1.027</v>
      </c>
      <c r="FJ288">
        <v>0.031</v>
      </c>
      <c r="FK288">
        <v>0.02</v>
      </c>
      <c r="FL288">
        <v>0.05</v>
      </c>
      <c r="FM288">
        <v>420</v>
      </c>
      <c r="FN288">
        <v>16</v>
      </c>
      <c r="FO288">
        <v>0.01</v>
      </c>
      <c r="FP288">
        <v>0.1</v>
      </c>
      <c r="FQ288">
        <v>0.4075013</v>
      </c>
      <c r="FR288">
        <v>-0.1589424990619146</v>
      </c>
      <c r="FS288">
        <v>0.03171936295088537</v>
      </c>
      <c r="FT288">
        <v>0</v>
      </c>
      <c r="FU288">
        <v>373.2705882352941</v>
      </c>
      <c r="FV288">
        <v>15.75248257324805</v>
      </c>
      <c r="FW288">
        <v>7.391988087738869</v>
      </c>
      <c r="FX288">
        <v>-1</v>
      </c>
      <c r="FY288">
        <v>0.07002654499999998</v>
      </c>
      <c r="FZ288">
        <v>0.001515165478424007</v>
      </c>
      <c r="GA288">
        <v>0.001193941172116533</v>
      </c>
      <c r="GB288">
        <v>1</v>
      </c>
      <c r="GC288">
        <v>1</v>
      </c>
      <c r="GD288">
        <v>2</v>
      </c>
      <c r="GE288" t="s">
        <v>425</v>
      </c>
      <c r="GF288">
        <v>3.13701</v>
      </c>
      <c r="GG288">
        <v>2.71653</v>
      </c>
      <c r="GH288">
        <v>0.0933114</v>
      </c>
      <c r="GI288">
        <v>0.0925658</v>
      </c>
      <c r="GJ288">
        <v>0.109708</v>
      </c>
      <c r="GK288">
        <v>0.108268</v>
      </c>
      <c r="GL288">
        <v>28796</v>
      </c>
      <c r="GM288">
        <v>28872.6</v>
      </c>
      <c r="GN288">
        <v>29526.7</v>
      </c>
      <c r="GO288">
        <v>29405.9</v>
      </c>
      <c r="GP288">
        <v>34731</v>
      </c>
      <c r="GQ288">
        <v>34726.7</v>
      </c>
      <c r="GR288">
        <v>41551.7</v>
      </c>
      <c r="GS288">
        <v>41777.9</v>
      </c>
      <c r="GT288">
        <v>1.91715</v>
      </c>
      <c r="GU288">
        <v>1.86952</v>
      </c>
      <c r="GV288">
        <v>0.0704452</v>
      </c>
      <c r="GW288">
        <v>0</v>
      </c>
      <c r="GX288">
        <v>29.5252</v>
      </c>
      <c r="GY288">
        <v>999.9</v>
      </c>
      <c r="GZ288">
        <v>56.9</v>
      </c>
      <c r="HA288">
        <v>31.3</v>
      </c>
      <c r="HB288">
        <v>29.009</v>
      </c>
      <c r="HC288">
        <v>62.4394</v>
      </c>
      <c r="HD288">
        <v>25.4087</v>
      </c>
      <c r="HE288">
        <v>1</v>
      </c>
      <c r="HF288">
        <v>0.12173</v>
      </c>
      <c r="HG288">
        <v>-1.85377</v>
      </c>
      <c r="HH288">
        <v>20.3476</v>
      </c>
      <c r="HI288">
        <v>5.22702</v>
      </c>
      <c r="HJ288">
        <v>12.0159</v>
      </c>
      <c r="HK288">
        <v>4.99095</v>
      </c>
      <c r="HL288">
        <v>3.2895</v>
      </c>
      <c r="HM288">
        <v>9999</v>
      </c>
      <c r="HN288">
        <v>9999</v>
      </c>
      <c r="HO288">
        <v>9999</v>
      </c>
      <c r="HP288">
        <v>999.9</v>
      </c>
      <c r="HQ288">
        <v>1.86758</v>
      </c>
      <c r="HR288">
        <v>1.86671</v>
      </c>
      <c r="HS288">
        <v>1.86601</v>
      </c>
      <c r="HT288">
        <v>1.86598</v>
      </c>
      <c r="HU288">
        <v>1.86784</v>
      </c>
      <c r="HV288">
        <v>1.87027</v>
      </c>
      <c r="HW288">
        <v>1.8689</v>
      </c>
      <c r="HX288">
        <v>1.87041</v>
      </c>
      <c r="HY288">
        <v>0</v>
      </c>
      <c r="HZ288">
        <v>0</v>
      </c>
      <c r="IA288">
        <v>0</v>
      </c>
      <c r="IB288">
        <v>0</v>
      </c>
      <c r="IC288" t="s">
        <v>426</v>
      </c>
      <c r="ID288" t="s">
        <v>427</v>
      </c>
      <c r="IE288" t="s">
        <v>428</v>
      </c>
      <c r="IF288" t="s">
        <v>428</v>
      </c>
      <c r="IG288" t="s">
        <v>428</v>
      </c>
      <c r="IH288" t="s">
        <v>428</v>
      </c>
      <c r="II288">
        <v>0</v>
      </c>
      <c r="IJ288">
        <v>100</v>
      </c>
      <c r="IK288">
        <v>100</v>
      </c>
      <c r="IL288">
        <v>1.237</v>
      </c>
      <c r="IM288">
        <v>0.2094</v>
      </c>
      <c r="IN288">
        <v>0.6902030508192664</v>
      </c>
      <c r="IO288">
        <v>0.001474763808417899</v>
      </c>
      <c r="IP288">
        <v>-3.85604142745729E-07</v>
      </c>
      <c r="IQ288">
        <v>-4.042155114862324E-11</v>
      </c>
      <c r="IR288">
        <v>-0.0599630414126953</v>
      </c>
      <c r="IS288">
        <v>-0.0008759303265835833</v>
      </c>
      <c r="IT288">
        <v>0.0007542316531097033</v>
      </c>
      <c r="IU288">
        <v>-1.168394518909615E-05</v>
      </c>
      <c r="IV288">
        <v>4</v>
      </c>
      <c r="IW288">
        <v>2283</v>
      </c>
      <c r="IX288">
        <v>1</v>
      </c>
      <c r="IY288">
        <v>28</v>
      </c>
      <c r="IZ288">
        <v>187662.1</v>
      </c>
      <c r="JA288">
        <v>187662.2</v>
      </c>
      <c r="JB288">
        <v>1.03394</v>
      </c>
      <c r="JC288">
        <v>2.30103</v>
      </c>
      <c r="JD288">
        <v>1.39771</v>
      </c>
      <c r="JE288">
        <v>2.35718</v>
      </c>
      <c r="JF288">
        <v>1.49536</v>
      </c>
      <c r="JG288">
        <v>2.55981</v>
      </c>
      <c r="JH288">
        <v>36.7892</v>
      </c>
      <c r="JI288">
        <v>24.0963</v>
      </c>
      <c r="JJ288">
        <v>18</v>
      </c>
      <c r="JK288">
        <v>488.874</v>
      </c>
      <c r="JL288">
        <v>448.703</v>
      </c>
      <c r="JM288">
        <v>32.2537</v>
      </c>
      <c r="JN288">
        <v>29.1498</v>
      </c>
      <c r="JO288">
        <v>30.0002</v>
      </c>
      <c r="JP288">
        <v>28.9563</v>
      </c>
      <c r="JQ288">
        <v>28.8804</v>
      </c>
      <c r="JR288">
        <v>20.7</v>
      </c>
      <c r="JS288">
        <v>20.2816</v>
      </c>
      <c r="JT288">
        <v>100</v>
      </c>
      <c r="JU288">
        <v>32.2614</v>
      </c>
      <c r="JV288">
        <v>420</v>
      </c>
      <c r="JW288">
        <v>25.3847</v>
      </c>
      <c r="JX288">
        <v>100.916</v>
      </c>
      <c r="JY288">
        <v>100.461</v>
      </c>
    </row>
    <row r="289" spans="1:285">
      <c r="A289">
        <v>273</v>
      </c>
      <c r="B289">
        <v>1758507157.1</v>
      </c>
      <c r="C289">
        <v>4268.599999904633</v>
      </c>
      <c r="D289" t="s">
        <v>981</v>
      </c>
      <c r="E289" t="s">
        <v>982</v>
      </c>
      <c r="F289">
        <v>5</v>
      </c>
      <c r="G289" t="s">
        <v>978</v>
      </c>
      <c r="H289" t="s">
        <v>420</v>
      </c>
      <c r="I289" t="s">
        <v>421</v>
      </c>
      <c r="J289">
        <v>1758507154.4125</v>
      </c>
      <c r="K289">
        <f>(L289)/1000</f>
        <v>0</v>
      </c>
      <c r="L289">
        <f>1000*DL289*AJ289*(DH289-DI289)/(100*DA289*(1000-AJ289*DH289))</f>
        <v>0</v>
      </c>
      <c r="M289">
        <f>DL289*AJ289*(DG289-DF289*(1000-AJ289*DI289)/(1000-AJ289*DH289))/(100*DA289)</f>
        <v>0</v>
      </c>
      <c r="N289">
        <f>DF289 - IF(AJ289&gt;1, M289*DA289*100.0/(AL289), 0)</f>
        <v>0</v>
      </c>
      <c r="O289">
        <f>((U289-K289/2)*N289-M289)/(U289+K289/2)</f>
        <v>0</v>
      </c>
      <c r="P289">
        <f>O289*(DM289+DN289)/1000.0</f>
        <v>0</v>
      </c>
      <c r="Q289">
        <f>(DF289 - IF(AJ289&gt;1, M289*DA289*100.0/(AL289), 0))*(DM289+DN289)/1000.0</f>
        <v>0</v>
      </c>
      <c r="R289">
        <f>2.0/((1/T289-1/S289)+SIGN(T289)*SQRT((1/T289-1/S289)*(1/T289-1/S289) + 4*DB289/((DB289+1)*(DB289+1))*(2*1/T289*1/S289-1/S289*1/S289)))</f>
        <v>0</v>
      </c>
      <c r="S289">
        <f>IF(LEFT(DC289,1)&lt;&gt;"0",IF(LEFT(DC289,1)="1",3.0,DD289),$D$5+$E$5*(DT289*DM289/($K$5*1000))+$F$5*(DT289*DM289/($K$5*1000))*MAX(MIN(DA289,$J$5),$I$5)*MAX(MIN(DA289,$J$5),$I$5)+$G$5*MAX(MIN(DA289,$J$5),$I$5)*(DT289*DM289/($K$5*1000))+$H$5*(DT289*DM289/($K$5*1000))*(DT289*DM289/($K$5*1000)))</f>
        <v>0</v>
      </c>
      <c r="T289">
        <f>K289*(1000-(1000*0.61365*exp(17.502*X289/(240.97+X289))/(DM289+DN289)+DH289)/2)/(1000*0.61365*exp(17.502*X289/(240.97+X289))/(DM289+DN289)-DH289)</f>
        <v>0</v>
      </c>
      <c r="U289">
        <f>1/((DB289+1)/(R289/1.6)+1/(S289/1.37)) + DB289/((DB289+1)/(R289/1.6) + DB289/(S289/1.37))</f>
        <v>0</v>
      </c>
      <c r="V289">
        <f>(CW289*CZ289)</f>
        <v>0</v>
      </c>
      <c r="W289">
        <f>(DO289+(V289+2*0.95*5.67E-8*(((DO289+$B$7)+273)^4-(DO289+273)^4)-44100*K289)/(1.84*29.3*S289+8*0.95*5.67E-8*(DO289+273)^3))</f>
        <v>0</v>
      </c>
      <c r="X289">
        <f>($C$7*DP289+$D$7*DQ289+$E$7*W289)</f>
        <v>0</v>
      </c>
      <c r="Y289">
        <f>0.61365*exp(17.502*X289/(240.97+X289))</f>
        <v>0</v>
      </c>
      <c r="Z289">
        <f>(AA289/AB289*100)</f>
        <v>0</v>
      </c>
      <c r="AA289">
        <f>DH289*(DM289+DN289)/1000</f>
        <v>0</v>
      </c>
      <c r="AB289">
        <f>0.61365*exp(17.502*DO289/(240.97+DO289))</f>
        <v>0</v>
      </c>
      <c r="AC289">
        <f>(Y289-DH289*(DM289+DN289)/1000)</f>
        <v>0</v>
      </c>
      <c r="AD289">
        <f>(-K289*44100)</f>
        <v>0</v>
      </c>
      <c r="AE289">
        <f>2*29.3*S289*0.92*(DO289-X289)</f>
        <v>0</v>
      </c>
      <c r="AF289">
        <f>2*0.95*5.67E-8*(((DO289+$B$7)+273)^4-(X289+273)^4)</f>
        <v>0</v>
      </c>
      <c r="AG289">
        <f>V289+AF289+AD289+AE289</f>
        <v>0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MAX(0,($B$13+$C$13*DT289)/(1+$D$13*DT289)*DM289/(DO289+273)*$E$13)</f>
        <v>0</v>
      </c>
      <c r="AM289" t="s">
        <v>422</v>
      </c>
      <c r="AN289" t="s">
        <v>422</v>
      </c>
      <c r="AO289">
        <v>0</v>
      </c>
      <c r="AP289">
        <v>0</v>
      </c>
      <c r="AQ289">
        <f>1-AO289/AP289</f>
        <v>0</v>
      </c>
      <c r="AR289">
        <v>0</v>
      </c>
      <c r="AS289" t="s">
        <v>422</v>
      </c>
      <c r="AT289" t="s">
        <v>422</v>
      </c>
      <c r="AU289">
        <v>0</v>
      </c>
      <c r="AV289">
        <v>0</v>
      </c>
      <c r="AW289">
        <f>1-AU289/AV289</f>
        <v>0</v>
      </c>
      <c r="AX289">
        <v>0.5</v>
      </c>
      <c r="AY289">
        <f>CX289</f>
        <v>0</v>
      </c>
      <c r="AZ289">
        <f>M289</f>
        <v>0</v>
      </c>
      <c r="BA289">
        <f>AW289*AX289*AY289</f>
        <v>0</v>
      </c>
      <c r="BB289">
        <f>(AZ289-AR289)/AY289</f>
        <v>0</v>
      </c>
      <c r="BC289">
        <f>(AP289-AV289)/AV289</f>
        <v>0</v>
      </c>
      <c r="BD289">
        <f>AO289/(AQ289+AO289/AV289)</f>
        <v>0</v>
      </c>
      <c r="BE289" t="s">
        <v>422</v>
      </c>
      <c r="BF289">
        <v>0</v>
      </c>
      <c r="BG289">
        <f>IF(BF289&lt;&gt;0, BF289, BD289)</f>
        <v>0</v>
      </c>
      <c r="BH289">
        <f>1-BG289/AV289</f>
        <v>0</v>
      </c>
      <c r="BI289">
        <f>(AV289-AU289)/(AV289-BG289)</f>
        <v>0</v>
      </c>
      <c r="BJ289">
        <f>(AP289-AV289)/(AP289-BG289)</f>
        <v>0</v>
      </c>
      <c r="BK289">
        <f>(AV289-AU289)/(AV289-AO289)</f>
        <v>0</v>
      </c>
      <c r="BL289">
        <f>(AP289-AV289)/(AP289-AO289)</f>
        <v>0</v>
      </c>
      <c r="BM289">
        <f>(BI289*BG289/AU289)</f>
        <v>0</v>
      </c>
      <c r="BN289">
        <f>(1-BM289)</f>
        <v>0</v>
      </c>
      <c r="CW289">
        <f>$B$11*DU289+$C$11*DV289+$F$11*EG289*(1-EJ289)</f>
        <v>0</v>
      </c>
      <c r="CX289">
        <f>CW289*CY289</f>
        <v>0</v>
      </c>
      <c r="CY289">
        <f>($B$11*$D$9+$C$11*$D$9+$F$11*((ET289+EL289)/MAX(ET289+EL289+EU289, 0.1)*$I$9+EU289/MAX(ET289+EL289+EU289, 0.1)*$J$9))/($B$11+$C$11+$F$11)</f>
        <v>0</v>
      </c>
      <c r="CZ289">
        <f>($B$11*$K$9+$C$11*$K$9+$F$11*((ET289+EL289)/MAX(ET289+EL289+EU289, 0.1)*$P$9+EU289/MAX(ET289+EL289+EU289, 0.1)*$Q$9))/($B$11+$C$11+$F$11)</f>
        <v>0</v>
      </c>
      <c r="DA289">
        <v>4.16</v>
      </c>
      <c r="DB289">
        <v>0.5</v>
      </c>
      <c r="DC289" t="s">
        <v>423</v>
      </c>
      <c r="DD289">
        <v>2</v>
      </c>
      <c r="DE289">
        <v>1758507154.4125</v>
      </c>
      <c r="DF289">
        <v>420.38525</v>
      </c>
      <c r="DG289">
        <v>419.96375</v>
      </c>
      <c r="DH289">
        <v>25.3701125</v>
      </c>
      <c r="DI289">
        <v>25.30775</v>
      </c>
      <c r="DJ289">
        <v>419.14775</v>
      </c>
      <c r="DK289">
        <v>25.16075</v>
      </c>
      <c r="DL289">
        <v>499.995375</v>
      </c>
      <c r="DM289">
        <v>90.013925</v>
      </c>
      <c r="DN289">
        <v>0.0563745</v>
      </c>
      <c r="DO289">
        <v>31.2310375</v>
      </c>
      <c r="DP289">
        <v>30.673</v>
      </c>
      <c r="DQ289">
        <v>999.9</v>
      </c>
      <c r="DR289">
        <v>0</v>
      </c>
      <c r="DS289">
        <v>0</v>
      </c>
      <c r="DT289">
        <v>9997.18125</v>
      </c>
      <c r="DU289">
        <v>0</v>
      </c>
      <c r="DV289">
        <v>0.899321</v>
      </c>
      <c r="DW289">
        <v>0.421569875</v>
      </c>
      <c r="DX289">
        <v>431.328</v>
      </c>
      <c r="DY289">
        <v>430.867875</v>
      </c>
      <c r="DZ289">
        <v>0.0623693625</v>
      </c>
      <c r="EA289">
        <v>419.96375</v>
      </c>
      <c r="EB289">
        <v>25.30775</v>
      </c>
      <c r="EC289">
        <v>2.2836625</v>
      </c>
      <c r="ED289">
        <v>2.27804875</v>
      </c>
      <c r="EE289">
        <v>19.5616125</v>
      </c>
      <c r="EF289">
        <v>19.5220125</v>
      </c>
      <c r="EG289">
        <v>0.00500097</v>
      </c>
      <c r="EH289">
        <v>0</v>
      </c>
      <c r="EI289">
        <v>0</v>
      </c>
      <c r="EJ289">
        <v>0</v>
      </c>
      <c r="EK289">
        <v>371.025</v>
      </c>
      <c r="EL289">
        <v>0.00500097</v>
      </c>
      <c r="EM289">
        <v>-5.325000000000001</v>
      </c>
      <c r="EN289">
        <v>-1.95</v>
      </c>
      <c r="EO289">
        <v>35.062</v>
      </c>
      <c r="EP289">
        <v>38.187</v>
      </c>
      <c r="EQ289">
        <v>36.625</v>
      </c>
      <c r="ER289">
        <v>38.0935</v>
      </c>
      <c r="ES289">
        <v>37</v>
      </c>
      <c r="ET289">
        <v>0</v>
      </c>
      <c r="EU289">
        <v>0</v>
      </c>
      <c r="EV289">
        <v>0</v>
      </c>
      <c r="EW289">
        <v>1758507157.9</v>
      </c>
      <c r="EX289">
        <v>0</v>
      </c>
      <c r="EY289">
        <v>373.8423076923077</v>
      </c>
      <c r="EZ289">
        <v>9.904273732043668</v>
      </c>
      <c r="FA289">
        <v>0.08888912953334248</v>
      </c>
      <c r="FB289">
        <v>-8.292307692307693</v>
      </c>
      <c r="FC289">
        <v>15</v>
      </c>
      <c r="FD289">
        <v>0</v>
      </c>
      <c r="FE289" t="s">
        <v>424</v>
      </c>
      <c r="FF289">
        <v>1747247426.5</v>
      </c>
      <c r="FG289">
        <v>1747247420.5</v>
      </c>
      <c r="FH289">
        <v>0</v>
      </c>
      <c r="FI289">
        <v>1.027</v>
      </c>
      <c r="FJ289">
        <v>0.031</v>
      </c>
      <c r="FK289">
        <v>0.02</v>
      </c>
      <c r="FL289">
        <v>0.05</v>
      </c>
      <c r="FM289">
        <v>420</v>
      </c>
      <c r="FN289">
        <v>16</v>
      </c>
      <c r="FO289">
        <v>0.01</v>
      </c>
      <c r="FP289">
        <v>0.1</v>
      </c>
      <c r="FQ289">
        <v>0.4124257804878049</v>
      </c>
      <c r="FR289">
        <v>-0.06808045296167267</v>
      </c>
      <c r="FS289">
        <v>0.03408894553564691</v>
      </c>
      <c r="FT289">
        <v>1</v>
      </c>
      <c r="FU289">
        <v>372.7911764705882</v>
      </c>
      <c r="FV289">
        <v>8.710465955483876</v>
      </c>
      <c r="FW289">
        <v>6.591276215220288</v>
      </c>
      <c r="FX289">
        <v>-1</v>
      </c>
      <c r="FY289">
        <v>0.0683875243902439</v>
      </c>
      <c r="FZ289">
        <v>-0.02668024808362345</v>
      </c>
      <c r="GA289">
        <v>0.005323296777043179</v>
      </c>
      <c r="GB289">
        <v>1</v>
      </c>
      <c r="GC289">
        <v>2</v>
      </c>
      <c r="GD289">
        <v>2</v>
      </c>
      <c r="GE289" t="s">
        <v>448</v>
      </c>
      <c r="GF289">
        <v>3.13683</v>
      </c>
      <c r="GG289">
        <v>2.71661</v>
      </c>
      <c r="GH289">
        <v>0.0933089</v>
      </c>
      <c r="GI289">
        <v>0.0925742</v>
      </c>
      <c r="GJ289">
        <v>0.109714</v>
      </c>
      <c r="GK289">
        <v>0.108335</v>
      </c>
      <c r="GL289">
        <v>28796.2</v>
      </c>
      <c r="GM289">
        <v>28872.3</v>
      </c>
      <c r="GN289">
        <v>29526.8</v>
      </c>
      <c r="GO289">
        <v>29405.8</v>
      </c>
      <c r="GP289">
        <v>34730.8</v>
      </c>
      <c r="GQ289">
        <v>34724</v>
      </c>
      <c r="GR289">
        <v>41551.8</v>
      </c>
      <c r="GS289">
        <v>41777.8</v>
      </c>
      <c r="GT289">
        <v>1.91683</v>
      </c>
      <c r="GU289">
        <v>1.86952</v>
      </c>
      <c r="GV289">
        <v>0.07089230000000001</v>
      </c>
      <c r="GW289">
        <v>0</v>
      </c>
      <c r="GX289">
        <v>29.5238</v>
      </c>
      <c r="GY289">
        <v>999.9</v>
      </c>
      <c r="GZ289">
        <v>56.9</v>
      </c>
      <c r="HA289">
        <v>31.3</v>
      </c>
      <c r="HB289">
        <v>29.0083</v>
      </c>
      <c r="HC289">
        <v>62.2694</v>
      </c>
      <c r="HD289">
        <v>25.4567</v>
      </c>
      <c r="HE289">
        <v>1</v>
      </c>
      <c r="HF289">
        <v>0.121964</v>
      </c>
      <c r="HG289">
        <v>-1.84436</v>
      </c>
      <c r="HH289">
        <v>20.3475</v>
      </c>
      <c r="HI289">
        <v>5.22732</v>
      </c>
      <c r="HJ289">
        <v>12.0159</v>
      </c>
      <c r="HK289">
        <v>4.99115</v>
      </c>
      <c r="HL289">
        <v>3.28943</v>
      </c>
      <c r="HM289">
        <v>9999</v>
      </c>
      <c r="HN289">
        <v>9999</v>
      </c>
      <c r="HO289">
        <v>9999</v>
      </c>
      <c r="HP289">
        <v>999.9</v>
      </c>
      <c r="HQ289">
        <v>1.86756</v>
      </c>
      <c r="HR289">
        <v>1.86671</v>
      </c>
      <c r="HS289">
        <v>1.86601</v>
      </c>
      <c r="HT289">
        <v>1.86599</v>
      </c>
      <c r="HU289">
        <v>1.86783</v>
      </c>
      <c r="HV289">
        <v>1.87027</v>
      </c>
      <c r="HW289">
        <v>1.8689</v>
      </c>
      <c r="HX289">
        <v>1.87041</v>
      </c>
      <c r="HY289">
        <v>0</v>
      </c>
      <c r="HZ289">
        <v>0</v>
      </c>
      <c r="IA289">
        <v>0</v>
      </c>
      <c r="IB289">
        <v>0</v>
      </c>
      <c r="IC289" t="s">
        <v>426</v>
      </c>
      <c r="ID289" t="s">
        <v>427</v>
      </c>
      <c r="IE289" t="s">
        <v>428</v>
      </c>
      <c r="IF289" t="s">
        <v>428</v>
      </c>
      <c r="IG289" t="s">
        <v>428</v>
      </c>
      <c r="IH289" t="s">
        <v>428</v>
      </c>
      <c r="II289">
        <v>0</v>
      </c>
      <c r="IJ289">
        <v>100</v>
      </c>
      <c r="IK289">
        <v>100</v>
      </c>
      <c r="IL289">
        <v>1.238</v>
      </c>
      <c r="IM289">
        <v>0.2094</v>
      </c>
      <c r="IN289">
        <v>0.6902030508192664</v>
      </c>
      <c r="IO289">
        <v>0.001474763808417899</v>
      </c>
      <c r="IP289">
        <v>-3.85604142745729E-07</v>
      </c>
      <c r="IQ289">
        <v>-4.042155114862324E-11</v>
      </c>
      <c r="IR289">
        <v>-0.0599630414126953</v>
      </c>
      <c r="IS289">
        <v>-0.0008759303265835833</v>
      </c>
      <c r="IT289">
        <v>0.0007542316531097033</v>
      </c>
      <c r="IU289">
        <v>-1.168394518909615E-05</v>
      </c>
      <c r="IV289">
        <v>4</v>
      </c>
      <c r="IW289">
        <v>2283</v>
      </c>
      <c r="IX289">
        <v>1</v>
      </c>
      <c r="IY289">
        <v>28</v>
      </c>
      <c r="IZ289">
        <v>187662.2</v>
      </c>
      <c r="JA289">
        <v>187662.3</v>
      </c>
      <c r="JB289">
        <v>1.03394</v>
      </c>
      <c r="JC289">
        <v>2.2937</v>
      </c>
      <c r="JD289">
        <v>1.39648</v>
      </c>
      <c r="JE289">
        <v>2.35718</v>
      </c>
      <c r="JF289">
        <v>1.49536</v>
      </c>
      <c r="JG289">
        <v>2.70508</v>
      </c>
      <c r="JH289">
        <v>36.7892</v>
      </c>
      <c r="JI289">
        <v>24.0963</v>
      </c>
      <c r="JJ289">
        <v>18</v>
      </c>
      <c r="JK289">
        <v>488.668</v>
      </c>
      <c r="JL289">
        <v>448.712</v>
      </c>
      <c r="JM289">
        <v>32.261</v>
      </c>
      <c r="JN289">
        <v>29.1511</v>
      </c>
      <c r="JO289">
        <v>30.0003</v>
      </c>
      <c r="JP289">
        <v>28.9563</v>
      </c>
      <c r="JQ289">
        <v>28.8816</v>
      </c>
      <c r="JR289">
        <v>20.7006</v>
      </c>
      <c r="JS289">
        <v>20.2816</v>
      </c>
      <c r="JT289">
        <v>100</v>
      </c>
      <c r="JU289">
        <v>32.2804</v>
      </c>
      <c r="JV289">
        <v>420</v>
      </c>
      <c r="JW289">
        <v>25.385</v>
      </c>
      <c r="JX289">
        <v>100.917</v>
      </c>
      <c r="JY289">
        <v>100.461</v>
      </c>
    </row>
    <row r="290" spans="1:285">
      <c r="A290">
        <v>274</v>
      </c>
      <c r="B290">
        <v>1758507159.1</v>
      </c>
      <c r="C290">
        <v>4270.599999904633</v>
      </c>
      <c r="D290" t="s">
        <v>983</v>
      </c>
      <c r="E290" t="s">
        <v>984</v>
      </c>
      <c r="F290">
        <v>5</v>
      </c>
      <c r="G290" t="s">
        <v>978</v>
      </c>
      <c r="H290" t="s">
        <v>420</v>
      </c>
      <c r="I290" t="s">
        <v>421</v>
      </c>
      <c r="J290">
        <v>1758507156.1</v>
      </c>
      <c r="K290">
        <f>(L290)/1000</f>
        <v>0</v>
      </c>
      <c r="L290">
        <f>1000*DL290*AJ290*(DH290-DI290)/(100*DA290*(1000-AJ290*DH290))</f>
        <v>0</v>
      </c>
      <c r="M290">
        <f>DL290*AJ290*(DG290-DF290*(1000-AJ290*DI290)/(1000-AJ290*DH290))/(100*DA290)</f>
        <v>0</v>
      </c>
      <c r="N290">
        <f>DF290 - IF(AJ290&gt;1, M290*DA290*100.0/(AL290), 0)</f>
        <v>0</v>
      </c>
      <c r="O290">
        <f>((U290-K290/2)*N290-M290)/(U290+K290/2)</f>
        <v>0</v>
      </c>
      <c r="P290">
        <f>O290*(DM290+DN290)/1000.0</f>
        <v>0</v>
      </c>
      <c r="Q290">
        <f>(DF290 - IF(AJ290&gt;1, M290*DA290*100.0/(AL290), 0))*(DM290+DN290)/1000.0</f>
        <v>0</v>
      </c>
      <c r="R290">
        <f>2.0/((1/T290-1/S290)+SIGN(T290)*SQRT((1/T290-1/S290)*(1/T290-1/S290) + 4*DB290/((DB290+1)*(DB290+1))*(2*1/T290*1/S290-1/S290*1/S290)))</f>
        <v>0</v>
      </c>
      <c r="S290">
        <f>IF(LEFT(DC290,1)&lt;&gt;"0",IF(LEFT(DC290,1)="1",3.0,DD290),$D$5+$E$5*(DT290*DM290/($K$5*1000))+$F$5*(DT290*DM290/($K$5*1000))*MAX(MIN(DA290,$J$5),$I$5)*MAX(MIN(DA290,$J$5),$I$5)+$G$5*MAX(MIN(DA290,$J$5),$I$5)*(DT290*DM290/($K$5*1000))+$H$5*(DT290*DM290/($K$5*1000))*(DT290*DM290/($K$5*1000)))</f>
        <v>0</v>
      </c>
      <c r="T290">
        <f>K290*(1000-(1000*0.61365*exp(17.502*X290/(240.97+X290))/(DM290+DN290)+DH290)/2)/(1000*0.61365*exp(17.502*X290/(240.97+X290))/(DM290+DN290)-DH290)</f>
        <v>0</v>
      </c>
      <c r="U290">
        <f>1/((DB290+1)/(R290/1.6)+1/(S290/1.37)) + DB290/((DB290+1)/(R290/1.6) + DB290/(S290/1.37))</f>
        <v>0</v>
      </c>
      <c r="V290">
        <f>(CW290*CZ290)</f>
        <v>0</v>
      </c>
      <c r="W290">
        <f>(DO290+(V290+2*0.95*5.67E-8*(((DO290+$B$7)+273)^4-(DO290+273)^4)-44100*K290)/(1.84*29.3*S290+8*0.95*5.67E-8*(DO290+273)^3))</f>
        <v>0</v>
      </c>
      <c r="X290">
        <f>($C$7*DP290+$D$7*DQ290+$E$7*W290)</f>
        <v>0</v>
      </c>
      <c r="Y290">
        <f>0.61365*exp(17.502*X290/(240.97+X290))</f>
        <v>0</v>
      </c>
      <c r="Z290">
        <f>(AA290/AB290*100)</f>
        <v>0</v>
      </c>
      <c r="AA290">
        <f>DH290*(DM290+DN290)/1000</f>
        <v>0</v>
      </c>
      <c r="AB290">
        <f>0.61365*exp(17.502*DO290/(240.97+DO290))</f>
        <v>0</v>
      </c>
      <c r="AC290">
        <f>(Y290-DH290*(DM290+DN290)/1000)</f>
        <v>0</v>
      </c>
      <c r="AD290">
        <f>(-K290*44100)</f>
        <v>0</v>
      </c>
      <c r="AE290">
        <f>2*29.3*S290*0.92*(DO290-X290)</f>
        <v>0</v>
      </c>
      <c r="AF290">
        <f>2*0.95*5.67E-8*(((DO290+$B$7)+273)^4-(X290+273)^4)</f>
        <v>0</v>
      </c>
      <c r="AG290">
        <f>V290+AF290+AD290+AE290</f>
        <v>0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MAX(0,($B$13+$C$13*DT290)/(1+$D$13*DT290)*DM290/(DO290+273)*$E$13)</f>
        <v>0</v>
      </c>
      <c r="AM290" t="s">
        <v>422</v>
      </c>
      <c r="AN290" t="s">
        <v>422</v>
      </c>
      <c r="AO290">
        <v>0</v>
      </c>
      <c r="AP290">
        <v>0</v>
      </c>
      <c r="AQ290">
        <f>1-AO290/AP290</f>
        <v>0</v>
      </c>
      <c r="AR290">
        <v>0</v>
      </c>
      <c r="AS290" t="s">
        <v>422</v>
      </c>
      <c r="AT290" t="s">
        <v>422</v>
      </c>
      <c r="AU290">
        <v>0</v>
      </c>
      <c r="AV290">
        <v>0</v>
      </c>
      <c r="AW290">
        <f>1-AU290/AV290</f>
        <v>0</v>
      </c>
      <c r="AX290">
        <v>0.5</v>
      </c>
      <c r="AY290">
        <f>CX290</f>
        <v>0</v>
      </c>
      <c r="AZ290">
        <f>M290</f>
        <v>0</v>
      </c>
      <c r="BA290">
        <f>AW290*AX290*AY290</f>
        <v>0</v>
      </c>
      <c r="BB290">
        <f>(AZ290-AR290)/AY290</f>
        <v>0</v>
      </c>
      <c r="BC290">
        <f>(AP290-AV290)/AV290</f>
        <v>0</v>
      </c>
      <c r="BD290">
        <f>AO290/(AQ290+AO290/AV290)</f>
        <v>0</v>
      </c>
      <c r="BE290" t="s">
        <v>422</v>
      </c>
      <c r="BF290">
        <v>0</v>
      </c>
      <c r="BG290">
        <f>IF(BF290&lt;&gt;0, BF290, BD290)</f>
        <v>0</v>
      </c>
      <c r="BH290">
        <f>1-BG290/AV290</f>
        <v>0</v>
      </c>
      <c r="BI290">
        <f>(AV290-AU290)/(AV290-BG290)</f>
        <v>0</v>
      </c>
      <c r="BJ290">
        <f>(AP290-AV290)/(AP290-BG290)</f>
        <v>0</v>
      </c>
      <c r="BK290">
        <f>(AV290-AU290)/(AV290-AO290)</f>
        <v>0</v>
      </c>
      <c r="BL290">
        <f>(AP290-AV290)/(AP290-AO290)</f>
        <v>0</v>
      </c>
      <c r="BM290">
        <f>(BI290*BG290/AU290)</f>
        <v>0</v>
      </c>
      <c r="BN290">
        <f>(1-BM290)</f>
        <v>0</v>
      </c>
      <c r="CW290">
        <f>$B$11*DU290+$C$11*DV290+$F$11*EG290*(1-EJ290)</f>
        <v>0</v>
      </c>
      <c r="CX290">
        <f>CW290*CY290</f>
        <v>0</v>
      </c>
      <c r="CY290">
        <f>($B$11*$D$9+$C$11*$D$9+$F$11*((ET290+EL290)/MAX(ET290+EL290+EU290, 0.1)*$I$9+EU290/MAX(ET290+EL290+EU290, 0.1)*$J$9))/($B$11+$C$11+$F$11)</f>
        <v>0</v>
      </c>
      <c r="CZ290">
        <f>($B$11*$K$9+$C$11*$K$9+$F$11*((ET290+EL290)/MAX(ET290+EL290+EU290, 0.1)*$P$9+EU290/MAX(ET290+EL290+EU290, 0.1)*$Q$9))/($B$11+$C$11+$F$11)</f>
        <v>0</v>
      </c>
      <c r="DA290">
        <v>4.16</v>
      </c>
      <c r="DB290">
        <v>0.5</v>
      </c>
      <c r="DC290" t="s">
        <v>423</v>
      </c>
      <c r="DD290">
        <v>2</v>
      </c>
      <c r="DE290">
        <v>1758507156.1</v>
      </c>
      <c r="DF290">
        <v>420.3842222222222</v>
      </c>
      <c r="DG290">
        <v>419.9708888888889</v>
      </c>
      <c r="DH290">
        <v>25.37165555555556</v>
      </c>
      <c r="DI290">
        <v>25.32132222222222</v>
      </c>
      <c r="DJ290">
        <v>419.1467777777778</v>
      </c>
      <c r="DK290">
        <v>25.16227777777778</v>
      </c>
      <c r="DL290">
        <v>499.9942222222222</v>
      </c>
      <c r="DM290">
        <v>90.01362222222222</v>
      </c>
      <c r="DN290">
        <v>0.05637364444444445</v>
      </c>
      <c r="DO290">
        <v>31.2308</v>
      </c>
      <c r="DP290">
        <v>30.67611111111111</v>
      </c>
      <c r="DQ290">
        <v>999.9000000000001</v>
      </c>
      <c r="DR290">
        <v>0</v>
      </c>
      <c r="DS290">
        <v>0</v>
      </c>
      <c r="DT290">
        <v>9994.861111111111</v>
      </c>
      <c r="DU290">
        <v>0</v>
      </c>
      <c r="DV290">
        <v>0.899321</v>
      </c>
      <c r="DW290">
        <v>0.4134725555555556</v>
      </c>
      <c r="DX290">
        <v>431.3276666666667</v>
      </c>
      <c r="DY290">
        <v>430.8812222222222</v>
      </c>
      <c r="DZ290">
        <v>0.05034044444444444</v>
      </c>
      <c r="EA290">
        <v>419.9708888888889</v>
      </c>
      <c r="EB290">
        <v>25.32132222222222</v>
      </c>
      <c r="EC290">
        <v>2.283794444444444</v>
      </c>
      <c r="ED290">
        <v>2.279263333333333</v>
      </c>
      <c r="EE290">
        <v>19.56254444444444</v>
      </c>
      <c r="EF290">
        <v>19.53057777777778</v>
      </c>
      <c r="EG290">
        <v>0.00500097</v>
      </c>
      <c r="EH290">
        <v>0</v>
      </c>
      <c r="EI290">
        <v>0</v>
      </c>
      <c r="EJ290">
        <v>0</v>
      </c>
      <c r="EK290">
        <v>372.3</v>
      </c>
      <c r="EL290">
        <v>0.00500097</v>
      </c>
      <c r="EM290">
        <v>-7.311111111111113</v>
      </c>
      <c r="EN290">
        <v>-1.911111111111111</v>
      </c>
      <c r="EO290">
        <v>35.062</v>
      </c>
      <c r="EP290">
        <v>38.187</v>
      </c>
      <c r="EQ290">
        <v>36.625</v>
      </c>
      <c r="ER290">
        <v>38.09</v>
      </c>
      <c r="ES290">
        <v>37</v>
      </c>
      <c r="ET290">
        <v>0</v>
      </c>
      <c r="EU290">
        <v>0</v>
      </c>
      <c r="EV290">
        <v>0</v>
      </c>
      <c r="EW290">
        <v>1758507160.3</v>
      </c>
      <c r="EX290">
        <v>0</v>
      </c>
      <c r="EY290">
        <v>374</v>
      </c>
      <c r="EZ290">
        <v>-1.353845848119983</v>
      </c>
      <c r="FA290">
        <v>-8.208546884453469</v>
      </c>
      <c r="FB290">
        <v>-8.511538461538462</v>
      </c>
      <c r="FC290">
        <v>15</v>
      </c>
      <c r="FD290">
        <v>0</v>
      </c>
      <c r="FE290" t="s">
        <v>424</v>
      </c>
      <c r="FF290">
        <v>1747247426.5</v>
      </c>
      <c r="FG290">
        <v>1747247420.5</v>
      </c>
      <c r="FH290">
        <v>0</v>
      </c>
      <c r="FI290">
        <v>1.027</v>
      </c>
      <c r="FJ290">
        <v>0.031</v>
      </c>
      <c r="FK290">
        <v>0.02</v>
      </c>
      <c r="FL290">
        <v>0.05</v>
      </c>
      <c r="FM290">
        <v>420</v>
      </c>
      <c r="FN290">
        <v>16</v>
      </c>
      <c r="FO290">
        <v>0.01</v>
      </c>
      <c r="FP290">
        <v>0.1</v>
      </c>
      <c r="FQ290">
        <v>0.406942825</v>
      </c>
      <c r="FR290">
        <v>-0.06398203001876419</v>
      </c>
      <c r="FS290">
        <v>0.03367135897234287</v>
      </c>
      <c r="FT290">
        <v>1</v>
      </c>
      <c r="FU290">
        <v>373.5294117647059</v>
      </c>
      <c r="FV290">
        <v>8.690603613145415</v>
      </c>
      <c r="FW290">
        <v>6.536347667501306</v>
      </c>
      <c r="FX290">
        <v>-1</v>
      </c>
      <c r="FY290">
        <v>0.065775255</v>
      </c>
      <c r="FZ290">
        <v>-0.06653675347091946</v>
      </c>
      <c r="GA290">
        <v>0.01014108548487168</v>
      </c>
      <c r="GB290">
        <v>1</v>
      </c>
      <c r="GC290">
        <v>2</v>
      </c>
      <c r="GD290">
        <v>2</v>
      </c>
      <c r="GE290" t="s">
        <v>448</v>
      </c>
      <c r="GF290">
        <v>3.1368</v>
      </c>
      <c r="GG290">
        <v>2.71662</v>
      </c>
      <c r="GH290">
        <v>0.09330620000000001</v>
      </c>
      <c r="GI290">
        <v>0.09257460000000001</v>
      </c>
      <c r="GJ290">
        <v>0.109728</v>
      </c>
      <c r="GK290">
        <v>0.108388</v>
      </c>
      <c r="GL290">
        <v>28796.3</v>
      </c>
      <c r="GM290">
        <v>28872.4</v>
      </c>
      <c r="GN290">
        <v>29526.8</v>
      </c>
      <c r="GO290">
        <v>29405.9</v>
      </c>
      <c r="GP290">
        <v>34730.3</v>
      </c>
      <c r="GQ290">
        <v>34721.9</v>
      </c>
      <c r="GR290">
        <v>41551.8</v>
      </c>
      <c r="GS290">
        <v>41777.7</v>
      </c>
      <c r="GT290">
        <v>1.91665</v>
      </c>
      <c r="GU290">
        <v>1.86945</v>
      </c>
      <c r="GV290">
        <v>0.0716001</v>
      </c>
      <c r="GW290">
        <v>0</v>
      </c>
      <c r="GX290">
        <v>29.5219</v>
      </c>
      <c r="GY290">
        <v>999.9</v>
      </c>
      <c r="GZ290">
        <v>56.9</v>
      </c>
      <c r="HA290">
        <v>31.3</v>
      </c>
      <c r="HB290">
        <v>29.0086</v>
      </c>
      <c r="HC290">
        <v>62.2194</v>
      </c>
      <c r="HD290">
        <v>25.5769</v>
      </c>
      <c r="HE290">
        <v>1</v>
      </c>
      <c r="HF290">
        <v>0.122101</v>
      </c>
      <c r="HG290">
        <v>-1.86305</v>
      </c>
      <c r="HH290">
        <v>20.3473</v>
      </c>
      <c r="HI290">
        <v>5.22732</v>
      </c>
      <c r="HJ290">
        <v>12.0159</v>
      </c>
      <c r="HK290">
        <v>4.99115</v>
      </c>
      <c r="HL290">
        <v>3.28933</v>
      </c>
      <c r="HM290">
        <v>9999</v>
      </c>
      <c r="HN290">
        <v>9999</v>
      </c>
      <c r="HO290">
        <v>9999</v>
      </c>
      <c r="HP290">
        <v>999.9</v>
      </c>
      <c r="HQ290">
        <v>1.86757</v>
      </c>
      <c r="HR290">
        <v>1.86672</v>
      </c>
      <c r="HS290">
        <v>1.86602</v>
      </c>
      <c r="HT290">
        <v>1.866</v>
      </c>
      <c r="HU290">
        <v>1.86783</v>
      </c>
      <c r="HV290">
        <v>1.87028</v>
      </c>
      <c r="HW290">
        <v>1.8689</v>
      </c>
      <c r="HX290">
        <v>1.87041</v>
      </c>
      <c r="HY290">
        <v>0</v>
      </c>
      <c r="HZ290">
        <v>0</v>
      </c>
      <c r="IA290">
        <v>0</v>
      </c>
      <c r="IB290">
        <v>0</v>
      </c>
      <c r="IC290" t="s">
        <v>426</v>
      </c>
      <c r="ID290" t="s">
        <v>427</v>
      </c>
      <c r="IE290" t="s">
        <v>428</v>
      </c>
      <c r="IF290" t="s">
        <v>428</v>
      </c>
      <c r="IG290" t="s">
        <v>428</v>
      </c>
      <c r="IH290" t="s">
        <v>428</v>
      </c>
      <c r="II290">
        <v>0</v>
      </c>
      <c r="IJ290">
        <v>100</v>
      </c>
      <c r="IK290">
        <v>100</v>
      </c>
      <c r="IL290">
        <v>1.238</v>
      </c>
      <c r="IM290">
        <v>0.2095</v>
      </c>
      <c r="IN290">
        <v>0.6902030508192664</v>
      </c>
      <c r="IO290">
        <v>0.001474763808417899</v>
      </c>
      <c r="IP290">
        <v>-3.85604142745729E-07</v>
      </c>
      <c r="IQ290">
        <v>-4.042155114862324E-11</v>
      </c>
      <c r="IR290">
        <v>-0.0599630414126953</v>
      </c>
      <c r="IS290">
        <v>-0.0008759303265835833</v>
      </c>
      <c r="IT290">
        <v>0.0007542316531097033</v>
      </c>
      <c r="IU290">
        <v>-1.168394518909615E-05</v>
      </c>
      <c r="IV290">
        <v>4</v>
      </c>
      <c r="IW290">
        <v>2283</v>
      </c>
      <c r="IX290">
        <v>1</v>
      </c>
      <c r="IY290">
        <v>28</v>
      </c>
      <c r="IZ290">
        <v>187662.2</v>
      </c>
      <c r="JA290">
        <v>187662.3</v>
      </c>
      <c r="JB290">
        <v>1.03394</v>
      </c>
      <c r="JC290">
        <v>2.28882</v>
      </c>
      <c r="JD290">
        <v>1.39648</v>
      </c>
      <c r="JE290">
        <v>2.35474</v>
      </c>
      <c r="JF290">
        <v>1.49536</v>
      </c>
      <c r="JG290">
        <v>2.70752</v>
      </c>
      <c r="JH290">
        <v>36.7892</v>
      </c>
      <c r="JI290">
        <v>24.105</v>
      </c>
      <c r="JJ290">
        <v>18</v>
      </c>
      <c r="JK290">
        <v>488.558</v>
      </c>
      <c r="JL290">
        <v>448.667</v>
      </c>
      <c r="JM290">
        <v>32.267</v>
      </c>
      <c r="JN290">
        <v>29.1511</v>
      </c>
      <c r="JO290">
        <v>30.0002</v>
      </c>
      <c r="JP290">
        <v>28.9563</v>
      </c>
      <c r="JQ290">
        <v>28.8818</v>
      </c>
      <c r="JR290">
        <v>20.7013</v>
      </c>
      <c r="JS290">
        <v>20.2816</v>
      </c>
      <c r="JT290">
        <v>100</v>
      </c>
      <c r="JU290">
        <v>32.2804</v>
      </c>
      <c r="JV290">
        <v>420</v>
      </c>
      <c r="JW290">
        <v>25.3813</v>
      </c>
      <c r="JX290">
        <v>100.917</v>
      </c>
      <c r="JY290">
        <v>100.461</v>
      </c>
    </row>
    <row r="291" spans="1:285">
      <c r="A291">
        <v>275</v>
      </c>
      <c r="B291">
        <v>1758507161.1</v>
      </c>
      <c r="C291">
        <v>4272.599999904633</v>
      </c>
      <c r="D291" t="s">
        <v>985</v>
      </c>
      <c r="E291" t="s">
        <v>986</v>
      </c>
      <c r="F291">
        <v>5</v>
      </c>
      <c r="G291" t="s">
        <v>978</v>
      </c>
      <c r="H291" t="s">
        <v>420</v>
      </c>
      <c r="I291" t="s">
        <v>421</v>
      </c>
      <c r="J291">
        <v>1758507158.1</v>
      </c>
      <c r="K291">
        <f>(L291)/1000</f>
        <v>0</v>
      </c>
      <c r="L291">
        <f>1000*DL291*AJ291*(DH291-DI291)/(100*DA291*(1000-AJ291*DH291))</f>
        <v>0</v>
      </c>
      <c r="M291">
        <f>DL291*AJ291*(DG291-DF291*(1000-AJ291*DI291)/(1000-AJ291*DH291))/(100*DA291)</f>
        <v>0</v>
      </c>
      <c r="N291">
        <f>DF291 - IF(AJ291&gt;1, M291*DA291*100.0/(AL291), 0)</f>
        <v>0</v>
      </c>
      <c r="O291">
        <f>((U291-K291/2)*N291-M291)/(U291+K291/2)</f>
        <v>0</v>
      </c>
      <c r="P291">
        <f>O291*(DM291+DN291)/1000.0</f>
        <v>0</v>
      </c>
      <c r="Q291">
        <f>(DF291 - IF(AJ291&gt;1, M291*DA291*100.0/(AL291), 0))*(DM291+DN291)/1000.0</f>
        <v>0</v>
      </c>
      <c r="R291">
        <f>2.0/((1/T291-1/S291)+SIGN(T291)*SQRT((1/T291-1/S291)*(1/T291-1/S291) + 4*DB291/((DB291+1)*(DB291+1))*(2*1/T291*1/S291-1/S291*1/S291)))</f>
        <v>0</v>
      </c>
      <c r="S291">
        <f>IF(LEFT(DC291,1)&lt;&gt;"0",IF(LEFT(DC291,1)="1",3.0,DD291),$D$5+$E$5*(DT291*DM291/($K$5*1000))+$F$5*(DT291*DM291/($K$5*1000))*MAX(MIN(DA291,$J$5),$I$5)*MAX(MIN(DA291,$J$5),$I$5)+$G$5*MAX(MIN(DA291,$J$5),$I$5)*(DT291*DM291/($K$5*1000))+$H$5*(DT291*DM291/($K$5*1000))*(DT291*DM291/($K$5*1000)))</f>
        <v>0</v>
      </c>
      <c r="T291">
        <f>K291*(1000-(1000*0.61365*exp(17.502*X291/(240.97+X291))/(DM291+DN291)+DH291)/2)/(1000*0.61365*exp(17.502*X291/(240.97+X291))/(DM291+DN291)-DH291)</f>
        <v>0</v>
      </c>
      <c r="U291">
        <f>1/((DB291+1)/(R291/1.6)+1/(S291/1.37)) + DB291/((DB291+1)/(R291/1.6) + DB291/(S291/1.37))</f>
        <v>0</v>
      </c>
      <c r="V291">
        <f>(CW291*CZ291)</f>
        <v>0</v>
      </c>
      <c r="W291">
        <f>(DO291+(V291+2*0.95*5.67E-8*(((DO291+$B$7)+273)^4-(DO291+273)^4)-44100*K291)/(1.84*29.3*S291+8*0.95*5.67E-8*(DO291+273)^3))</f>
        <v>0</v>
      </c>
      <c r="X291">
        <f>($C$7*DP291+$D$7*DQ291+$E$7*W291)</f>
        <v>0</v>
      </c>
      <c r="Y291">
        <f>0.61365*exp(17.502*X291/(240.97+X291))</f>
        <v>0</v>
      </c>
      <c r="Z291">
        <f>(AA291/AB291*100)</f>
        <v>0</v>
      </c>
      <c r="AA291">
        <f>DH291*(DM291+DN291)/1000</f>
        <v>0</v>
      </c>
      <c r="AB291">
        <f>0.61365*exp(17.502*DO291/(240.97+DO291))</f>
        <v>0</v>
      </c>
      <c r="AC291">
        <f>(Y291-DH291*(DM291+DN291)/1000)</f>
        <v>0</v>
      </c>
      <c r="AD291">
        <f>(-K291*44100)</f>
        <v>0</v>
      </c>
      <c r="AE291">
        <f>2*29.3*S291*0.92*(DO291-X291)</f>
        <v>0</v>
      </c>
      <c r="AF291">
        <f>2*0.95*5.67E-8*(((DO291+$B$7)+273)^4-(X291+273)^4)</f>
        <v>0</v>
      </c>
      <c r="AG291">
        <f>V291+AF291+AD291+AE291</f>
        <v>0</v>
      </c>
      <c r="AH291">
        <v>3</v>
      </c>
      <c r="AI291">
        <v>1</v>
      </c>
      <c r="AJ291">
        <f>IF(AH291*$H$13&gt;=AL291,1.0,(AL291/(AL291-AH291*$H$13)))</f>
        <v>0</v>
      </c>
      <c r="AK291">
        <f>(AJ291-1)*100</f>
        <v>0</v>
      </c>
      <c r="AL291">
        <f>MAX(0,($B$13+$C$13*DT291)/(1+$D$13*DT291)*DM291/(DO291+273)*$E$13)</f>
        <v>0</v>
      </c>
      <c r="AM291" t="s">
        <v>422</v>
      </c>
      <c r="AN291" t="s">
        <v>422</v>
      </c>
      <c r="AO291">
        <v>0</v>
      </c>
      <c r="AP291">
        <v>0</v>
      </c>
      <c r="AQ291">
        <f>1-AO291/AP291</f>
        <v>0</v>
      </c>
      <c r="AR291">
        <v>0</v>
      </c>
      <c r="AS291" t="s">
        <v>422</v>
      </c>
      <c r="AT291" t="s">
        <v>422</v>
      </c>
      <c r="AU291">
        <v>0</v>
      </c>
      <c r="AV291">
        <v>0</v>
      </c>
      <c r="AW291">
        <f>1-AU291/AV291</f>
        <v>0</v>
      </c>
      <c r="AX291">
        <v>0.5</v>
      </c>
      <c r="AY291">
        <f>CX291</f>
        <v>0</v>
      </c>
      <c r="AZ291">
        <f>M291</f>
        <v>0</v>
      </c>
      <c r="BA291">
        <f>AW291*AX291*AY291</f>
        <v>0</v>
      </c>
      <c r="BB291">
        <f>(AZ291-AR291)/AY291</f>
        <v>0</v>
      </c>
      <c r="BC291">
        <f>(AP291-AV291)/AV291</f>
        <v>0</v>
      </c>
      <c r="BD291">
        <f>AO291/(AQ291+AO291/AV291)</f>
        <v>0</v>
      </c>
      <c r="BE291" t="s">
        <v>422</v>
      </c>
      <c r="BF291">
        <v>0</v>
      </c>
      <c r="BG291">
        <f>IF(BF291&lt;&gt;0, BF291, BD291)</f>
        <v>0</v>
      </c>
      <c r="BH291">
        <f>1-BG291/AV291</f>
        <v>0</v>
      </c>
      <c r="BI291">
        <f>(AV291-AU291)/(AV291-BG291)</f>
        <v>0</v>
      </c>
      <c r="BJ291">
        <f>(AP291-AV291)/(AP291-BG291)</f>
        <v>0</v>
      </c>
      <c r="BK291">
        <f>(AV291-AU291)/(AV291-AO291)</f>
        <v>0</v>
      </c>
      <c r="BL291">
        <f>(AP291-AV291)/(AP291-AO291)</f>
        <v>0</v>
      </c>
      <c r="BM291">
        <f>(BI291*BG291/AU291)</f>
        <v>0</v>
      </c>
      <c r="BN291">
        <f>(1-BM291)</f>
        <v>0</v>
      </c>
      <c r="CW291">
        <f>$B$11*DU291+$C$11*DV291+$F$11*EG291*(1-EJ291)</f>
        <v>0</v>
      </c>
      <c r="CX291">
        <f>CW291*CY291</f>
        <v>0</v>
      </c>
      <c r="CY291">
        <f>($B$11*$D$9+$C$11*$D$9+$F$11*((ET291+EL291)/MAX(ET291+EL291+EU291, 0.1)*$I$9+EU291/MAX(ET291+EL291+EU291, 0.1)*$J$9))/($B$11+$C$11+$F$11)</f>
        <v>0</v>
      </c>
      <c r="CZ291">
        <f>($B$11*$K$9+$C$11*$K$9+$F$11*((ET291+EL291)/MAX(ET291+EL291+EU291, 0.1)*$P$9+EU291/MAX(ET291+EL291+EU291, 0.1)*$Q$9))/($B$11+$C$11+$F$11)</f>
        <v>0</v>
      </c>
      <c r="DA291">
        <v>4.16</v>
      </c>
      <c r="DB291">
        <v>0.5</v>
      </c>
      <c r="DC291" t="s">
        <v>423</v>
      </c>
      <c r="DD291">
        <v>2</v>
      </c>
      <c r="DE291">
        <v>1758507158.1</v>
      </c>
      <c r="DF291">
        <v>420.3717777777778</v>
      </c>
      <c r="DG291">
        <v>419.9784444444444</v>
      </c>
      <c r="DH291">
        <v>25.37574444444445</v>
      </c>
      <c r="DI291">
        <v>25.33827777777778</v>
      </c>
      <c r="DJ291">
        <v>419.1343333333334</v>
      </c>
      <c r="DK291">
        <v>25.16627777777778</v>
      </c>
      <c r="DL291">
        <v>499.995</v>
      </c>
      <c r="DM291">
        <v>90.01368888888891</v>
      </c>
      <c r="DN291">
        <v>0.0563656888888889</v>
      </c>
      <c r="DO291">
        <v>31.23117777777778</v>
      </c>
      <c r="DP291">
        <v>30.68207777777778</v>
      </c>
      <c r="DQ291">
        <v>999.9000000000001</v>
      </c>
      <c r="DR291">
        <v>0</v>
      </c>
      <c r="DS291">
        <v>0</v>
      </c>
      <c r="DT291">
        <v>9994.93</v>
      </c>
      <c r="DU291">
        <v>0</v>
      </c>
      <c r="DV291">
        <v>0.899321</v>
      </c>
      <c r="DW291">
        <v>0.3933444444444445</v>
      </c>
      <c r="DX291">
        <v>431.3167777777778</v>
      </c>
      <c r="DY291">
        <v>430.8965555555556</v>
      </c>
      <c r="DZ291">
        <v>0.03746328888888889</v>
      </c>
      <c r="EA291">
        <v>419.9784444444444</v>
      </c>
      <c r="EB291">
        <v>25.33827777777778</v>
      </c>
      <c r="EC291">
        <v>2.284163333333333</v>
      </c>
      <c r="ED291">
        <v>2.280791111111111</v>
      </c>
      <c r="EE291">
        <v>19.56514444444444</v>
      </c>
      <c r="EF291">
        <v>19.54136666666666</v>
      </c>
      <c r="EG291">
        <v>0.00500097</v>
      </c>
      <c r="EH291">
        <v>0</v>
      </c>
      <c r="EI291">
        <v>0</v>
      </c>
      <c r="EJ291">
        <v>0</v>
      </c>
      <c r="EK291">
        <v>371.2888888888889</v>
      </c>
      <c r="EL291">
        <v>0.00500097</v>
      </c>
      <c r="EM291">
        <v>-8.755555555555556</v>
      </c>
      <c r="EN291">
        <v>-2.255555555555556</v>
      </c>
      <c r="EO291">
        <v>35.062</v>
      </c>
      <c r="EP291">
        <v>38.187</v>
      </c>
      <c r="EQ291">
        <v>36.625</v>
      </c>
      <c r="ER291">
        <v>38.069</v>
      </c>
      <c r="ES291">
        <v>37</v>
      </c>
      <c r="ET291">
        <v>0</v>
      </c>
      <c r="EU291">
        <v>0</v>
      </c>
      <c r="EV291">
        <v>0</v>
      </c>
      <c r="EW291">
        <v>1758507162.1</v>
      </c>
      <c r="EX291">
        <v>0</v>
      </c>
      <c r="EY291">
        <v>375.228</v>
      </c>
      <c r="EZ291">
        <v>-15.03846156058755</v>
      </c>
      <c r="FA291">
        <v>12.19230814955882</v>
      </c>
      <c r="FB291">
        <v>-9.536</v>
      </c>
      <c r="FC291">
        <v>15</v>
      </c>
      <c r="FD291">
        <v>0</v>
      </c>
      <c r="FE291" t="s">
        <v>424</v>
      </c>
      <c r="FF291">
        <v>1747247426.5</v>
      </c>
      <c r="FG291">
        <v>1747247420.5</v>
      </c>
      <c r="FH291">
        <v>0</v>
      </c>
      <c r="FI291">
        <v>1.027</v>
      </c>
      <c r="FJ291">
        <v>0.031</v>
      </c>
      <c r="FK291">
        <v>0.02</v>
      </c>
      <c r="FL291">
        <v>0.05</v>
      </c>
      <c r="FM291">
        <v>420</v>
      </c>
      <c r="FN291">
        <v>16</v>
      </c>
      <c r="FO291">
        <v>0.01</v>
      </c>
      <c r="FP291">
        <v>0.1</v>
      </c>
      <c r="FQ291">
        <v>0.3981532682926829</v>
      </c>
      <c r="FR291">
        <v>-0.04561319163763052</v>
      </c>
      <c r="FS291">
        <v>0.03173503686896173</v>
      </c>
      <c r="FT291">
        <v>1</v>
      </c>
      <c r="FU291">
        <v>373.9294117647059</v>
      </c>
      <c r="FV291">
        <v>4.650878628044309</v>
      </c>
      <c r="FW291">
        <v>6.370221596097811</v>
      </c>
      <c r="FX291">
        <v>-1</v>
      </c>
      <c r="FY291">
        <v>0.06078618048780488</v>
      </c>
      <c r="FZ291">
        <v>-0.1212810961672475</v>
      </c>
      <c r="GA291">
        <v>0.01543408194934611</v>
      </c>
      <c r="GB291">
        <v>0</v>
      </c>
      <c r="GC291">
        <v>1</v>
      </c>
      <c r="GD291">
        <v>2</v>
      </c>
      <c r="GE291" t="s">
        <v>425</v>
      </c>
      <c r="GF291">
        <v>3.13693</v>
      </c>
      <c r="GG291">
        <v>2.71648</v>
      </c>
      <c r="GH291">
        <v>0.0933027</v>
      </c>
      <c r="GI291">
        <v>0.09257310000000001</v>
      </c>
      <c r="GJ291">
        <v>0.109758</v>
      </c>
      <c r="GK291">
        <v>0.108402</v>
      </c>
      <c r="GL291">
        <v>28795.8</v>
      </c>
      <c r="GM291">
        <v>28872.5</v>
      </c>
      <c r="GN291">
        <v>29526.2</v>
      </c>
      <c r="GO291">
        <v>29406</v>
      </c>
      <c r="GP291">
        <v>34728.6</v>
      </c>
      <c r="GQ291">
        <v>34721.3</v>
      </c>
      <c r="GR291">
        <v>41551.2</v>
      </c>
      <c r="GS291">
        <v>41777.7</v>
      </c>
      <c r="GT291">
        <v>1.91677</v>
      </c>
      <c r="GU291">
        <v>1.86935</v>
      </c>
      <c r="GV291">
        <v>0.0716001</v>
      </c>
      <c r="GW291">
        <v>0</v>
      </c>
      <c r="GX291">
        <v>29.5206</v>
      </c>
      <c r="GY291">
        <v>999.9</v>
      </c>
      <c r="GZ291">
        <v>56.9</v>
      </c>
      <c r="HA291">
        <v>31.3</v>
      </c>
      <c r="HB291">
        <v>29.0082</v>
      </c>
      <c r="HC291">
        <v>62.4094</v>
      </c>
      <c r="HD291">
        <v>25.5168</v>
      </c>
      <c r="HE291">
        <v>1</v>
      </c>
      <c r="HF291">
        <v>0.122073</v>
      </c>
      <c r="HG291">
        <v>-1.87969</v>
      </c>
      <c r="HH291">
        <v>20.3471</v>
      </c>
      <c r="HI291">
        <v>5.22747</v>
      </c>
      <c r="HJ291">
        <v>12.0159</v>
      </c>
      <c r="HK291">
        <v>4.9912</v>
      </c>
      <c r="HL291">
        <v>3.28938</v>
      </c>
      <c r="HM291">
        <v>9999</v>
      </c>
      <c r="HN291">
        <v>9999</v>
      </c>
      <c r="HO291">
        <v>9999</v>
      </c>
      <c r="HP291">
        <v>999.9</v>
      </c>
      <c r="HQ291">
        <v>1.86757</v>
      </c>
      <c r="HR291">
        <v>1.86672</v>
      </c>
      <c r="HS291">
        <v>1.86601</v>
      </c>
      <c r="HT291">
        <v>1.866</v>
      </c>
      <c r="HU291">
        <v>1.86783</v>
      </c>
      <c r="HV291">
        <v>1.87027</v>
      </c>
      <c r="HW291">
        <v>1.8689</v>
      </c>
      <c r="HX291">
        <v>1.87042</v>
      </c>
      <c r="HY291">
        <v>0</v>
      </c>
      <c r="HZ291">
        <v>0</v>
      </c>
      <c r="IA291">
        <v>0</v>
      </c>
      <c r="IB291">
        <v>0</v>
      </c>
      <c r="IC291" t="s">
        <v>426</v>
      </c>
      <c r="ID291" t="s">
        <v>427</v>
      </c>
      <c r="IE291" t="s">
        <v>428</v>
      </c>
      <c r="IF291" t="s">
        <v>428</v>
      </c>
      <c r="IG291" t="s">
        <v>428</v>
      </c>
      <c r="IH291" t="s">
        <v>428</v>
      </c>
      <c r="II291">
        <v>0</v>
      </c>
      <c r="IJ291">
        <v>100</v>
      </c>
      <c r="IK291">
        <v>100</v>
      </c>
      <c r="IL291">
        <v>1.238</v>
      </c>
      <c r="IM291">
        <v>0.2096</v>
      </c>
      <c r="IN291">
        <v>0.6902030508192664</v>
      </c>
      <c r="IO291">
        <v>0.001474763808417899</v>
      </c>
      <c r="IP291">
        <v>-3.85604142745729E-07</v>
      </c>
      <c r="IQ291">
        <v>-4.042155114862324E-11</v>
      </c>
      <c r="IR291">
        <v>-0.0599630414126953</v>
      </c>
      <c r="IS291">
        <v>-0.0008759303265835833</v>
      </c>
      <c r="IT291">
        <v>0.0007542316531097033</v>
      </c>
      <c r="IU291">
        <v>-1.168394518909615E-05</v>
      </c>
      <c r="IV291">
        <v>4</v>
      </c>
      <c r="IW291">
        <v>2283</v>
      </c>
      <c r="IX291">
        <v>1</v>
      </c>
      <c r="IY291">
        <v>28</v>
      </c>
      <c r="IZ291">
        <v>187662.2</v>
      </c>
      <c r="JA291">
        <v>187662.3</v>
      </c>
      <c r="JB291">
        <v>1.03394</v>
      </c>
      <c r="JC291">
        <v>2.29492</v>
      </c>
      <c r="JD291">
        <v>1.39648</v>
      </c>
      <c r="JE291">
        <v>2.35718</v>
      </c>
      <c r="JF291">
        <v>1.49536</v>
      </c>
      <c r="JG291">
        <v>2.65259</v>
      </c>
      <c r="JH291">
        <v>36.7892</v>
      </c>
      <c r="JI291">
        <v>24.1138</v>
      </c>
      <c r="JJ291">
        <v>18</v>
      </c>
      <c r="JK291">
        <v>488.637</v>
      </c>
      <c r="JL291">
        <v>448.605</v>
      </c>
      <c r="JM291">
        <v>32.2747</v>
      </c>
      <c r="JN291">
        <v>29.1511</v>
      </c>
      <c r="JO291">
        <v>30.0001</v>
      </c>
      <c r="JP291">
        <v>28.9563</v>
      </c>
      <c r="JQ291">
        <v>28.8818</v>
      </c>
      <c r="JR291">
        <v>20.7015</v>
      </c>
      <c r="JS291">
        <v>20.2816</v>
      </c>
      <c r="JT291">
        <v>100</v>
      </c>
      <c r="JU291">
        <v>32.2804</v>
      </c>
      <c r="JV291">
        <v>420</v>
      </c>
      <c r="JW291">
        <v>25.3789</v>
      </c>
      <c r="JX291">
        <v>100.915</v>
      </c>
      <c r="JY291">
        <v>100.461</v>
      </c>
    </row>
    <row r="292" spans="1:285">
      <c r="A292">
        <v>276</v>
      </c>
      <c r="B292">
        <v>1758507163.1</v>
      </c>
      <c r="C292">
        <v>4274.599999904633</v>
      </c>
      <c r="D292" t="s">
        <v>987</v>
      </c>
      <c r="E292" t="s">
        <v>988</v>
      </c>
      <c r="F292">
        <v>5</v>
      </c>
      <c r="G292" t="s">
        <v>978</v>
      </c>
      <c r="H292" t="s">
        <v>420</v>
      </c>
      <c r="I292" t="s">
        <v>421</v>
      </c>
      <c r="J292">
        <v>1758507160.1</v>
      </c>
      <c r="K292">
        <f>(L292)/1000</f>
        <v>0</v>
      </c>
      <c r="L292">
        <f>1000*DL292*AJ292*(DH292-DI292)/(100*DA292*(1000-AJ292*DH292))</f>
        <v>0</v>
      </c>
      <c r="M292">
        <f>DL292*AJ292*(DG292-DF292*(1000-AJ292*DI292)/(1000-AJ292*DH292))/(100*DA292)</f>
        <v>0</v>
      </c>
      <c r="N292">
        <f>DF292 - IF(AJ292&gt;1, M292*DA292*100.0/(AL292), 0)</f>
        <v>0</v>
      </c>
      <c r="O292">
        <f>((U292-K292/2)*N292-M292)/(U292+K292/2)</f>
        <v>0</v>
      </c>
      <c r="P292">
        <f>O292*(DM292+DN292)/1000.0</f>
        <v>0</v>
      </c>
      <c r="Q292">
        <f>(DF292 - IF(AJ292&gt;1, M292*DA292*100.0/(AL292), 0))*(DM292+DN292)/1000.0</f>
        <v>0</v>
      </c>
      <c r="R292">
        <f>2.0/((1/T292-1/S292)+SIGN(T292)*SQRT((1/T292-1/S292)*(1/T292-1/S292) + 4*DB292/((DB292+1)*(DB292+1))*(2*1/T292*1/S292-1/S292*1/S292)))</f>
        <v>0</v>
      </c>
      <c r="S292">
        <f>IF(LEFT(DC292,1)&lt;&gt;"0",IF(LEFT(DC292,1)="1",3.0,DD292),$D$5+$E$5*(DT292*DM292/($K$5*1000))+$F$5*(DT292*DM292/($K$5*1000))*MAX(MIN(DA292,$J$5),$I$5)*MAX(MIN(DA292,$J$5),$I$5)+$G$5*MAX(MIN(DA292,$J$5),$I$5)*(DT292*DM292/($K$5*1000))+$H$5*(DT292*DM292/($K$5*1000))*(DT292*DM292/($K$5*1000)))</f>
        <v>0</v>
      </c>
      <c r="T292">
        <f>K292*(1000-(1000*0.61365*exp(17.502*X292/(240.97+X292))/(DM292+DN292)+DH292)/2)/(1000*0.61365*exp(17.502*X292/(240.97+X292))/(DM292+DN292)-DH292)</f>
        <v>0</v>
      </c>
      <c r="U292">
        <f>1/((DB292+1)/(R292/1.6)+1/(S292/1.37)) + DB292/((DB292+1)/(R292/1.6) + DB292/(S292/1.37))</f>
        <v>0</v>
      </c>
      <c r="V292">
        <f>(CW292*CZ292)</f>
        <v>0</v>
      </c>
      <c r="W292">
        <f>(DO292+(V292+2*0.95*5.67E-8*(((DO292+$B$7)+273)^4-(DO292+273)^4)-44100*K292)/(1.84*29.3*S292+8*0.95*5.67E-8*(DO292+273)^3))</f>
        <v>0</v>
      </c>
      <c r="X292">
        <f>($C$7*DP292+$D$7*DQ292+$E$7*W292)</f>
        <v>0</v>
      </c>
      <c r="Y292">
        <f>0.61365*exp(17.502*X292/(240.97+X292))</f>
        <v>0</v>
      </c>
      <c r="Z292">
        <f>(AA292/AB292*100)</f>
        <v>0</v>
      </c>
      <c r="AA292">
        <f>DH292*(DM292+DN292)/1000</f>
        <v>0</v>
      </c>
      <c r="AB292">
        <f>0.61365*exp(17.502*DO292/(240.97+DO292))</f>
        <v>0</v>
      </c>
      <c r="AC292">
        <f>(Y292-DH292*(DM292+DN292)/1000)</f>
        <v>0</v>
      </c>
      <c r="AD292">
        <f>(-K292*44100)</f>
        <v>0</v>
      </c>
      <c r="AE292">
        <f>2*29.3*S292*0.92*(DO292-X292)</f>
        <v>0</v>
      </c>
      <c r="AF292">
        <f>2*0.95*5.67E-8*(((DO292+$B$7)+273)^4-(X292+273)^4)</f>
        <v>0</v>
      </c>
      <c r="AG292">
        <f>V292+AF292+AD292+AE292</f>
        <v>0</v>
      </c>
      <c r="AH292">
        <v>3</v>
      </c>
      <c r="AI292">
        <v>1</v>
      </c>
      <c r="AJ292">
        <f>IF(AH292*$H$13&gt;=AL292,1.0,(AL292/(AL292-AH292*$H$13)))</f>
        <v>0</v>
      </c>
      <c r="AK292">
        <f>(AJ292-1)*100</f>
        <v>0</v>
      </c>
      <c r="AL292">
        <f>MAX(0,($B$13+$C$13*DT292)/(1+$D$13*DT292)*DM292/(DO292+273)*$E$13)</f>
        <v>0</v>
      </c>
      <c r="AM292" t="s">
        <v>422</v>
      </c>
      <c r="AN292" t="s">
        <v>422</v>
      </c>
      <c r="AO292">
        <v>0</v>
      </c>
      <c r="AP292">
        <v>0</v>
      </c>
      <c r="AQ292">
        <f>1-AO292/AP292</f>
        <v>0</v>
      </c>
      <c r="AR292">
        <v>0</v>
      </c>
      <c r="AS292" t="s">
        <v>422</v>
      </c>
      <c r="AT292" t="s">
        <v>422</v>
      </c>
      <c r="AU292">
        <v>0</v>
      </c>
      <c r="AV292">
        <v>0</v>
      </c>
      <c r="AW292">
        <f>1-AU292/AV292</f>
        <v>0</v>
      </c>
      <c r="AX292">
        <v>0.5</v>
      </c>
      <c r="AY292">
        <f>CX292</f>
        <v>0</v>
      </c>
      <c r="AZ292">
        <f>M292</f>
        <v>0</v>
      </c>
      <c r="BA292">
        <f>AW292*AX292*AY292</f>
        <v>0</v>
      </c>
      <c r="BB292">
        <f>(AZ292-AR292)/AY292</f>
        <v>0</v>
      </c>
      <c r="BC292">
        <f>(AP292-AV292)/AV292</f>
        <v>0</v>
      </c>
      <c r="BD292">
        <f>AO292/(AQ292+AO292/AV292)</f>
        <v>0</v>
      </c>
      <c r="BE292" t="s">
        <v>422</v>
      </c>
      <c r="BF292">
        <v>0</v>
      </c>
      <c r="BG292">
        <f>IF(BF292&lt;&gt;0, BF292, BD292)</f>
        <v>0</v>
      </c>
      <c r="BH292">
        <f>1-BG292/AV292</f>
        <v>0</v>
      </c>
      <c r="BI292">
        <f>(AV292-AU292)/(AV292-BG292)</f>
        <v>0</v>
      </c>
      <c r="BJ292">
        <f>(AP292-AV292)/(AP292-BG292)</f>
        <v>0</v>
      </c>
      <c r="BK292">
        <f>(AV292-AU292)/(AV292-AO292)</f>
        <v>0</v>
      </c>
      <c r="BL292">
        <f>(AP292-AV292)/(AP292-AO292)</f>
        <v>0</v>
      </c>
      <c r="BM292">
        <f>(BI292*BG292/AU292)</f>
        <v>0</v>
      </c>
      <c r="BN292">
        <f>(1-BM292)</f>
        <v>0</v>
      </c>
      <c r="CW292">
        <f>$B$11*DU292+$C$11*DV292+$F$11*EG292*(1-EJ292)</f>
        <v>0</v>
      </c>
      <c r="CX292">
        <f>CW292*CY292</f>
        <v>0</v>
      </c>
      <c r="CY292">
        <f>($B$11*$D$9+$C$11*$D$9+$F$11*((ET292+EL292)/MAX(ET292+EL292+EU292, 0.1)*$I$9+EU292/MAX(ET292+EL292+EU292, 0.1)*$J$9))/($B$11+$C$11+$F$11)</f>
        <v>0</v>
      </c>
      <c r="CZ292">
        <f>($B$11*$K$9+$C$11*$K$9+$F$11*((ET292+EL292)/MAX(ET292+EL292+EU292, 0.1)*$P$9+EU292/MAX(ET292+EL292+EU292, 0.1)*$Q$9))/($B$11+$C$11+$F$11)</f>
        <v>0</v>
      </c>
      <c r="DA292">
        <v>4.16</v>
      </c>
      <c r="DB292">
        <v>0.5</v>
      </c>
      <c r="DC292" t="s">
        <v>423</v>
      </c>
      <c r="DD292">
        <v>2</v>
      </c>
      <c r="DE292">
        <v>1758507160.1</v>
      </c>
      <c r="DF292">
        <v>420.3543333333333</v>
      </c>
      <c r="DG292">
        <v>419.9808888888889</v>
      </c>
      <c r="DH292">
        <v>25.38233333333334</v>
      </c>
      <c r="DI292">
        <v>25.34992222222222</v>
      </c>
      <c r="DJ292">
        <v>419.117</v>
      </c>
      <c r="DK292">
        <v>25.17276666666666</v>
      </c>
      <c r="DL292">
        <v>499.9877777777778</v>
      </c>
      <c r="DM292">
        <v>90.01431111111111</v>
      </c>
      <c r="DN292">
        <v>0.05630265555555555</v>
      </c>
      <c r="DO292">
        <v>31.23161111111111</v>
      </c>
      <c r="DP292">
        <v>30.6847</v>
      </c>
      <c r="DQ292">
        <v>999.9000000000001</v>
      </c>
      <c r="DR292">
        <v>0</v>
      </c>
      <c r="DS292">
        <v>0</v>
      </c>
      <c r="DT292">
        <v>9999.860000000001</v>
      </c>
      <c r="DU292">
        <v>0</v>
      </c>
      <c r="DV292">
        <v>0.899321</v>
      </c>
      <c r="DW292">
        <v>0.3735725555555556</v>
      </c>
      <c r="DX292">
        <v>431.3018888888889</v>
      </c>
      <c r="DY292">
        <v>430.9042222222222</v>
      </c>
      <c r="DZ292">
        <v>0.03241623333333334</v>
      </c>
      <c r="EA292">
        <v>419.9808888888889</v>
      </c>
      <c r="EB292">
        <v>25.34992222222222</v>
      </c>
      <c r="EC292">
        <v>2.284771111111111</v>
      </c>
      <c r="ED292">
        <v>2.281854444444444</v>
      </c>
      <c r="EE292">
        <v>19.56943333333333</v>
      </c>
      <c r="EF292">
        <v>19.54885555555555</v>
      </c>
      <c r="EG292">
        <v>0.00500097</v>
      </c>
      <c r="EH292">
        <v>0</v>
      </c>
      <c r="EI292">
        <v>0</v>
      </c>
      <c r="EJ292">
        <v>0</v>
      </c>
      <c r="EK292">
        <v>374.5444444444444</v>
      </c>
      <c r="EL292">
        <v>0.00500097</v>
      </c>
      <c r="EM292">
        <v>-6.78888888888889</v>
      </c>
      <c r="EN292">
        <v>-1.833333333333333</v>
      </c>
      <c r="EO292">
        <v>35.062</v>
      </c>
      <c r="EP292">
        <v>38.187</v>
      </c>
      <c r="EQ292">
        <v>36.625</v>
      </c>
      <c r="ER292">
        <v>38.062</v>
      </c>
      <c r="ES292">
        <v>37</v>
      </c>
      <c r="ET292">
        <v>0</v>
      </c>
      <c r="EU292">
        <v>0</v>
      </c>
      <c r="EV292">
        <v>0</v>
      </c>
      <c r="EW292">
        <v>1758507163.9</v>
      </c>
      <c r="EX292">
        <v>0</v>
      </c>
      <c r="EY292">
        <v>374.9</v>
      </c>
      <c r="EZ292">
        <v>-6.885470047975164</v>
      </c>
      <c r="FA292">
        <v>28.60170978510192</v>
      </c>
      <c r="FB292">
        <v>-8.576923076923077</v>
      </c>
      <c r="FC292">
        <v>15</v>
      </c>
      <c r="FD292">
        <v>0</v>
      </c>
      <c r="FE292" t="s">
        <v>424</v>
      </c>
      <c r="FF292">
        <v>1747247426.5</v>
      </c>
      <c r="FG292">
        <v>1747247420.5</v>
      </c>
      <c r="FH292">
        <v>0</v>
      </c>
      <c r="FI292">
        <v>1.027</v>
      </c>
      <c r="FJ292">
        <v>0.031</v>
      </c>
      <c r="FK292">
        <v>0.02</v>
      </c>
      <c r="FL292">
        <v>0.05</v>
      </c>
      <c r="FM292">
        <v>420</v>
      </c>
      <c r="FN292">
        <v>16</v>
      </c>
      <c r="FO292">
        <v>0.01</v>
      </c>
      <c r="FP292">
        <v>0.1</v>
      </c>
      <c r="FQ292">
        <v>0.397740275</v>
      </c>
      <c r="FR292">
        <v>-0.07656449155722377</v>
      </c>
      <c r="FS292">
        <v>0.03176593994909288</v>
      </c>
      <c r="FT292">
        <v>1</v>
      </c>
      <c r="FU292">
        <v>374.2500000000001</v>
      </c>
      <c r="FV292">
        <v>8.774637225204177</v>
      </c>
      <c r="FW292">
        <v>6.447628382956467</v>
      </c>
      <c r="FX292">
        <v>-1</v>
      </c>
      <c r="FY292">
        <v>0.0577945775</v>
      </c>
      <c r="FZ292">
        <v>-0.1440039343339588</v>
      </c>
      <c r="GA292">
        <v>0.01668852499383165</v>
      </c>
      <c r="GB292">
        <v>0</v>
      </c>
      <c r="GC292">
        <v>1</v>
      </c>
      <c r="GD292">
        <v>2</v>
      </c>
      <c r="GE292" t="s">
        <v>425</v>
      </c>
      <c r="GF292">
        <v>3.13696</v>
      </c>
      <c r="GG292">
        <v>2.71666</v>
      </c>
      <c r="GH292">
        <v>0.0933039</v>
      </c>
      <c r="GI292">
        <v>0.0925778</v>
      </c>
      <c r="GJ292">
        <v>0.109783</v>
      </c>
      <c r="GK292">
        <v>0.108406</v>
      </c>
      <c r="GL292">
        <v>28795.7</v>
      </c>
      <c r="GM292">
        <v>28872.3</v>
      </c>
      <c r="GN292">
        <v>29526.1</v>
      </c>
      <c r="GO292">
        <v>29405.9</v>
      </c>
      <c r="GP292">
        <v>34727.3</v>
      </c>
      <c r="GQ292">
        <v>34721.2</v>
      </c>
      <c r="GR292">
        <v>41550.9</v>
      </c>
      <c r="GS292">
        <v>41777.7</v>
      </c>
      <c r="GT292">
        <v>1.9169</v>
      </c>
      <c r="GU292">
        <v>1.86917</v>
      </c>
      <c r="GV292">
        <v>0.07130209999999999</v>
      </c>
      <c r="GW292">
        <v>0</v>
      </c>
      <c r="GX292">
        <v>29.5193</v>
      </c>
      <c r="GY292">
        <v>999.9</v>
      </c>
      <c r="GZ292">
        <v>56.9</v>
      </c>
      <c r="HA292">
        <v>31.3</v>
      </c>
      <c r="HB292">
        <v>29.0069</v>
      </c>
      <c r="HC292">
        <v>62.3894</v>
      </c>
      <c r="HD292">
        <v>25.5008</v>
      </c>
      <c r="HE292">
        <v>1</v>
      </c>
      <c r="HF292">
        <v>0.122063</v>
      </c>
      <c r="HG292">
        <v>-1.86283</v>
      </c>
      <c r="HH292">
        <v>20.3473</v>
      </c>
      <c r="HI292">
        <v>5.22747</v>
      </c>
      <c r="HJ292">
        <v>12.0159</v>
      </c>
      <c r="HK292">
        <v>4.9912</v>
      </c>
      <c r="HL292">
        <v>3.28935</v>
      </c>
      <c r="HM292">
        <v>9999</v>
      </c>
      <c r="HN292">
        <v>9999</v>
      </c>
      <c r="HO292">
        <v>9999</v>
      </c>
      <c r="HP292">
        <v>999.9</v>
      </c>
      <c r="HQ292">
        <v>1.86759</v>
      </c>
      <c r="HR292">
        <v>1.8667</v>
      </c>
      <c r="HS292">
        <v>1.866</v>
      </c>
      <c r="HT292">
        <v>1.86599</v>
      </c>
      <c r="HU292">
        <v>1.86783</v>
      </c>
      <c r="HV292">
        <v>1.87028</v>
      </c>
      <c r="HW292">
        <v>1.8689</v>
      </c>
      <c r="HX292">
        <v>1.87041</v>
      </c>
      <c r="HY292">
        <v>0</v>
      </c>
      <c r="HZ292">
        <v>0</v>
      </c>
      <c r="IA292">
        <v>0</v>
      </c>
      <c r="IB292">
        <v>0</v>
      </c>
      <c r="IC292" t="s">
        <v>426</v>
      </c>
      <c r="ID292" t="s">
        <v>427</v>
      </c>
      <c r="IE292" t="s">
        <v>428</v>
      </c>
      <c r="IF292" t="s">
        <v>428</v>
      </c>
      <c r="IG292" t="s">
        <v>428</v>
      </c>
      <c r="IH292" t="s">
        <v>428</v>
      </c>
      <c r="II292">
        <v>0</v>
      </c>
      <c r="IJ292">
        <v>100</v>
      </c>
      <c r="IK292">
        <v>100</v>
      </c>
      <c r="IL292">
        <v>1.238</v>
      </c>
      <c r="IM292">
        <v>0.2098</v>
      </c>
      <c r="IN292">
        <v>0.6902030508192664</v>
      </c>
      <c r="IO292">
        <v>0.001474763808417899</v>
      </c>
      <c r="IP292">
        <v>-3.85604142745729E-07</v>
      </c>
      <c r="IQ292">
        <v>-4.042155114862324E-11</v>
      </c>
      <c r="IR292">
        <v>-0.0599630414126953</v>
      </c>
      <c r="IS292">
        <v>-0.0008759303265835833</v>
      </c>
      <c r="IT292">
        <v>0.0007542316531097033</v>
      </c>
      <c r="IU292">
        <v>-1.168394518909615E-05</v>
      </c>
      <c r="IV292">
        <v>4</v>
      </c>
      <c r="IW292">
        <v>2283</v>
      </c>
      <c r="IX292">
        <v>1</v>
      </c>
      <c r="IY292">
        <v>28</v>
      </c>
      <c r="IZ292">
        <v>187662.3</v>
      </c>
      <c r="JA292">
        <v>187662.4</v>
      </c>
      <c r="JB292">
        <v>1.03394</v>
      </c>
      <c r="JC292">
        <v>2.2876</v>
      </c>
      <c r="JD292">
        <v>1.39648</v>
      </c>
      <c r="JE292">
        <v>2.3584</v>
      </c>
      <c r="JF292">
        <v>1.49536</v>
      </c>
      <c r="JG292">
        <v>2.69531</v>
      </c>
      <c r="JH292">
        <v>36.8129</v>
      </c>
      <c r="JI292">
        <v>24.105</v>
      </c>
      <c r="JJ292">
        <v>18</v>
      </c>
      <c r="JK292">
        <v>488.725</v>
      </c>
      <c r="JL292">
        <v>448.496</v>
      </c>
      <c r="JM292">
        <v>32.2821</v>
      </c>
      <c r="JN292">
        <v>29.1511</v>
      </c>
      <c r="JO292">
        <v>30</v>
      </c>
      <c r="JP292">
        <v>28.9575</v>
      </c>
      <c r="JQ292">
        <v>28.8818</v>
      </c>
      <c r="JR292">
        <v>20.7002</v>
      </c>
      <c r="JS292">
        <v>20.2816</v>
      </c>
      <c r="JT292">
        <v>100</v>
      </c>
      <c r="JU292">
        <v>32.2906</v>
      </c>
      <c r="JV292">
        <v>420</v>
      </c>
      <c r="JW292">
        <v>25.3789</v>
      </c>
      <c r="JX292">
        <v>100.914</v>
      </c>
      <c r="JY292">
        <v>100.461</v>
      </c>
    </row>
    <row r="293" spans="1:285">
      <c r="A293">
        <v>277</v>
      </c>
      <c r="B293">
        <v>1758507165.1</v>
      </c>
      <c r="C293">
        <v>4276.599999904633</v>
      </c>
      <c r="D293" t="s">
        <v>989</v>
      </c>
      <c r="E293" t="s">
        <v>990</v>
      </c>
      <c r="F293">
        <v>5</v>
      </c>
      <c r="G293" t="s">
        <v>978</v>
      </c>
      <c r="H293" t="s">
        <v>420</v>
      </c>
      <c r="I293" t="s">
        <v>421</v>
      </c>
      <c r="J293">
        <v>1758507162.1</v>
      </c>
      <c r="K293">
        <f>(L293)/1000</f>
        <v>0</v>
      </c>
      <c r="L293">
        <f>1000*DL293*AJ293*(DH293-DI293)/(100*DA293*(1000-AJ293*DH293))</f>
        <v>0</v>
      </c>
      <c r="M293">
        <f>DL293*AJ293*(DG293-DF293*(1000-AJ293*DI293)/(1000-AJ293*DH293))/(100*DA293)</f>
        <v>0</v>
      </c>
      <c r="N293">
        <f>DF293 - IF(AJ293&gt;1, M293*DA293*100.0/(AL293), 0)</f>
        <v>0</v>
      </c>
      <c r="O293">
        <f>((U293-K293/2)*N293-M293)/(U293+K293/2)</f>
        <v>0</v>
      </c>
      <c r="P293">
        <f>O293*(DM293+DN293)/1000.0</f>
        <v>0</v>
      </c>
      <c r="Q293">
        <f>(DF293 - IF(AJ293&gt;1, M293*DA293*100.0/(AL293), 0))*(DM293+DN293)/1000.0</f>
        <v>0</v>
      </c>
      <c r="R293">
        <f>2.0/((1/T293-1/S293)+SIGN(T293)*SQRT((1/T293-1/S293)*(1/T293-1/S293) + 4*DB293/((DB293+1)*(DB293+1))*(2*1/T293*1/S293-1/S293*1/S293)))</f>
        <v>0</v>
      </c>
      <c r="S293">
        <f>IF(LEFT(DC293,1)&lt;&gt;"0",IF(LEFT(DC293,1)="1",3.0,DD293),$D$5+$E$5*(DT293*DM293/($K$5*1000))+$F$5*(DT293*DM293/($K$5*1000))*MAX(MIN(DA293,$J$5),$I$5)*MAX(MIN(DA293,$J$5),$I$5)+$G$5*MAX(MIN(DA293,$J$5),$I$5)*(DT293*DM293/($K$5*1000))+$H$5*(DT293*DM293/($K$5*1000))*(DT293*DM293/($K$5*1000)))</f>
        <v>0</v>
      </c>
      <c r="T293">
        <f>K293*(1000-(1000*0.61365*exp(17.502*X293/(240.97+X293))/(DM293+DN293)+DH293)/2)/(1000*0.61365*exp(17.502*X293/(240.97+X293))/(DM293+DN293)-DH293)</f>
        <v>0</v>
      </c>
      <c r="U293">
        <f>1/((DB293+1)/(R293/1.6)+1/(S293/1.37)) + DB293/((DB293+1)/(R293/1.6) + DB293/(S293/1.37))</f>
        <v>0</v>
      </c>
      <c r="V293">
        <f>(CW293*CZ293)</f>
        <v>0</v>
      </c>
      <c r="W293">
        <f>(DO293+(V293+2*0.95*5.67E-8*(((DO293+$B$7)+273)^4-(DO293+273)^4)-44100*K293)/(1.84*29.3*S293+8*0.95*5.67E-8*(DO293+273)^3))</f>
        <v>0</v>
      </c>
      <c r="X293">
        <f>($C$7*DP293+$D$7*DQ293+$E$7*W293)</f>
        <v>0</v>
      </c>
      <c r="Y293">
        <f>0.61365*exp(17.502*X293/(240.97+X293))</f>
        <v>0</v>
      </c>
      <c r="Z293">
        <f>(AA293/AB293*100)</f>
        <v>0</v>
      </c>
      <c r="AA293">
        <f>DH293*(DM293+DN293)/1000</f>
        <v>0</v>
      </c>
      <c r="AB293">
        <f>0.61365*exp(17.502*DO293/(240.97+DO293))</f>
        <v>0</v>
      </c>
      <c r="AC293">
        <f>(Y293-DH293*(DM293+DN293)/1000)</f>
        <v>0</v>
      </c>
      <c r="AD293">
        <f>(-K293*44100)</f>
        <v>0</v>
      </c>
      <c r="AE293">
        <f>2*29.3*S293*0.92*(DO293-X293)</f>
        <v>0</v>
      </c>
      <c r="AF293">
        <f>2*0.95*5.67E-8*(((DO293+$B$7)+273)^4-(X293+273)^4)</f>
        <v>0</v>
      </c>
      <c r="AG293">
        <f>V293+AF293+AD293+AE293</f>
        <v>0</v>
      </c>
      <c r="AH293">
        <v>2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MAX(0,($B$13+$C$13*DT293)/(1+$D$13*DT293)*DM293/(DO293+273)*$E$13)</f>
        <v>0</v>
      </c>
      <c r="AM293" t="s">
        <v>422</v>
      </c>
      <c r="AN293" t="s">
        <v>422</v>
      </c>
      <c r="AO293">
        <v>0</v>
      </c>
      <c r="AP293">
        <v>0</v>
      </c>
      <c r="AQ293">
        <f>1-AO293/AP293</f>
        <v>0</v>
      </c>
      <c r="AR293">
        <v>0</v>
      </c>
      <c r="AS293" t="s">
        <v>422</v>
      </c>
      <c r="AT293" t="s">
        <v>422</v>
      </c>
      <c r="AU293">
        <v>0</v>
      </c>
      <c r="AV293">
        <v>0</v>
      </c>
      <c r="AW293">
        <f>1-AU293/AV293</f>
        <v>0</v>
      </c>
      <c r="AX293">
        <v>0.5</v>
      </c>
      <c r="AY293">
        <f>CX293</f>
        <v>0</v>
      </c>
      <c r="AZ293">
        <f>M293</f>
        <v>0</v>
      </c>
      <c r="BA293">
        <f>AW293*AX293*AY293</f>
        <v>0</v>
      </c>
      <c r="BB293">
        <f>(AZ293-AR293)/AY293</f>
        <v>0</v>
      </c>
      <c r="BC293">
        <f>(AP293-AV293)/AV293</f>
        <v>0</v>
      </c>
      <c r="BD293">
        <f>AO293/(AQ293+AO293/AV293)</f>
        <v>0</v>
      </c>
      <c r="BE293" t="s">
        <v>422</v>
      </c>
      <c r="BF293">
        <v>0</v>
      </c>
      <c r="BG293">
        <f>IF(BF293&lt;&gt;0, BF293, BD293)</f>
        <v>0</v>
      </c>
      <c r="BH293">
        <f>1-BG293/AV293</f>
        <v>0</v>
      </c>
      <c r="BI293">
        <f>(AV293-AU293)/(AV293-BG293)</f>
        <v>0</v>
      </c>
      <c r="BJ293">
        <f>(AP293-AV293)/(AP293-BG293)</f>
        <v>0</v>
      </c>
      <c r="BK293">
        <f>(AV293-AU293)/(AV293-AO293)</f>
        <v>0</v>
      </c>
      <c r="BL293">
        <f>(AP293-AV293)/(AP293-AO293)</f>
        <v>0</v>
      </c>
      <c r="BM293">
        <f>(BI293*BG293/AU293)</f>
        <v>0</v>
      </c>
      <c r="BN293">
        <f>(1-BM293)</f>
        <v>0</v>
      </c>
      <c r="CW293">
        <f>$B$11*DU293+$C$11*DV293+$F$11*EG293*(1-EJ293)</f>
        <v>0</v>
      </c>
      <c r="CX293">
        <f>CW293*CY293</f>
        <v>0</v>
      </c>
      <c r="CY293">
        <f>($B$11*$D$9+$C$11*$D$9+$F$11*((ET293+EL293)/MAX(ET293+EL293+EU293, 0.1)*$I$9+EU293/MAX(ET293+EL293+EU293, 0.1)*$J$9))/($B$11+$C$11+$F$11)</f>
        <v>0</v>
      </c>
      <c r="CZ293">
        <f>($B$11*$K$9+$C$11*$K$9+$F$11*((ET293+EL293)/MAX(ET293+EL293+EU293, 0.1)*$P$9+EU293/MAX(ET293+EL293+EU293, 0.1)*$Q$9))/($B$11+$C$11+$F$11)</f>
        <v>0</v>
      </c>
      <c r="DA293">
        <v>4.16</v>
      </c>
      <c r="DB293">
        <v>0.5</v>
      </c>
      <c r="DC293" t="s">
        <v>423</v>
      </c>
      <c r="DD293">
        <v>2</v>
      </c>
      <c r="DE293">
        <v>1758507162.1</v>
      </c>
      <c r="DF293">
        <v>420.3533333333333</v>
      </c>
      <c r="DG293">
        <v>419.9915555555556</v>
      </c>
      <c r="DH293">
        <v>25.38995555555556</v>
      </c>
      <c r="DI293">
        <v>25.35413333333333</v>
      </c>
      <c r="DJ293">
        <v>419.1158888888888</v>
      </c>
      <c r="DK293">
        <v>25.18028888888889</v>
      </c>
      <c r="DL293">
        <v>499.9833333333333</v>
      </c>
      <c r="DM293">
        <v>90.01486666666666</v>
      </c>
      <c r="DN293">
        <v>0.05632689999999999</v>
      </c>
      <c r="DO293">
        <v>31.23167777777778</v>
      </c>
      <c r="DP293">
        <v>30.68192222222223</v>
      </c>
      <c r="DQ293">
        <v>999.9000000000001</v>
      </c>
      <c r="DR293">
        <v>0</v>
      </c>
      <c r="DS293">
        <v>0</v>
      </c>
      <c r="DT293">
        <v>10001.52444444445</v>
      </c>
      <c r="DU293">
        <v>0</v>
      </c>
      <c r="DV293">
        <v>0.899321</v>
      </c>
      <c r="DW293">
        <v>0.361758888888889</v>
      </c>
      <c r="DX293">
        <v>431.3042222222223</v>
      </c>
      <c r="DY293">
        <v>430.917</v>
      </c>
      <c r="DZ293">
        <v>0.03582784444444445</v>
      </c>
      <c r="EA293">
        <v>419.9915555555556</v>
      </c>
      <c r="EB293">
        <v>25.35413333333333</v>
      </c>
      <c r="EC293">
        <v>2.285472222222222</v>
      </c>
      <c r="ED293">
        <v>2.282248888888889</v>
      </c>
      <c r="EE293">
        <v>19.57435555555556</v>
      </c>
      <c r="EF293">
        <v>19.55163333333333</v>
      </c>
      <c r="EG293">
        <v>0.00500097</v>
      </c>
      <c r="EH293">
        <v>0</v>
      </c>
      <c r="EI293">
        <v>0</v>
      </c>
      <c r="EJ293">
        <v>0</v>
      </c>
      <c r="EK293">
        <v>374.8333333333333</v>
      </c>
      <c r="EL293">
        <v>0.00500097</v>
      </c>
      <c r="EM293">
        <v>-3.144444444444444</v>
      </c>
      <c r="EN293">
        <v>-1.088888888888889</v>
      </c>
      <c r="EO293">
        <v>35.062</v>
      </c>
      <c r="EP293">
        <v>38.187</v>
      </c>
      <c r="EQ293">
        <v>36.625</v>
      </c>
      <c r="ER293">
        <v>38.062</v>
      </c>
      <c r="ES293">
        <v>36.986</v>
      </c>
      <c r="ET293">
        <v>0</v>
      </c>
      <c r="EU293">
        <v>0</v>
      </c>
      <c r="EV293">
        <v>0</v>
      </c>
      <c r="EW293">
        <v>1758507166.3</v>
      </c>
      <c r="EX293">
        <v>0</v>
      </c>
      <c r="EY293">
        <v>374.7461538461538</v>
      </c>
      <c r="EZ293">
        <v>-5.825640866479513</v>
      </c>
      <c r="FA293">
        <v>37.5282053215804</v>
      </c>
      <c r="FB293">
        <v>-7.896153846153846</v>
      </c>
      <c r="FC293">
        <v>15</v>
      </c>
      <c r="FD293">
        <v>0</v>
      </c>
      <c r="FE293" t="s">
        <v>424</v>
      </c>
      <c r="FF293">
        <v>1747247426.5</v>
      </c>
      <c r="FG293">
        <v>1747247420.5</v>
      </c>
      <c r="FH293">
        <v>0</v>
      </c>
      <c r="FI293">
        <v>1.027</v>
      </c>
      <c r="FJ293">
        <v>0.031</v>
      </c>
      <c r="FK293">
        <v>0.02</v>
      </c>
      <c r="FL293">
        <v>0.05</v>
      </c>
      <c r="FM293">
        <v>420</v>
      </c>
      <c r="FN293">
        <v>16</v>
      </c>
      <c r="FO293">
        <v>0.01</v>
      </c>
      <c r="FP293">
        <v>0.1</v>
      </c>
      <c r="FQ293">
        <v>0.3885447073170731</v>
      </c>
      <c r="FR293">
        <v>-0.1370979303135888</v>
      </c>
      <c r="FS293">
        <v>0.03495675390846203</v>
      </c>
      <c r="FT293">
        <v>0</v>
      </c>
      <c r="FU293">
        <v>374.6735294117648</v>
      </c>
      <c r="FV293">
        <v>-2.601986129281682</v>
      </c>
      <c r="FW293">
        <v>6.363651782886993</v>
      </c>
      <c r="FX293">
        <v>-1</v>
      </c>
      <c r="FY293">
        <v>0.05461567560975609</v>
      </c>
      <c r="FZ293">
        <v>-0.1438723735191637</v>
      </c>
      <c r="GA293">
        <v>0.01685883964371735</v>
      </c>
      <c r="GB293">
        <v>0</v>
      </c>
      <c r="GC293">
        <v>0</v>
      </c>
      <c r="GD293">
        <v>2</v>
      </c>
      <c r="GE293" t="s">
        <v>433</v>
      </c>
      <c r="GF293">
        <v>3.13692</v>
      </c>
      <c r="GG293">
        <v>2.71685</v>
      </c>
      <c r="GH293">
        <v>0.09330910000000001</v>
      </c>
      <c r="GI293">
        <v>0.0925837</v>
      </c>
      <c r="GJ293">
        <v>0.109798</v>
      </c>
      <c r="GK293">
        <v>0.108408</v>
      </c>
      <c r="GL293">
        <v>28796.1</v>
      </c>
      <c r="GM293">
        <v>28872.1</v>
      </c>
      <c r="GN293">
        <v>29526.7</v>
      </c>
      <c r="GO293">
        <v>29405.9</v>
      </c>
      <c r="GP293">
        <v>34727.4</v>
      </c>
      <c r="GQ293">
        <v>34721.1</v>
      </c>
      <c r="GR293">
        <v>41551.6</v>
      </c>
      <c r="GS293">
        <v>41777.8</v>
      </c>
      <c r="GT293">
        <v>1.91715</v>
      </c>
      <c r="GU293">
        <v>1.8692</v>
      </c>
      <c r="GV293">
        <v>0.0712648</v>
      </c>
      <c r="GW293">
        <v>0</v>
      </c>
      <c r="GX293">
        <v>29.5176</v>
      </c>
      <c r="GY293">
        <v>999.9</v>
      </c>
      <c r="GZ293">
        <v>56.9</v>
      </c>
      <c r="HA293">
        <v>31.3</v>
      </c>
      <c r="HB293">
        <v>29.0103</v>
      </c>
      <c r="HC293">
        <v>62.4894</v>
      </c>
      <c r="HD293">
        <v>25.4287</v>
      </c>
      <c r="HE293">
        <v>1</v>
      </c>
      <c r="HF293">
        <v>0.122076</v>
      </c>
      <c r="HG293">
        <v>-1.86541</v>
      </c>
      <c r="HH293">
        <v>20.3474</v>
      </c>
      <c r="HI293">
        <v>5.22747</v>
      </c>
      <c r="HJ293">
        <v>12.0159</v>
      </c>
      <c r="HK293">
        <v>4.9911</v>
      </c>
      <c r="HL293">
        <v>3.28925</v>
      </c>
      <c r="HM293">
        <v>9999</v>
      </c>
      <c r="HN293">
        <v>9999</v>
      </c>
      <c r="HO293">
        <v>9999</v>
      </c>
      <c r="HP293">
        <v>999.9</v>
      </c>
      <c r="HQ293">
        <v>1.8676</v>
      </c>
      <c r="HR293">
        <v>1.86671</v>
      </c>
      <c r="HS293">
        <v>1.86601</v>
      </c>
      <c r="HT293">
        <v>1.86598</v>
      </c>
      <c r="HU293">
        <v>1.86784</v>
      </c>
      <c r="HV293">
        <v>1.87028</v>
      </c>
      <c r="HW293">
        <v>1.8689</v>
      </c>
      <c r="HX293">
        <v>1.8704</v>
      </c>
      <c r="HY293">
        <v>0</v>
      </c>
      <c r="HZ293">
        <v>0</v>
      </c>
      <c r="IA293">
        <v>0</v>
      </c>
      <c r="IB293">
        <v>0</v>
      </c>
      <c r="IC293" t="s">
        <v>426</v>
      </c>
      <c r="ID293" t="s">
        <v>427</v>
      </c>
      <c r="IE293" t="s">
        <v>428</v>
      </c>
      <c r="IF293" t="s">
        <v>428</v>
      </c>
      <c r="IG293" t="s">
        <v>428</v>
      </c>
      <c r="IH293" t="s">
        <v>428</v>
      </c>
      <c r="II293">
        <v>0</v>
      </c>
      <c r="IJ293">
        <v>100</v>
      </c>
      <c r="IK293">
        <v>100</v>
      </c>
      <c r="IL293">
        <v>1.238</v>
      </c>
      <c r="IM293">
        <v>0.2098</v>
      </c>
      <c r="IN293">
        <v>0.6902030508192664</v>
      </c>
      <c r="IO293">
        <v>0.001474763808417899</v>
      </c>
      <c r="IP293">
        <v>-3.85604142745729E-07</v>
      </c>
      <c r="IQ293">
        <v>-4.042155114862324E-11</v>
      </c>
      <c r="IR293">
        <v>-0.0599630414126953</v>
      </c>
      <c r="IS293">
        <v>-0.0008759303265835833</v>
      </c>
      <c r="IT293">
        <v>0.0007542316531097033</v>
      </c>
      <c r="IU293">
        <v>-1.168394518909615E-05</v>
      </c>
      <c r="IV293">
        <v>4</v>
      </c>
      <c r="IW293">
        <v>2283</v>
      </c>
      <c r="IX293">
        <v>1</v>
      </c>
      <c r="IY293">
        <v>28</v>
      </c>
      <c r="IZ293">
        <v>187662.3</v>
      </c>
      <c r="JA293">
        <v>187662.4</v>
      </c>
      <c r="JB293">
        <v>1.03394</v>
      </c>
      <c r="JC293">
        <v>2.2998</v>
      </c>
      <c r="JD293">
        <v>1.39648</v>
      </c>
      <c r="JE293">
        <v>2.35718</v>
      </c>
      <c r="JF293">
        <v>1.49536</v>
      </c>
      <c r="JG293">
        <v>2.58057</v>
      </c>
      <c r="JH293">
        <v>36.7892</v>
      </c>
      <c r="JI293">
        <v>24.0963</v>
      </c>
      <c r="JJ293">
        <v>18</v>
      </c>
      <c r="JK293">
        <v>488.893</v>
      </c>
      <c r="JL293">
        <v>448.511</v>
      </c>
      <c r="JM293">
        <v>32.2869</v>
      </c>
      <c r="JN293">
        <v>29.1511</v>
      </c>
      <c r="JO293">
        <v>30.0001</v>
      </c>
      <c r="JP293">
        <v>28.9587</v>
      </c>
      <c r="JQ293">
        <v>28.8818</v>
      </c>
      <c r="JR293">
        <v>20.7004</v>
      </c>
      <c r="JS293">
        <v>20.2816</v>
      </c>
      <c r="JT293">
        <v>100</v>
      </c>
      <c r="JU293">
        <v>32.2906</v>
      </c>
      <c r="JV293">
        <v>420</v>
      </c>
      <c r="JW293">
        <v>25.3789</v>
      </c>
      <c r="JX293">
        <v>100.916</v>
      </c>
      <c r="JY293">
        <v>100.461</v>
      </c>
    </row>
    <row r="294" spans="1:285">
      <c r="A294">
        <v>278</v>
      </c>
      <c r="B294">
        <v>1758507167.1</v>
      </c>
      <c r="C294">
        <v>4278.599999904633</v>
      </c>
      <c r="D294" t="s">
        <v>991</v>
      </c>
      <c r="E294" t="s">
        <v>992</v>
      </c>
      <c r="F294">
        <v>5</v>
      </c>
      <c r="G294" t="s">
        <v>978</v>
      </c>
      <c r="H294" t="s">
        <v>420</v>
      </c>
      <c r="I294" t="s">
        <v>421</v>
      </c>
      <c r="J294">
        <v>1758507164.1</v>
      </c>
      <c r="K294">
        <f>(L294)/1000</f>
        <v>0</v>
      </c>
      <c r="L294">
        <f>1000*DL294*AJ294*(DH294-DI294)/(100*DA294*(1000-AJ294*DH294))</f>
        <v>0</v>
      </c>
      <c r="M294">
        <f>DL294*AJ294*(DG294-DF294*(1000-AJ294*DI294)/(1000-AJ294*DH294))/(100*DA294)</f>
        <v>0</v>
      </c>
      <c r="N294">
        <f>DF294 - IF(AJ294&gt;1, M294*DA294*100.0/(AL294), 0)</f>
        <v>0</v>
      </c>
      <c r="O294">
        <f>((U294-K294/2)*N294-M294)/(U294+K294/2)</f>
        <v>0</v>
      </c>
      <c r="P294">
        <f>O294*(DM294+DN294)/1000.0</f>
        <v>0</v>
      </c>
      <c r="Q294">
        <f>(DF294 - IF(AJ294&gt;1, M294*DA294*100.0/(AL294), 0))*(DM294+DN294)/1000.0</f>
        <v>0</v>
      </c>
      <c r="R294">
        <f>2.0/((1/T294-1/S294)+SIGN(T294)*SQRT((1/T294-1/S294)*(1/T294-1/S294) + 4*DB294/((DB294+1)*(DB294+1))*(2*1/T294*1/S294-1/S294*1/S294)))</f>
        <v>0</v>
      </c>
      <c r="S294">
        <f>IF(LEFT(DC294,1)&lt;&gt;"0",IF(LEFT(DC294,1)="1",3.0,DD294),$D$5+$E$5*(DT294*DM294/($K$5*1000))+$F$5*(DT294*DM294/($K$5*1000))*MAX(MIN(DA294,$J$5),$I$5)*MAX(MIN(DA294,$J$5),$I$5)+$G$5*MAX(MIN(DA294,$J$5),$I$5)*(DT294*DM294/($K$5*1000))+$H$5*(DT294*DM294/($K$5*1000))*(DT294*DM294/($K$5*1000)))</f>
        <v>0</v>
      </c>
      <c r="T294">
        <f>K294*(1000-(1000*0.61365*exp(17.502*X294/(240.97+X294))/(DM294+DN294)+DH294)/2)/(1000*0.61365*exp(17.502*X294/(240.97+X294))/(DM294+DN294)-DH294)</f>
        <v>0</v>
      </c>
      <c r="U294">
        <f>1/((DB294+1)/(R294/1.6)+1/(S294/1.37)) + DB294/((DB294+1)/(R294/1.6) + DB294/(S294/1.37))</f>
        <v>0</v>
      </c>
      <c r="V294">
        <f>(CW294*CZ294)</f>
        <v>0</v>
      </c>
      <c r="W294">
        <f>(DO294+(V294+2*0.95*5.67E-8*(((DO294+$B$7)+273)^4-(DO294+273)^4)-44100*K294)/(1.84*29.3*S294+8*0.95*5.67E-8*(DO294+273)^3))</f>
        <v>0</v>
      </c>
      <c r="X294">
        <f>($C$7*DP294+$D$7*DQ294+$E$7*W294)</f>
        <v>0</v>
      </c>
      <c r="Y294">
        <f>0.61365*exp(17.502*X294/(240.97+X294))</f>
        <v>0</v>
      </c>
      <c r="Z294">
        <f>(AA294/AB294*100)</f>
        <v>0</v>
      </c>
      <c r="AA294">
        <f>DH294*(DM294+DN294)/1000</f>
        <v>0</v>
      </c>
      <c r="AB294">
        <f>0.61365*exp(17.502*DO294/(240.97+DO294))</f>
        <v>0</v>
      </c>
      <c r="AC294">
        <f>(Y294-DH294*(DM294+DN294)/1000)</f>
        <v>0</v>
      </c>
      <c r="AD294">
        <f>(-K294*44100)</f>
        <v>0</v>
      </c>
      <c r="AE294">
        <f>2*29.3*S294*0.92*(DO294-X294)</f>
        <v>0</v>
      </c>
      <c r="AF294">
        <f>2*0.95*5.67E-8*(((DO294+$B$7)+273)^4-(X294+273)^4)</f>
        <v>0</v>
      </c>
      <c r="AG294">
        <f>V294+AF294+AD294+AE294</f>
        <v>0</v>
      </c>
      <c r="AH294">
        <v>2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MAX(0,($B$13+$C$13*DT294)/(1+$D$13*DT294)*DM294/(DO294+273)*$E$13)</f>
        <v>0</v>
      </c>
      <c r="AM294" t="s">
        <v>422</v>
      </c>
      <c r="AN294" t="s">
        <v>422</v>
      </c>
      <c r="AO294">
        <v>0</v>
      </c>
      <c r="AP294">
        <v>0</v>
      </c>
      <c r="AQ294">
        <f>1-AO294/AP294</f>
        <v>0</v>
      </c>
      <c r="AR294">
        <v>0</v>
      </c>
      <c r="AS294" t="s">
        <v>422</v>
      </c>
      <c r="AT294" t="s">
        <v>422</v>
      </c>
      <c r="AU294">
        <v>0</v>
      </c>
      <c r="AV294">
        <v>0</v>
      </c>
      <c r="AW294">
        <f>1-AU294/AV294</f>
        <v>0</v>
      </c>
      <c r="AX294">
        <v>0.5</v>
      </c>
      <c r="AY294">
        <f>CX294</f>
        <v>0</v>
      </c>
      <c r="AZ294">
        <f>M294</f>
        <v>0</v>
      </c>
      <c r="BA294">
        <f>AW294*AX294*AY294</f>
        <v>0</v>
      </c>
      <c r="BB294">
        <f>(AZ294-AR294)/AY294</f>
        <v>0</v>
      </c>
      <c r="BC294">
        <f>(AP294-AV294)/AV294</f>
        <v>0</v>
      </c>
      <c r="BD294">
        <f>AO294/(AQ294+AO294/AV294)</f>
        <v>0</v>
      </c>
      <c r="BE294" t="s">
        <v>422</v>
      </c>
      <c r="BF294">
        <v>0</v>
      </c>
      <c r="BG294">
        <f>IF(BF294&lt;&gt;0, BF294, BD294)</f>
        <v>0</v>
      </c>
      <c r="BH294">
        <f>1-BG294/AV294</f>
        <v>0</v>
      </c>
      <c r="BI294">
        <f>(AV294-AU294)/(AV294-BG294)</f>
        <v>0</v>
      </c>
      <c r="BJ294">
        <f>(AP294-AV294)/(AP294-BG294)</f>
        <v>0</v>
      </c>
      <c r="BK294">
        <f>(AV294-AU294)/(AV294-AO294)</f>
        <v>0</v>
      </c>
      <c r="BL294">
        <f>(AP294-AV294)/(AP294-AO294)</f>
        <v>0</v>
      </c>
      <c r="BM294">
        <f>(BI294*BG294/AU294)</f>
        <v>0</v>
      </c>
      <c r="BN294">
        <f>(1-BM294)</f>
        <v>0</v>
      </c>
      <c r="CW294">
        <f>$B$11*DU294+$C$11*DV294+$F$11*EG294*(1-EJ294)</f>
        <v>0</v>
      </c>
      <c r="CX294">
        <f>CW294*CY294</f>
        <v>0</v>
      </c>
      <c r="CY294">
        <f>($B$11*$D$9+$C$11*$D$9+$F$11*((ET294+EL294)/MAX(ET294+EL294+EU294, 0.1)*$I$9+EU294/MAX(ET294+EL294+EU294, 0.1)*$J$9))/($B$11+$C$11+$F$11)</f>
        <v>0</v>
      </c>
      <c r="CZ294">
        <f>($B$11*$K$9+$C$11*$K$9+$F$11*((ET294+EL294)/MAX(ET294+EL294+EU294, 0.1)*$P$9+EU294/MAX(ET294+EL294+EU294, 0.1)*$Q$9))/($B$11+$C$11+$F$11)</f>
        <v>0</v>
      </c>
      <c r="DA294">
        <v>4.16</v>
      </c>
      <c r="DB294">
        <v>0.5</v>
      </c>
      <c r="DC294" t="s">
        <v>423</v>
      </c>
      <c r="DD294">
        <v>2</v>
      </c>
      <c r="DE294">
        <v>1758507164.1</v>
      </c>
      <c r="DF294">
        <v>420.3646666666667</v>
      </c>
      <c r="DG294">
        <v>420.0104444444444</v>
      </c>
      <c r="DH294">
        <v>25.39695555555555</v>
      </c>
      <c r="DI294">
        <v>25.35535555555555</v>
      </c>
      <c r="DJ294">
        <v>419.1271111111112</v>
      </c>
      <c r="DK294">
        <v>25.18718888888889</v>
      </c>
      <c r="DL294">
        <v>499.982888888889</v>
      </c>
      <c r="DM294">
        <v>90.01473333333334</v>
      </c>
      <c r="DN294">
        <v>0.05647877777777778</v>
      </c>
      <c r="DO294">
        <v>31.23213333333333</v>
      </c>
      <c r="DP294">
        <v>30.67901111111111</v>
      </c>
      <c r="DQ294">
        <v>999.9000000000001</v>
      </c>
      <c r="DR294">
        <v>0</v>
      </c>
      <c r="DS294">
        <v>0</v>
      </c>
      <c r="DT294">
        <v>9998.955555555556</v>
      </c>
      <c r="DU294">
        <v>0</v>
      </c>
      <c r="DV294">
        <v>0.899321</v>
      </c>
      <c r="DW294">
        <v>0.3541973333333333</v>
      </c>
      <c r="DX294">
        <v>431.3187777777778</v>
      </c>
      <c r="DY294">
        <v>430.9368888888889</v>
      </c>
      <c r="DZ294">
        <v>0.04161092222222222</v>
      </c>
      <c r="EA294">
        <v>420.0104444444444</v>
      </c>
      <c r="EB294">
        <v>25.35535555555555</v>
      </c>
      <c r="EC294">
        <v>2.286098888888889</v>
      </c>
      <c r="ED294">
        <v>2.282355555555556</v>
      </c>
      <c r="EE294">
        <v>19.57878888888889</v>
      </c>
      <c r="EF294">
        <v>19.55238888888889</v>
      </c>
      <c r="EG294">
        <v>0.00500097</v>
      </c>
      <c r="EH294">
        <v>0</v>
      </c>
      <c r="EI294">
        <v>0</v>
      </c>
      <c r="EJ294">
        <v>0</v>
      </c>
      <c r="EK294">
        <v>375.2666666666667</v>
      </c>
      <c r="EL294">
        <v>0.00500097</v>
      </c>
      <c r="EM294">
        <v>-3.3</v>
      </c>
      <c r="EN294">
        <v>-0.8111111111111111</v>
      </c>
      <c r="EO294">
        <v>35.062</v>
      </c>
      <c r="EP294">
        <v>38.187</v>
      </c>
      <c r="EQ294">
        <v>36.625</v>
      </c>
      <c r="ER294">
        <v>38.062</v>
      </c>
      <c r="ES294">
        <v>36.965</v>
      </c>
      <c r="ET294">
        <v>0</v>
      </c>
      <c r="EU294">
        <v>0</v>
      </c>
      <c r="EV294">
        <v>0</v>
      </c>
      <c r="EW294">
        <v>1758507168.1</v>
      </c>
      <c r="EX294">
        <v>0</v>
      </c>
      <c r="EY294">
        <v>374.284</v>
      </c>
      <c r="EZ294">
        <v>7.753846578579838</v>
      </c>
      <c r="FA294">
        <v>-2.623076727521974</v>
      </c>
      <c r="FB294">
        <v>-6.188</v>
      </c>
      <c r="FC294">
        <v>15</v>
      </c>
      <c r="FD294">
        <v>0</v>
      </c>
      <c r="FE294" t="s">
        <v>424</v>
      </c>
      <c r="FF294">
        <v>1747247426.5</v>
      </c>
      <c r="FG294">
        <v>1747247420.5</v>
      </c>
      <c r="FH294">
        <v>0</v>
      </c>
      <c r="FI294">
        <v>1.027</v>
      </c>
      <c r="FJ294">
        <v>0.031</v>
      </c>
      <c r="FK294">
        <v>0.02</v>
      </c>
      <c r="FL294">
        <v>0.05</v>
      </c>
      <c r="FM294">
        <v>420</v>
      </c>
      <c r="FN294">
        <v>16</v>
      </c>
      <c r="FO294">
        <v>0.01</v>
      </c>
      <c r="FP294">
        <v>0.1</v>
      </c>
      <c r="FQ294">
        <v>0.38143855</v>
      </c>
      <c r="FR294">
        <v>-0.1149423714821774</v>
      </c>
      <c r="FS294">
        <v>0.03325783629082776</v>
      </c>
      <c r="FT294">
        <v>0</v>
      </c>
      <c r="FU294">
        <v>375.0058823529412</v>
      </c>
      <c r="FV294">
        <v>2.79908343078009</v>
      </c>
      <c r="FW294">
        <v>6.574010378509253</v>
      </c>
      <c r="FX294">
        <v>-1</v>
      </c>
      <c r="FY294">
        <v>0.05260081749999999</v>
      </c>
      <c r="FZ294">
        <v>-0.1393992551594748</v>
      </c>
      <c r="GA294">
        <v>0.01659278798217598</v>
      </c>
      <c r="GB294">
        <v>0</v>
      </c>
      <c r="GC294">
        <v>0</v>
      </c>
      <c r="GD294">
        <v>2</v>
      </c>
      <c r="GE294" t="s">
        <v>433</v>
      </c>
      <c r="GF294">
        <v>3.13692</v>
      </c>
      <c r="GG294">
        <v>2.71694</v>
      </c>
      <c r="GH294">
        <v>0.09330629999999999</v>
      </c>
      <c r="GI294">
        <v>0.0925822</v>
      </c>
      <c r="GJ294">
        <v>0.109811</v>
      </c>
      <c r="GK294">
        <v>0.108408</v>
      </c>
      <c r="GL294">
        <v>28796.5</v>
      </c>
      <c r="GM294">
        <v>28872.1</v>
      </c>
      <c r="GN294">
        <v>29527.1</v>
      </c>
      <c r="GO294">
        <v>29405.8</v>
      </c>
      <c r="GP294">
        <v>34727.4</v>
      </c>
      <c r="GQ294">
        <v>34721</v>
      </c>
      <c r="GR294">
        <v>41552.3</v>
      </c>
      <c r="GS294">
        <v>41777.7</v>
      </c>
      <c r="GT294">
        <v>1.91705</v>
      </c>
      <c r="GU294">
        <v>1.8693</v>
      </c>
      <c r="GV294">
        <v>0.0713766</v>
      </c>
      <c r="GW294">
        <v>0</v>
      </c>
      <c r="GX294">
        <v>29.5161</v>
      </c>
      <c r="GY294">
        <v>999.9</v>
      </c>
      <c r="GZ294">
        <v>56.9</v>
      </c>
      <c r="HA294">
        <v>31.3</v>
      </c>
      <c r="HB294">
        <v>29.0087</v>
      </c>
      <c r="HC294">
        <v>62.3194</v>
      </c>
      <c r="HD294">
        <v>25.4487</v>
      </c>
      <c r="HE294">
        <v>1</v>
      </c>
      <c r="HF294">
        <v>0.122101</v>
      </c>
      <c r="HG294">
        <v>-1.85217</v>
      </c>
      <c r="HH294">
        <v>20.3475</v>
      </c>
      <c r="HI294">
        <v>5.22732</v>
      </c>
      <c r="HJ294">
        <v>12.0159</v>
      </c>
      <c r="HK294">
        <v>4.99105</v>
      </c>
      <c r="HL294">
        <v>3.28933</v>
      </c>
      <c r="HM294">
        <v>9999</v>
      </c>
      <c r="HN294">
        <v>9999</v>
      </c>
      <c r="HO294">
        <v>9999</v>
      </c>
      <c r="HP294">
        <v>999.9</v>
      </c>
      <c r="HQ294">
        <v>1.86757</v>
      </c>
      <c r="HR294">
        <v>1.86672</v>
      </c>
      <c r="HS294">
        <v>1.86601</v>
      </c>
      <c r="HT294">
        <v>1.86599</v>
      </c>
      <c r="HU294">
        <v>1.86784</v>
      </c>
      <c r="HV294">
        <v>1.87027</v>
      </c>
      <c r="HW294">
        <v>1.8689</v>
      </c>
      <c r="HX294">
        <v>1.87039</v>
      </c>
      <c r="HY294">
        <v>0</v>
      </c>
      <c r="HZ294">
        <v>0</v>
      </c>
      <c r="IA294">
        <v>0</v>
      </c>
      <c r="IB294">
        <v>0</v>
      </c>
      <c r="IC294" t="s">
        <v>426</v>
      </c>
      <c r="ID294" t="s">
        <v>427</v>
      </c>
      <c r="IE294" t="s">
        <v>428</v>
      </c>
      <c r="IF294" t="s">
        <v>428</v>
      </c>
      <c r="IG294" t="s">
        <v>428</v>
      </c>
      <c r="IH294" t="s">
        <v>428</v>
      </c>
      <c r="II294">
        <v>0</v>
      </c>
      <c r="IJ294">
        <v>100</v>
      </c>
      <c r="IK294">
        <v>100</v>
      </c>
      <c r="IL294">
        <v>1.238</v>
      </c>
      <c r="IM294">
        <v>0.2099</v>
      </c>
      <c r="IN294">
        <v>0.6902030508192664</v>
      </c>
      <c r="IO294">
        <v>0.001474763808417899</v>
      </c>
      <c r="IP294">
        <v>-3.85604142745729E-07</v>
      </c>
      <c r="IQ294">
        <v>-4.042155114862324E-11</v>
      </c>
      <c r="IR294">
        <v>-0.0599630414126953</v>
      </c>
      <c r="IS294">
        <v>-0.0008759303265835833</v>
      </c>
      <c r="IT294">
        <v>0.0007542316531097033</v>
      </c>
      <c r="IU294">
        <v>-1.168394518909615E-05</v>
      </c>
      <c r="IV294">
        <v>4</v>
      </c>
      <c r="IW294">
        <v>2283</v>
      </c>
      <c r="IX294">
        <v>1</v>
      </c>
      <c r="IY294">
        <v>28</v>
      </c>
      <c r="IZ294">
        <v>187662.3</v>
      </c>
      <c r="JA294">
        <v>187662.4</v>
      </c>
      <c r="JB294">
        <v>1.03394</v>
      </c>
      <c r="JC294">
        <v>2.30225</v>
      </c>
      <c r="JD294">
        <v>1.39648</v>
      </c>
      <c r="JE294">
        <v>2.3584</v>
      </c>
      <c r="JF294">
        <v>1.49536</v>
      </c>
      <c r="JG294">
        <v>2.61597</v>
      </c>
      <c r="JH294">
        <v>36.7892</v>
      </c>
      <c r="JI294">
        <v>24.105</v>
      </c>
      <c r="JJ294">
        <v>18</v>
      </c>
      <c r="JK294">
        <v>488.83</v>
      </c>
      <c r="JL294">
        <v>448.582</v>
      </c>
      <c r="JM294">
        <v>32.2925</v>
      </c>
      <c r="JN294">
        <v>29.1523</v>
      </c>
      <c r="JO294">
        <v>30.0001</v>
      </c>
      <c r="JP294">
        <v>28.9587</v>
      </c>
      <c r="JQ294">
        <v>28.8828</v>
      </c>
      <c r="JR294">
        <v>20.6988</v>
      </c>
      <c r="JS294">
        <v>20.2816</v>
      </c>
      <c r="JT294">
        <v>100</v>
      </c>
      <c r="JU294">
        <v>32.3059</v>
      </c>
      <c r="JV294">
        <v>420</v>
      </c>
      <c r="JW294">
        <v>25.3789</v>
      </c>
      <c r="JX294">
        <v>100.918</v>
      </c>
      <c r="JY294">
        <v>100.461</v>
      </c>
    </row>
    <row r="295" spans="1:285">
      <c r="A295">
        <v>279</v>
      </c>
      <c r="B295">
        <v>1758507169.1</v>
      </c>
      <c r="C295">
        <v>4280.599999904633</v>
      </c>
      <c r="D295" t="s">
        <v>993</v>
      </c>
      <c r="E295" t="s">
        <v>994</v>
      </c>
      <c r="F295">
        <v>5</v>
      </c>
      <c r="G295" t="s">
        <v>978</v>
      </c>
      <c r="H295" t="s">
        <v>420</v>
      </c>
      <c r="I295" t="s">
        <v>421</v>
      </c>
      <c r="J295">
        <v>1758507166.1</v>
      </c>
      <c r="K295">
        <f>(L295)/1000</f>
        <v>0</v>
      </c>
      <c r="L295">
        <f>1000*DL295*AJ295*(DH295-DI295)/(100*DA295*(1000-AJ295*DH295))</f>
        <v>0</v>
      </c>
      <c r="M295">
        <f>DL295*AJ295*(DG295-DF295*(1000-AJ295*DI295)/(1000-AJ295*DH295))/(100*DA295)</f>
        <v>0</v>
      </c>
      <c r="N295">
        <f>DF295 - IF(AJ295&gt;1, M295*DA295*100.0/(AL295), 0)</f>
        <v>0</v>
      </c>
      <c r="O295">
        <f>((U295-K295/2)*N295-M295)/(U295+K295/2)</f>
        <v>0</v>
      </c>
      <c r="P295">
        <f>O295*(DM295+DN295)/1000.0</f>
        <v>0</v>
      </c>
      <c r="Q295">
        <f>(DF295 - IF(AJ295&gt;1, M295*DA295*100.0/(AL295), 0))*(DM295+DN295)/1000.0</f>
        <v>0</v>
      </c>
      <c r="R295">
        <f>2.0/((1/T295-1/S295)+SIGN(T295)*SQRT((1/T295-1/S295)*(1/T295-1/S295) + 4*DB295/((DB295+1)*(DB295+1))*(2*1/T295*1/S295-1/S295*1/S295)))</f>
        <v>0</v>
      </c>
      <c r="S295">
        <f>IF(LEFT(DC295,1)&lt;&gt;"0",IF(LEFT(DC295,1)="1",3.0,DD295),$D$5+$E$5*(DT295*DM295/($K$5*1000))+$F$5*(DT295*DM295/($K$5*1000))*MAX(MIN(DA295,$J$5),$I$5)*MAX(MIN(DA295,$J$5),$I$5)+$G$5*MAX(MIN(DA295,$J$5),$I$5)*(DT295*DM295/($K$5*1000))+$H$5*(DT295*DM295/($K$5*1000))*(DT295*DM295/($K$5*1000)))</f>
        <v>0</v>
      </c>
      <c r="T295">
        <f>K295*(1000-(1000*0.61365*exp(17.502*X295/(240.97+X295))/(DM295+DN295)+DH295)/2)/(1000*0.61365*exp(17.502*X295/(240.97+X295))/(DM295+DN295)-DH295)</f>
        <v>0</v>
      </c>
      <c r="U295">
        <f>1/((DB295+1)/(R295/1.6)+1/(S295/1.37)) + DB295/((DB295+1)/(R295/1.6) + DB295/(S295/1.37))</f>
        <v>0</v>
      </c>
      <c r="V295">
        <f>(CW295*CZ295)</f>
        <v>0</v>
      </c>
      <c r="W295">
        <f>(DO295+(V295+2*0.95*5.67E-8*(((DO295+$B$7)+273)^4-(DO295+273)^4)-44100*K295)/(1.84*29.3*S295+8*0.95*5.67E-8*(DO295+273)^3))</f>
        <v>0</v>
      </c>
      <c r="X295">
        <f>($C$7*DP295+$D$7*DQ295+$E$7*W295)</f>
        <v>0</v>
      </c>
      <c r="Y295">
        <f>0.61365*exp(17.502*X295/(240.97+X295))</f>
        <v>0</v>
      </c>
      <c r="Z295">
        <f>(AA295/AB295*100)</f>
        <v>0</v>
      </c>
      <c r="AA295">
        <f>DH295*(DM295+DN295)/1000</f>
        <v>0</v>
      </c>
      <c r="AB295">
        <f>0.61365*exp(17.502*DO295/(240.97+DO295))</f>
        <v>0</v>
      </c>
      <c r="AC295">
        <f>(Y295-DH295*(DM295+DN295)/1000)</f>
        <v>0</v>
      </c>
      <c r="AD295">
        <f>(-K295*44100)</f>
        <v>0</v>
      </c>
      <c r="AE295">
        <f>2*29.3*S295*0.92*(DO295-X295)</f>
        <v>0</v>
      </c>
      <c r="AF295">
        <f>2*0.95*5.67E-8*(((DO295+$B$7)+273)^4-(X295+273)^4)</f>
        <v>0</v>
      </c>
      <c r="AG295">
        <f>V295+AF295+AD295+AE295</f>
        <v>0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MAX(0,($B$13+$C$13*DT295)/(1+$D$13*DT295)*DM295/(DO295+273)*$E$13)</f>
        <v>0</v>
      </c>
      <c r="AM295" t="s">
        <v>422</v>
      </c>
      <c r="AN295" t="s">
        <v>422</v>
      </c>
      <c r="AO295">
        <v>0</v>
      </c>
      <c r="AP295">
        <v>0</v>
      </c>
      <c r="AQ295">
        <f>1-AO295/AP295</f>
        <v>0</v>
      </c>
      <c r="AR295">
        <v>0</v>
      </c>
      <c r="AS295" t="s">
        <v>422</v>
      </c>
      <c r="AT295" t="s">
        <v>422</v>
      </c>
      <c r="AU295">
        <v>0</v>
      </c>
      <c r="AV295">
        <v>0</v>
      </c>
      <c r="AW295">
        <f>1-AU295/AV295</f>
        <v>0</v>
      </c>
      <c r="AX295">
        <v>0.5</v>
      </c>
      <c r="AY295">
        <f>CX295</f>
        <v>0</v>
      </c>
      <c r="AZ295">
        <f>M295</f>
        <v>0</v>
      </c>
      <c r="BA295">
        <f>AW295*AX295*AY295</f>
        <v>0</v>
      </c>
      <c r="BB295">
        <f>(AZ295-AR295)/AY295</f>
        <v>0</v>
      </c>
      <c r="BC295">
        <f>(AP295-AV295)/AV295</f>
        <v>0</v>
      </c>
      <c r="BD295">
        <f>AO295/(AQ295+AO295/AV295)</f>
        <v>0</v>
      </c>
      <c r="BE295" t="s">
        <v>422</v>
      </c>
      <c r="BF295">
        <v>0</v>
      </c>
      <c r="BG295">
        <f>IF(BF295&lt;&gt;0, BF295, BD295)</f>
        <v>0</v>
      </c>
      <c r="BH295">
        <f>1-BG295/AV295</f>
        <v>0</v>
      </c>
      <c r="BI295">
        <f>(AV295-AU295)/(AV295-BG295)</f>
        <v>0</v>
      </c>
      <c r="BJ295">
        <f>(AP295-AV295)/(AP295-BG295)</f>
        <v>0</v>
      </c>
      <c r="BK295">
        <f>(AV295-AU295)/(AV295-AO295)</f>
        <v>0</v>
      </c>
      <c r="BL295">
        <f>(AP295-AV295)/(AP295-AO295)</f>
        <v>0</v>
      </c>
      <c r="BM295">
        <f>(BI295*BG295/AU295)</f>
        <v>0</v>
      </c>
      <c r="BN295">
        <f>(1-BM295)</f>
        <v>0</v>
      </c>
      <c r="CW295">
        <f>$B$11*DU295+$C$11*DV295+$F$11*EG295*(1-EJ295)</f>
        <v>0</v>
      </c>
      <c r="CX295">
        <f>CW295*CY295</f>
        <v>0</v>
      </c>
      <c r="CY295">
        <f>($B$11*$D$9+$C$11*$D$9+$F$11*((ET295+EL295)/MAX(ET295+EL295+EU295, 0.1)*$I$9+EU295/MAX(ET295+EL295+EU295, 0.1)*$J$9))/($B$11+$C$11+$F$11)</f>
        <v>0</v>
      </c>
      <c r="CZ295">
        <f>($B$11*$K$9+$C$11*$K$9+$F$11*((ET295+EL295)/MAX(ET295+EL295+EU295, 0.1)*$P$9+EU295/MAX(ET295+EL295+EU295, 0.1)*$Q$9))/($B$11+$C$11+$F$11)</f>
        <v>0</v>
      </c>
      <c r="DA295">
        <v>4.16</v>
      </c>
      <c r="DB295">
        <v>0.5</v>
      </c>
      <c r="DC295" t="s">
        <v>423</v>
      </c>
      <c r="DD295">
        <v>2</v>
      </c>
      <c r="DE295">
        <v>1758507166.1</v>
      </c>
      <c r="DF295">
        <v>420.3662222222222</v>
      </c>
      <c r="DG295">
        <v>420.0261111111111</v>
      </c>
      <c r="DH295">
        <v>25.40234444444445</v>
      </c>
      <c r="DI295">
        <v>25.35558888888889</v>
      </c>
      <c r="DJ295">
        <v>419.1286666666667</v>
      </c>
      <c r="DK295">
        <v>25.19251111111111</v>
      </c>
      <c r="DL295">
        <v>500.0032222222223</v>
      </c>
      <c r="DM295">
        <v>90.01447777777777</v>
      </c>
      <c r="DN295">
        <v>0.05661276666666667</v>
      </c>
      <c r="DO295">
        <v>31.23318888888889</v>
      </c>
      <c r="DP295">
        <v>30.67926666666667</v>
      </c>
      <c r="DQ295">
        <v>999.9000000000001</v>
      </c>
      <c r="DR295">
        <v>0</v>
      </c>
      <c r="DS295">
        <v>0</v>
      </c>
      <c r="DT295">
        <v>9998.742222222221</v>
      </c>
      <c r="DU295">
        <v>0</v>
      </c>
      <c r="DV295">
        <v>0.899321</v>
      </c>
      <c r="DW295">
        <v>0.3399455555555556</v>
      </c>
      <c r="DX295">
        <v>431.3226666666667</v>
      </c>
      <c r="DY295">
        <v>430.9533333333333</v>
      </c>
      <c r="DZ295">
        <v>0.04676522222222222</v>
      </c>
      <c r="EA295">
        <v>420.0261111111111</v>
      </c>
      <c r="EB295">
        <v>25.35558888888889</v>
      </c>
      <c r="EC295">
        <v>2.286578888888888</v>
      </c>
      <c r="ED295">
        <v>2.282371111111111</v>
      </c>
      <c r="EE295">
        <v>19.58216666666667</v>
      </c>
      <c r="EF295">
        <v>19.55251111111111</v>
      </c>
      <c r="EG295">
        <v>0.00500097</v>
      </c>
      <c r="EH295">
        <v>0</v>
      </c>
      <c r="EI295">
        <v>0</v>
      </c>
      <c r="EJ295">
        <v>0</v>
      </c>
      <c r="EK295">
        <v>370.1888888888889</v>
      </c>
      <c r="EL295">
        <v>0.00500097</v>
      </c>
      <c r="EM295">
        <v>-1.611111111111111</v>
      </c>
      <c r="EN295">
        <v>-0.9444444444444444</v>
      </c>
      <c r="EO295">
        <v>35.05511111111111</v>
      </c>
      <c r="EP295">
        <v>38.187</v>
      </c>
      <c r="EQ295">
        <v>36.625</v>
      </c>
      <c r="ER295">
        <v>38.062</v>
      </c>
      <c r="ES295">
        <v>36.95099999999999</v>
      </c>
      <c r="ET295">
        <v>0</v>
      </c>
      <c r="EU295">
        <v>0</v>
      </c>
      <c r="EV295">
        <v>0</v>
      </c>
      <c r="EW295">
        <v>1758507169.9</v>
      </c>
      <c r="EX295">
        <v>0</v>
      </c>
      <c r="EY295">
        <v>373.2923076923076</v>
      </c>
      <c r="EZ295">
        <v>-8.287178992597076</v>
      </c>
      <c r="FA295">
        <v>11.19316239725883</v>
      </c>
      <c r="FB295">
        <v>-5.876923076923077</v>
      </c>
      <c r="FC295">
        <v>15</v>
      </c>
      <c r="FD295">
        <v>0</v>
      </c>
      <c r="FE295" t="s">
        <v>424</v>
      </c>
      <c r="FF295">
        <v>1747247426.5</v>
      </c>
      <c r="FG295">
        <v>1747247420.5</v>
      </c>
      <c r="FH295">
        <v>0</v>
      </c>
      <c r="FI295">
        <v>1.027</v>
      </c>
      <c r="FJ295">
        <v>0.031</v>
      </c>
      <c r="FK295">
        <v>0.02</v>
      </c>
      <c r="FL295">
        <v>0.05</v>
      </c>
      <c r="FM295">
        <v>420</v>
      </c>
      <c r="FN295">
        <v>16</v>
      </c>
      <c r="FO295">
        <v>0.01</v>
      </c>
      <c r="FP295">
        <v>0.1</v>
      </c>
      <c r="FQ295">
        <v>0.3779796585365853</v>
      </c>
      <c r="FR295">
        <v>-0.213476738675958</v>
      </c>
      <c r="FS295">
        <v>0.03531523870941431</v>
      </c>
      <c r="FT295">
        <v>0</v>
      </c>
      <c r="FU295">
        <v>373.8411764705883</v>
      </c>
      <c r="FV295">
        <v>-17.87929706028915</v>
      </c>
      <c r="FW295">
        <v>7.230129672869305</v>
      </c>
      <c r="FX295">
        <v>-1</v>
      </c>
      <c r="FY295">
        <v>0.05066988536585366</v>
      </c>
      <c r="FZ295">
        <v>-0.1026621679442508</v>
      </c>
      <c r="GA295">
        <v>0.01546452802338718</v>
      </c>
      <c r="GB295">
        <v>0</v>
      </c>
      <c r="GC295">
        <v>0</v>
      </c>
      <c r="GD295">
        <v>2</v>
      </c>
      <c r="GE295" t="s">
        <v>433</v>
      </c>
      <c r="GF295">
        <v>3.13706</v>
      </c>
      <c r="GG295">
        <v>2.7168</v>
      </c>
      <c r="GH295">
        <v>0.0933041</v>
      </c>
      <c r="GI295">
        <v>0.09258230000000001</v>
      </c>
      <c r="GJ295">
        <v>0.109823</v>
      </c>
      <c r="GK295">
        <v>0.108404</v>
      </c>
      <c r="GL295">
        <v>28796.5</v>
      </c>
      <c r="GM295">
        <v>28871.9</v>
      </c>
      <c r="GN295">
        <v>29527</v>
      </c>
      <c r="GO295">
        <v>29405.6</v>
      </c>
      <c r="GP295">
        <v>34726.8</v>
      </c>
      <c r="GQ295">
        <v>34720.9</v>
      </c>
      <c r="GR295">
        <v>41552.1</v>
      </c>
      <c r="GS295">
        <v>41777.3</v>
      </c>
      <c r="GT295">
        <v>1.91723</v>
      </c>
      <c r="GU295">
        <v>1.86927</v>
      </c>
      <c r="GV295">
        <v>0.07208440000000001</v>
      </c>
      <c r="GW295">
        <v>0</v>
      </c>
      <c r="GX295">
        <v>29.5154</v>
      </c>
      <c r="GY295">
        <v>999.9</v>
      </c>
      <c r="GZ295">
        <v>56.9</v>
      </c>
      <c r="HA295">
        <v>31.3</v>
      </c>
      <c r="HB295">
        <v>29.0079</v>
      </c>
      <c r="HC295">
        <v>62.3594</v>
      </c>
      <c r="HD295">
        <v>25.3486</v>
      </c>
      <c r="HE295">
        <v>1</v>
      </c>
      <c r="HF295">
        <v>0.122119</v>
      </c>
      <c r="HG295">
        <v>-1.86559</v>
      </c>
      <c r="HH295">
        <v>20.3473</v>
      </c>
      <c r="HI295">
        <v>5.22687</v>
      </c>
      <c r="HJ295">
        <v>12.0159</v>
      </c>
      <c r="HK295">
        <v>4.99095</v>
      </c>
      <c r="HL295">
        <v>3.28928</v>
      </c>
      <c r="HM295">
        <v>9999</v>
      </c>
      <c r="HN295">
        <v>9999</v>
      </c>
      <c r="HO295">
        <v>9999</v>
      </c>
      <c r="HP295">
        <v>999.9</v>
      </c>
      <c r="HQ295">
        <v>1.86757</v>
      </c>
      <c r="HR295">
        <v>1.86673</v>
      </c>
      <c r="HS295">
        <v>1.86602</v>
      </c>
      <c r="HT295">
        <v>1.86599</v>
      </c>
      <c r="HU295">
        <v>1.86783</v>
      </c>
      <c r="HV295">
        <v>1.87027</v>
      </c>
      <c r="HW295">
        <v>1.8689</v>
      </c>
      <c r="HX295">
        <v>1.8704</v>
      </c>
      <c r="HY295">
        <v>0</v>
      </c>
      <c r="HZ295">
        <v>0</v>
      </c>
      <c r="IA295">
        <v>0</v>
      </c>
      <c r="IB295">
        <v>0</v>
      </c>
      <c r="IC295" t="s">
        <v>426</v>
      </c>
      <c r="ID295" t="s">
        <v>427</v>
      </c>
      <c r="IE295" t="s">
        <v>428</v>
      </c>
      <c r="IF295" t="s">
        <v>428</v>
      </c>
      <c r="IG295" t="s">
        <v>428</v>
      </c>
      <c r="IH295" t="s">
        <v>428</v>
      </c>
      <c r="II295">
        <v>0</v>
      </c>
      <c r="IJ295">
        <v>100</v>
      </c>
      <c r="IK295">
        <v>100</v>
      </c>
      <c r="IL295">
        <v>1.238</v>
      </c>
      <c r="IM295">
        <v>0.2099</v>
      </c>
      <c r="IN295">
        <v>0.6902030508192664</v>
      </c>
      <c r="IO295">
        <v>0.001474763808417899</v>
      </c>
      <c r="IP295">
        <v>-3.85604142745729E-07</v>
      </c>
      <c r="IQ295">
        <v>-4.042155114862324E-11</v>
      </c>
      <c r="IR295">
        <v>-0.0599630414126953</v>
      </c>
      <c r="IS295">
        <v>-0.0008759303265835833</v>
      </c>
      <c r="IT295">
        <v>0.0007542316531097033</v>
      </c>
      <c r="IU295">
        <v>-1.168394518909615E-05</v>
      </c>
      <c r="IV295">
        <v>4</v>
      </c>
      <c r="IW295">
        <v>2283</v>
      </c>
      <c r="IX295">
        <v>1</v>
      </c>
      <c r="IY295">
        <v>28</v>
      </c>
      <c r="IZ295">
        <v>187662.4</v>
      </c>
      <c r="JA295">
        <v>187662.5</v>
      </c>
      <c r="JB295">
        <v>1.03394</v>
      </c>
      <c r="JC295">
        <v>2.29248</v>
      </c>
      <c r="JD295">
        <v>1.39648</v>
      </c>
      <c r="JE295">
        <v>2.35962</v>
      </c>
      <c r="JF295">
        <v>1.49536</v>
      </c>
      <c r="JG295">
        <v>2.65869</v>
      </c>
      <c r="JH295">
        <v>36.8129</v>
      </c>
      <c r="JI295">
        <v>24.105</v>
      </c>
      <c r="JJ295">
        <v>18</v>
      </c>
      <c r="JK295">
        <v>488.941</v>
      </c>
      <c r="JL295">
        <v>448.575</v>
      </c>
      <c r="JM295">
        <v>32.2969</v>
      </c>
      <c r="JN295">
        <v>29.1535</v>
      </c>
      <c r="JO295">
        <v>30.0001</v>
      </c>
      <c r="JP295">
        <v>28.9587</v>
      </c>
      <c r="JQ295">
        <v>28.8841</v>
      </c>
      <c r="JR295">
        <v>20.6982</v>
      </c>
      <c r="JS295">
        <v>20.2816</v>
      </c>
      <c r="JT295">
        <v>100</v>
      </c>
      <c r="JU295">
        <v>32.3059</v>
      </c>
      <c r="JV295">
        <v>420</v>
      </c>
      <c r="JW295">
        <v>25.3789</v>
      </c>
      <c r="JX295">
        <v>100.917</v>
      </c>
      <c r="JY295">
        <v>100.46</v>
      </c>
    </row>
    <row r="296" spans="1:285">
      <c r="A296">
        <v>280</v>
      </c>
      <c r="B296">
        <v>1758507171.1</v>
      </c>
      <c r="C296">
        <v>4282.599999904633</v>
      </c>
      <c r="D296" t="s">
        <v>995</v>
      </c>
      <c r="E296" t="s">
        <v>996</v>
      </c>
      <c r="F296">
        <v>5</v>
      </c>
      <c r="G296" t="s">
        <v>978</v>
      </c>
      <c r="H296" t="s">
        <v>420</v>
      </c>
      <c r="I296" t="s">
        <v>421</v>
      </c>
      <c r="J296">
        <v>1758507168.1</v>
      </c>
      <c r="K296">
        <f>(L296)/1000</f>
        <v>0</v>
      </c>
      <c r="L296">
        <f>1000*DL296*AJ296*(DH296-DI296)/(100*DA296*(1000-AJ296*DH296))</f>
        <v>0</v>
      </c>
      <c r="M296">
        <f>DL296*AJ296*(DG296-DF296*(1000-AJ296*DI296)/(1000-AJ296*DH296))/(100*DA296)</f>
        <v>0</v>
      </c>
      <c r="N296">
        <f>DF296 - IF(AJ296&gt;1, M296*DA296*100.0/(AL296), 0)</f>
        <v>0</v>
      </c>
      <c r="O296">
        <f>((U296-K296/2)*N296-M296)/(U296+K296/2)</f>
        <v>0</v>
      </c>
      <c r="P296">
        <f>O296*(DM296+DN296)/1000.0</f>
        <v>0</v>
      </c>
      <c r="Q296">
        <f>(DF296 - IF(AJ296&gt;1, M296*DA296*100.0/(AL296), 0))*(DM296+DN296)/1000.0</f>
        <v>0</v>
      </c>
      <c r="R296">
        <f>2.0/((1/T296-1/S296)+SIGN(T296)*SQRT((1/T296-1/S296)*(1/T296-1/S296) + 4*DB296/((DB296+1)*(DB296+1))*(2*1/T296*1/S296-1/S296*1/S296)))</f>
        <v>0</v>
      </c>
      <c r="S296">
        <f>IF(LEFT(DC296,1)&lt;&gt;"0",IF(LEFT(DC296,1)="1",3.0,DD296),$D$5+$E$5*(DT296*DM296/($K$5*1000))+$F$5*(DT296*DM296/($K$5*1000))*MAX(MIN(DA296,$J$5),$I$5)*MAX(MIN(DA296,$J$5),$I$5)+$G$5*MAX(MIN(DA296,$J$5),$I$5)*(DT296*DM296/($K$5*1000))+$H$5*(DT296*DM296/($K$5*1000))*(DT296*DM296/($K$5*1000)))</f>
        <v>0</v>
      </c>
      <c r="T296">
        <f>K296*(1000-(1000*0.61365*exp(17.502*X296/(240.97+X296))/(DM296+DN296)+DH296)/2)/(1000*0.61365*exp(17.502*X296/(240.97+X296))/(DM296+DN296)-DH296)</f>
        <v>0</v>
      </c>
      <c r="U296">
        <f>1/((DB296+1)/(R296/1.6)+1/(S296/1.37)) + DB296/((DB296+1)/(R296/1.6) + DB296/(S296/1.37))</f>
        <v>0</v>
      </c>
      <c r="V296">
        <f>(CW296*CZ296)</f>
        <v>0</v>
      </c>
      <c r="W296">
        <f>(DO296+(V296+2*0.95*5.67E-8*(((DO296+$B$7)+273)^4-(DO296+273)^4)-44100*K296)/(1.84*29.3*S296+8*0.95*5.67E-8*(DO296+273)^3))</f>
        <v>0</v>
      </c>
      <c r="X296">
        <f>($C$7*DP296+$D$7*DQ296+$E$7*W296)</f>
        <v>0</v>
      </c>
      <c r="Y296">
        <f>0.61365*exp(17.502*X296/(240.97+X296))</f>
        <v>0</v>
      </c>
      <c r="Z296">
        <f>(AA296/AB296*100)</f>
        <v>0</v>
      </c>
      <c r="AA296">
        <f>DH296*(DM296+DN296)/1000</f>
        <v>0</v>
      </c>
      <c r="AB296">
        <f>0.61365*exp(17.502*DO296/(240.97+DO296))</f>
        <v>0</v>
      </c>
      <c r="AC296">
        <f>(Y296-DH296*(DM296+DN296)/1000)</f>
        <v>0</v>
      </c>
      <c r="AD296">
        <f>(-K296*44100)</f>
        <v>0</v>
      </c>
      <c r="AE296">
        <f>2*29.3*S296*0.92*(DO296-X296)</f>
        <v>0</v>
      </c>
      <c r="AF296">
        <f>2*0.95*5.67E-8*(((DO296+$B$7)+273)^4-(X296+273)^4)</f>
        <v>0</v>
      </c>
      <c r="AG296">
        <f>V296+AF296+AD296+AE296</f>
        <v>0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MAX(0,($B$13+$C$13*DT296)/(1+$D$13*DT296)*DM296/(DO296+273)*$E$13)</f>
        <v>0</v>
      </c>
      <c r="AM296" t="s">
        <v>422</v>
      </c>
      <c r="AN296" t="s">
        <v>422</v>
      </c>
      <c r="AO296">
        <v>0</v>
      </c>
      <c r="AP296">
        <v>0</v>
      </c>
      <c r="AQ296">
        <f>1-AO296/AP296</f>
        <v>0</v>
      </c>
      <c r="AR296">
        <v>0</v>
      </c>
      <c r="AS296" t="s">
        <v>422</v>
      </c>
      <c r="AT296" t="s">
        <v>422</v>
      </c>
      <c r="AU296">
        <v>0</v>
      </c>
      <c r="AV296">
        <v>0</v>
      </c>
      <c r="AW296">
        <f>1-AU296/AV296</f>
        <v>0</v>
      </c>
      <c r="AX296">
        <v>0.5</v>
      </c>
      <c r="AY296">
        <f>CX296</f>
        <v>0</v>
      </c>
      <c r="AZ296">
        <f>M296</f>
        <v>0</v>
      </c>
      <c r="BA296">
        <f>AW296*AX296*AY296</f>
        <v>0</v>
      </c>
      <c r="BB296">
        <f>(AZ296-AR296)/AY296</f>
        <v>0</v>
      </c>
      <c r="BC296">
        <f>(AP296-AV296)/AV296</f>
        <v>0</v>
      </c>
      <c r="BD296">
        <f>AO296/(AQ296+AO296/AV296)</f>
        <v>0</v>
      </c>
      <c r="BE296" t="s">
        <v>422</v>
      </c>
      <c r="BF296">
        <v>0</v>
      </c>
      <c r="BG296">
        <f>IF(BF296&lt;&gt;0, BF296, BD296)</f>
        <v>0</v>
      </c>
      <c r="BH296">
        <f>1-BG296/AV296</f>
        <v>0</v>
      </c>
      <c r="BI296">
        <f>(AV296-AU296)/(AV296-BG296)</f>
        <v>0</v>
      </c>
      <c r="BJ296">
        <f>(AP296-AV296)/(AP296-BG296)</f>
        <v>0</v>
      </c>
      <c r="BK296">
        <f>(AV296-AU296)/(AV296-AO296)</f>
        <v>0</v>
      </c>
      <c r="BL296">
        <f>(AP296-AV296)/(AP296-AO296)</f>
        <v>0</v>
      </c>
      <c r="BM296">
        <f>(BI296*BG296/AU296)</f>
        <v>0</v>
      </c>
      <c r="BN296">
        <f>(1-BM296)</f>
        <v>0</v>
      </c>
      <c r="CW296">
        <f>$B$11*DU296+$C$11*DV296+$F$11*EG296*(1-EJ296)</f>
        <v>0</v>
      </c>
      <c r="CX296">
        <f>CW296*CY296</f>
        <v>0</v>
      </c>
      <c r="CY296">
        <f>($B$11*$D$9+$C$11*$D$9+$F$11*((ET296+EL296)/MAX(ET296+EL296+EU296, 0.1)*$I$9+EU296/MAX(ET296+EL296+EU296, 0.1)*$J$9))/($B$11+$C$11+$F$11)</f>
        <v>0</v>
      </c>
      <c r="CZ296">
        <f>($B$11*$K$9+$C$11*$K$9+$F$11*((ET296+EL296)/MAX(ET296+EL296+EU296, 0.1)*$P$9+EU296/MAX(ET296+EL296+EU296, 0.1)*$Q$9))/($B$11+$C$11+$F$11)</f>
        <v>0</v>
      </c>
      <c r="DA296">
        <v>4.16</v>
      </c>
      <c r="DB296">
        <v>0.5</v>
      </c>
      <c r="DC296" t="s">
        <v>423</v>
      </c>
      <c r="DD296">
        <v>2</v>
      </c>
      <c r="DE296">
        <v>1758507168.1</v>
      </c>
      <c r="DF296">
        <v>420.3661111111111</v>
      </c>
      <c r="DG296">
        <v>420.0344444444445</v>
      </c>
      <c r="DH296">
        <v>25.40641111111111</v>
      </c>
      <c r="DI296">
        <v>25.35523333333333</v>
      </c>
      <c r="DJ296">
        <v>419.1284444444444</v>
      </c>
      <c r="DK296">
        <v>25.1965</v>
      </c>
      <c r="DL296">
        <v>500.0175555555555</v>
      </c>
      <c r="DM296">
        <v>90.01434444444443</v>
      </c>
      <c r="DN296">
        <v>0.05657198888888889</v>
      </c>
      <c r="DO296">
        <v>31.2343</v>
      </c>
      <c r="DP296">
        <v>30.68185555555556</v>
      </c>
      <c r="DQ296">
        <v>999.9000000000001</v>
      </c>
      <c r="DR296">
        <v>0</v>
      </c>
      <c r="DS296">
        <v>0</v>
      </c>
      <c r="DT296">
        <v>9998.188888888888</v>
      </c>
      <c r="DU296">
        <v>0</v>
      </c>
      <c r="DV296">
        <v>0.899321</v>
      </c>
      <c r="DW296">
        <v>0.3316142222222223</v>
      </c>
      <c r="DX296">
        <v>431.3243333333333</v>
      </c>
      <c r="DY296">
        <v>430.9617777777778</v>
      </c>
      <c r="DZ296">
        <v>0.05117502222222222</v>
      </c>
      <c r="EA296">
        <v>420.0344444444445</v>
      </c>
      <c r="EB296">
        <v>25.35523333333333</v>
      </c>
      <c r="EC296">
        <v>2.28694</v>
      </c>
      <c r="ED296">
        <v>2.282335555555556</v>
      </c>
      <c r="EE296">
        <v>19.58472222222222</v>
      </c>
      <c r="EF296">
        <v>19.55226666666667</v>
      </c>
      <c r="EG296">
        <v>0.00500097</v>
      </c>
      <c r="EH296">
        <v>0</v>
      </c>
      <c r="EI296">
        <v>0</v>
      </c>
      <c r="EJ296">
        <v>0</v>
      </c>
      <c r="EK296">
        <v>371.0888888888889</v>
      </c>
      <c r="EL296">
        <v>0.00500097</v>
      </c>
      <c r="EM296">
        <v>-4.088888888888889</v>
      </c>
      <c r="EN296">
        <v>-1.477777777777778</v>
      </c>
      <c r="EO296">
        <v>35.05511111111111</v>
      </c>
      <c r="EP296">
        <v>38.16633333333333</v>
      </c>
      <c r="EQ296">
        <v>36.611</v>
      </c>
      <c r="ER296">
        <v>38.062</v>
      </c>
      <c r="ES296">
        <v>36.944</v>
      </c>
      <c r="ET296">
        <v>0</v>
      </c>
      <c r="EU296">
        <v>0</v>
      </c>
      <c r="EV296">
        <v>0</v>
      </c>
      <c r="EW296">
        <v>1758507172.3</v>
      </c>
      <c r="EX296">
        <v>0</v>
      </c>
      <c r="EY296">
        <v>374.176923076923</v>
      </c>
      <c r="EZ296">
        <v>-1.258119334456594</v>
      </c>
      <c r="FA296">
        <v>-9.251282009802194</v>
      </c>
      <c r="FB296">
        <v>-5.653846153846154</v>
      </c>
      <c r="FC296">
        <v>15</v>
      </c>
      <c r="FD296">
        <v>0</v>
      </c>
      <c r="FE296" t="s">
        <v>424</v>
      </c>
      <c r="FF296">
        <v>1747247426.5</v>
      </c>
      <c r="FG296">
        <v>1747247420.5</v>
      </c>
      <c r="FH296">
        <v>0</v>
      </c>
      <c r="FI296">
        <v>1.027</v>
      </c>
      <c r="FJ296">
        <v>0.031</v>
      </c>
      <c r="FK296">
        <v>0.02</v>
      </c>
      <c r="FL296">
        <v>0.05</v>
      </c>
      <c r="FM296">
        <v>420</v>
      </c>
      <c r="FN296">
        <v>16</v>
      </c>
      <c r="FO296">
        <v>0.01</v>
      </c>
      <c r="FP296">
        <v>0.1</v>
      </c>
      <c r="FQ296">
        <v>0.371429525</v>
      </c>
      <c r="FR296">
        <v>-0.3114310356472799</v>
      </c>
      <c r="FS296">
        <v>0.04101660620406538</v>
      </c>
      <c r="FT296">
        <v>0</v>
      </c>
      <c r="FU296">
        <v>374.2411764705882</v>
      </c>
      <c r="FV296">
        <v>-8.843391774365458</v>
      </c>
      <c r="FW296">
        <v>7.15484688236126</v>
      </c>
      <c r="FX296">
        <v>-1</v>
      </c>
      <c r="FY296">
        <v>0.0488936025</v>
      </c>
      <c r="FZ296">
        <v>-0.06439095647279557</v>
      </c>
      <c r="GA296">
        <v>0.01414339680189111</v>
      </c>
      <c r="GB296">
        <v>1</v>
      </c>
      <c r="GC296">
        <v>1</v>
      </c>
      <c r="GD296">
        <v>2</v>
      </c>
      <c r="GE296" t="s">
        <v>425</v>
      </c>
      <c r="GF296">
        <v>3.13698</v>
      </c>
      <c r="GG296">
        <v>2.71657</v>
      </c>
      <c r="GH296">
        <v>0.0933073</v>
      </c>
      <c r="GI296">
        <v>0.0925793</v>
      </c>
      <c r="GJ296">
        <v>0.109828</v>
      </c>
      <c r="GK296">
        <v>0.108402</v>
      </c>
      <c r="GL296">
        <v>28796.4</v>
      </c>
      <c r="GM296">
        <v>28871.9</v>
      </c>
      <c r="GN296">
        <v>29526.9</v>
      </c>
      <c r="GO296">
        <v>29405.6</v>
      </c>
      <c r="GP296">
        <v>34726.4</v>
      </c>
      <c r="GQ296">
        <v>34720.9</v>
      </c>
      <c r="GR296">
        <v>41551.9</v>
      </c>
      <c r="GS296">
        <v>41777.2</v>
      </c>
      <c r="GT296">
        <v>1.91715</v>
      </c>
      <c r="GU296">
        <v>1.86937</v>
      </c>
      <c r="GV296">
        <v>0.07189810000000001</v>
      </c>
      <c r="GW296">
        <v>0</v>
      </c>
      <c r="GX296">
        <v>29.5142</v>
      </c>
      <c r="GY296">
        <v>999.9</v>
      </c>
      <c r="GZ296">
        <v>56.9</v>
      </c>
      <c r="HA296">
        <v>31.3</v>
      </c>
      <c r="HB296">
        <v>29.0081</v>
      </c>
      <c r="HC296">
        <v>62.4294</v>
      </c>
      <c r="HD296">
        <v>25.4287</v>
      </c>
      <c r="HE296">
        <v>1</v>
      </c>
      <c r="HF296">
        <v>0.122142</v>
      </c>
      <c r="HG296">
        <v>-1.8773</v>
      </c>
      <c r="HH296">
        <v>20.3472</v>
      </c>
      <c r="HI296">
        <v>5.22717</v>
      </c>
      <c r="HJ296">
        <v>12.0159</v>
      </c>
      <c r="HK296">
        <v>4.99115</v>
      </c>
      <c r="HL296">
        <v>3.28918</v>
      </c>
      <c r="HM296">
        <v>9999</v>
      </c>
      <c r="HN296">
        <v>9999</v>
      </c>
      <c r="HO296">
        <v>9999</v>
      </c>
      <c r="HP296">
        <v>999.9</v>
      </c>
      <c r="HQ296">
        <v>1.86755</v>
      </c>
      <c r="HR296">
        <v>1.86674</v>
      </c>
      <c r="HS296">
        <v>1.86602</v>
      </c>
      <c r="HT296">
        <v>1.86599</v>
      </c>
      <c r="HU296">
        <v>1.86783</v>
      </c>
      <c r="HV296">
        <v>1.87027</v>
      </c>
      <c r="HW296">
        <v>1.8689</v>
      </c>
      <c r="HX296">
        <v>1.87042</v>
      </c>
      <c r="HY296">
        <v>0</v>
      </c>
      <c r="HZ296">
        <v>0</v>
      </c>
      <c r="IA296">
        <v>0</v>
      </c>
      <c r="IB296">
        <v>0</v>
      </c>
      <c r="IC296" t="s">
        <v>426</v>
      </c>
      <c r="ID296" t="s">
        <v>427</v>
      </c>
      <c r="IE296" t="s">
        <v>428</v>
      </c>
      <c r="IF296" t="s">
        <v>428</v>
      </c>
      <c r="IG296" t="s">
        <v>428</v>
      </c>
      <c r="IH296" t="s">
        <v>428</v>
      </c>
      <c r="II296">
        <v>0</v>
      </c>
      <c r="IJ296">
        <v>100</v>
      </c>
      <c r="IK296">
        <v>100</v>
      </c>
      <c r="IL296">
        <v>1.237</v>
      </c>
      <c r="IM296">
        <v>0.21</v>
      </c>
      <c r="IN296">
        <v>0.6902030508192664</v>
      </c>
      <c r="IO296">
        <v>0.001474763808417899</v>
      </c>
      <c r="IP296">
        <v>-3.85604142745729E-07</v>
      </c>
      <c r="IQ296">
        <v>-4.042155114862324E-11</v>
      </c>
      <c r="IR296">
        <v>-0.0599630414126953</v>
      </c>
      <c r="IS296">
        <v>-0.0008759303265835833</v>
      </c>
      <c r="IT296">
        <v>0.0007542316531097033</v>
      </c>
      <c r="IU296">
        <v>-1.168394518909615E-05</v>
      </c>
      <c r="IV296">
        <v>4</v>
      </c>
      <c r="IW296">
        <v>2283</v>
      </c>
      <c r="IX296">
        <v>1</v>
      </c>
      <c r="IY296">
        <v>28</v>
      </c>
      <c r="IZ296">
        <v>187662.4</v>
      </c>
      <c r="JA296">
        <v>187662.5</v>
      </c>
      <c r="JB296">
        <v>1.03394</v>
      </c>
      <c r="JC296">
        <v>2.30103</v>
      </c>
      <c r="JD296">
        <v>1.39648</v>
      </c>
      <c r="JE296">
        <v>2.35718</v>
      </c>
      <c r="JF296">
        <v>1.49536</v>
      </c>
      <c r="JG296">
        <v>2.54272</v>
      </c>
      <c r="JH296">
        <v>36.7892</v>
      </c>
      <c r="JI296">
        <v>24.0963</v>
      </c>
      <c r="JJ296">
        <v>18</v>
      </c>
      <c r="JK296">
        <v>488.894</v>
      </c>
      <c r="JL296">
        <v>448.639</v>
      </c>
      <c r="JM296">
        <v>32.3028</v>
      </c>
      <c r="JN296">
        <v>29.1535</v>
      </c>
      <c r="JO296">
        <v>30.0001</v>
      </c>
      <c r="JP296">
        <v>28.9587</v>
      </c>
      <c r="JQ296">
        <v>28.8842</v>
      </c>
      <c r="JR296">
        <v>20.7</v>
      </c>
      <c r="JS296">
        <v>20.2816</v>
      </c>
      <c r="JT296">
        <v>100</v>
      </c>
      <c r="JU296">
        <v>32.3059</v>
      </c>
      <c r="JV296">
        <v>420</v>
      </c>
      <c r="JW296">
        <v>25.3789</v>
      </c>
      <c r="JX296">
        <v>100.917</v>
      </c>
      <c r="JY296">
        <v>100.46</v>
      </c>
    </row>
    <row r="297" spans="1:285">
      <c r="A297">
        <v>281</v>
      </c>
      <c r="B297">
        <v>1758507173.1</v>
      </c>
      <c r="C297">
        <v>4284.599999904633</v>
      </c>
      <c r="D297" t="s">
        <v>997</v>
      </c>
      <c r="E297" t="s">
        <v>998</v>
      </c>
      <c r="F297">
        <v>5</v>
      </c>
      <c r="G297" t="s">
        <v>978</v>
      </c>
      <c r="H297" t="s">
        <v>420</v>
      </c>
      <c r="I297" t="s">
        <v>421</v>
      </c>
      <c r="J297">
        <v>1758507170.1</v>
      </c>
      <c r="K297">
        <f>(L297)/1000</f>
        <v>0</v>
      </c>
      <c r="L297">
        <f>1000*DL297*AJ297*(DH297-DI297)/(100*DA297*(1000-AJ297*DH297))</f>
        <v>0</v>
      </c>
      <c r="M297">
        <f>DL297*AJ297*(DG297-DF297*(1000-AJ297*DI297)/(1000-AJ297*DH297))/(100*DA297)</f>
        <v>0</v>
      </c>
      <c r="N297">
        <f>DF297 - IF(AJ297&gt;1, M297*DA297*100.0/(AL297), 0)</f>
        <v>0</v>
      </c>
      <c r="O297">
        <f>((U297-K297/2)*N297-M297)/(U297+K297/2)</f>
        <v>0</v>
      </c>
      <c r="P297">
        <f>O297*(DM297+DN297)/1000.0</f>
        <v>0</v>
      </c>
      <c r="Q297">
        <f>(DF297 - IF(AJ297&gt;1, M297*DA297*100.0/(AL297), 0))*(DM297+DN297)/1000.0</f>
        <v>0</v>
      </c>
      <c r="R297">
        <f>2.0/((1/T297-1/S297)+SIGN(T297)*SQRT((1/T297-1/S297)*(1/T297-1/S297) + 4*DB297/((DB297+1)*(DB297+1))*(2*1/T297*1/S297-1/S297*1/S297)))</f>
        <v>0</v>
      </c>
      <c r="S297">
        <f>IF(LEFT(DC297,1)&lt;&gt;"0",IF(LEFT(DC297,1)="1",3.0,DD297),$D$5+$E$5*(DT297*DM297/($K$5*1000))+$F$5*(DT297*DM297/($K$5*1000))*MAX(MIN(DA297,$J$5),$I$5)*MAX(MIN(DA297,$J$5),$I$5)+$G$5*MAX(MIN(DA297,$J$5),$I$5)*(DT297*DM297/($K$5*1000))+$H$5*(DT297*DM297/($K$5*1000))*(DT297*DM297/($K$5*1000)))</f>
        <v>0</v>
      </c>
      <c r="T297">
        <f>K297*(1000-(1000*0.61365*exp(17.502*X297/(240.97+X297))/(DM297+DN297)+DH297)/2)/(1000*0.61365*exp(17.502*X297/(240.97+X297))/(DM297+DN297)-DH297)</f>
        <v>0</v>
      </c>
      <c r="U297">
        <f>1/((DB297+1)/(R297/1.6)+1/(S297/1.37)) + DB297/((DB297+1)/(R297/1.6) + DB297/(S297/1.37))</f>
        <v>0</v>
      </c>
      <c r="V297">
        <f>(CW297*CZ297)</f>
        <v>0</v>
      </c>
      <c r="W297">
        <f>(DO297+(V297+2*0.95*5.67E-8*(((DO297+$B$7)+273)^4-(DO297+273)^4)-44100*K297)/(1.84*29.3*S297+8*0.95*5.67E-8*(DO297+273)^3))</f>
        <v>0</v>
      </c>
      <c r="X297">
        <f>($C$7*DP297+$D$7*DQ297+$E$7*W297)</f>
        <v>0</v>
      </c>
      <c r="Y297">
        <f>0.61365*exp(17.502*X297/(240.97+X297))</f>
        <v>0</v>
      </c>
      <c r="Z297">
        <f>(AA297/AB297*100)</f>
        <v>0</v>
      </c>
      <c r="AA297">
        <f>DH297*(DM297+DN297)/1000</f>
        <v>0</v>
      </c>
      <c r="AB297">
        <f>0.61365*exp(17.502*DO297/(240.97+DO297))</f>
        <v>0</v>
      </c>
      <c r="AC297">
        <f>(Y297-DH297*(DM297+DN297)/1000)</f>
        <v>0</v>
      </c>
      <c r="AD297">
        <f>(-K297*44100)</f>
        <v>0</v>
      </c>
      <c r="AE297">
        <f>2*29.3*S297*0.92*(DO297-X297)</f>
        <v>0</v>
      </c>
      <c r="AF297">
        <f>2*0.95*5.67E-8*(((DO297+$B$7)+273)^4-(X297+273)^4)</f>
        <v>0</v>
      </c>
      <c r="AG297">
        <f>V297+AF297+AD297+AE297</f>
        <v>0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MAX(0,($B$13+$C$13*DT297)/(1+$D$13*DT297)*DM297/(DO297+273)*$E$13)</f>
        <v>0</v>
      </c>
      <c r="AM297" t="s">
        <v>422</v>
      </c>
      <c r="AN297" t="s">
        <v>422</v>
      </c>
      <c r="AO297">
        <v>0</v>
      </c>
      <c r="AP297">
        <v>0</v>
      </c>
      <c r="AQ297">
        <f>1-AO297/AP297</f>
        <v>0</v>
      </c>
      <c r="AR297">
        <v>0</v>
      </c>
      <c r="AS297" t="s">
        <v>422</v>
      </c>
      <c r="AT297" t="s">
        <v>422</v>
      </c>
      <c r="AU297">
        <v>0</v>
      </c>
      <c r="AV297">
        <v>0</v>
      </c>
      <c r="AW297">
        <f>1-AU297/AV297</f>
        <v>0</v>
      </c>
      <c r="AX297">
        <v>0.5</v>
      </c>
      <c r="AY297">
        <f>CX297</f>
        <v>0</v>
      </c>
      <c r="AZ297">
        <f>M297</f>
        <v>0</v>
      </c>
      <c r="BA297">
        <f>AW297*AX297*AY297</f>
        <v>0</v>
      </c>
      <c r="BB297">
        <f>(AZ297-AR297)/AY297</f>
        <v>0</v>
      </c>
      <c r="BC297">
        <f>(AP297-AV297)/AV297</f>
        <v>0</v>
      </c>
      <c r="BD297">
        <f>AO297/(AQ297+AO297/AV297)</f>
        <v>0</v>
      </c>
      <c r="BE297" t="s">
        <v>422</v>
      </c>
      <c r="BF297">
        <v>0</v>
      </c>
      <c r="BG297">
        <f>IF(BF297&lt;&gt;0, BF297, BD297)</f>
        <v>0</v>
      </c>
      <c r="BH297">
        <f>1-BG297/AV297</f>
        <v>0</v>
      </c>
      <c r="BI297">
        <f>(AV297-AU297)/(AV297-BG297)</f>
        <v>0</v>
      </c>
      <c r="BJ297">
        <f>(AP297-AV297)/(AP297-BG297)</f>
        <v>0</v>
      </c>
      <c r="BK297">
        <f>(AV297-AU297)/(AV297-AO297)</f>
        <v>0</v>
      </c>
      <c r="BL297">
        <f>(AP297-AV297)/(AP297-AO297)</f>
        <v>0</v>
      </c>
      <c r="BM297">
        <f>(BI297*BG297/AU297)</f>
        <v>0</v>
      </c>
      <c r="BN297">
        <f>(1-BM297)</f>
        <v>0</v>
      </c>
      <c r="CW297">
        <f>$B$11*DU297+$C$11*DV297+$F$11*EG297*(1-EJ297)</f>
        <v>0</v>
      </c>
      <c r="CX297">
        <f>CW297*CY297</f>
        <v>0</v>
      </c>
      <c r="CY297">
        <f>($B$11*$D$9+$C$11*$D$9+$F$11*((ET297+EL297)/MAX(ET297+EL297+EU297, 0.1)*$I$9+EU297/MAX(ET297+EL297+EU297, 0.1)*$J$9))/($B$11+$C$11+$F$11)</f>
        <v>0</v>
      </c>
      <c r="CZ297">
        <f>($B$11*$K$9+$C$11*$K$9+$F$11*((ET297+EL297)/MAX(ET297+EL297+EU297, 0.1)*$P$9+EU297/MAX(ET297+EL297+EU297, 0.1)*$Q$9))/($B$11+$C$11+$F$11)</f>
        <v>0</v>
      </c>
      <c r="DA297">
        <v>4.16</v>
      </c>
      <c r="DB297">
        <v>0.5</v>
      </c>
      <c r="DC297" t="s">
        <v>423</v>
      </c>
      <c r="DD297">
        <v>2</v>
      </c>
      <c r="DE297">
        <v>1758507170.1</v>
      </c>
      <c r="DF297">
        <v>420.3674444444445</v>
      </c>
      <c r="DG297">
        <v>420.0242222222222</v>
      </c>
      <c r="DH297">
        <v>25.40914444444444</v>
      </c>
      <c r="DI297">
        <v>25.3545</v>
      </c>
      <c r="DJ297">
        <v>419.1298888888889</v>
      </c>
      <c r="DK297">
        <v>25.19921111111111</v>
      </c>
      <c r="DL297">
        <v>500.0103333333333</v>
      </c>
      <c r="DM297">
        <v>90.01457777777779</v>
      </c>
      <c r="DN297">
        <v>0.05642484444444445</v>
      </c>
      <c r="DO297">
        <v>31.23521111111111</v>
      </c>
      <c r="DP297">
        <v>30.68243333333334</v>
      </c>
      <c r="DQ297">
        <v>999.9000000000001</v>
      </c>
      <c r="DR297">
        <v>0</v>
      </c>
      <c r="DS297">
        <v>0</v>
      </c>
      <c r="DT297">
        <v>9999.438888888888</v>
      </c>
      <c r="DU297">
        <v>0</v>
      </c>
      <c r="DV297">
        <v>0.899321</v>
      </c>
      <c r="DW297">
        <v>0.3432651111111111</v>
      </c>
      <c r="DX297">
        <v>431.3271111111111</v>
      </c>
      <c r="DY297">
        <v>430.951</v>
      </c>
      <c r="DZ297">
        <v>0.0546375</v>
      </c>
      <c r="EA297">
        <v>420.0242222222222</v>
      </c>
      <c r="EB297">
        <v>25.3545</v>
      </c>
      <c r="EC297">
        <v>2.287193333333333</v>
      </c>
      <c r="ED297">
        <v>2.282275555555556</v>
      </c>
      <c r="EE297">
        <v>19.5865</v>
      </c>
      <c r="EF297">
        <v>19.55184444444444</v>
      </c>
      <c r="EG297">
        <v>0.00500097</v>
      </c>
      <c r="EH297">
        <v>0</v>
      </c>
      <c r="EI297">
        <v>0</v>
      </c>
      <c r="EJ297">
        <v>0</v>
      </c>
      <c r="EK297">
        <v>369.6777777777777</v>
      </c>
      <c r="EL297">
        <v>0.00500097</v>
      </c>
      <c r="EM297">
        <v>-4.666666666666668</v>
      </c>
      <c r="EN297">
        <v>-1.877777777777778</v>
      </c>
      <c r="EO297">
        <v>35.03444444444444</v>
      </c>
      <c r="EP297">
        <v>38.14566666666666</v>
      </c>
      <c r="EQ297">
        <v>36.59</v>
      </c>
      <c r="ER297">
        <v>38.062</v>
      </c>
      <c r="ES297">
        <v>36.944</v>
      </c>
      <c r="ET297">
        <v>0</v>
      </c>
      <c r="EU297">
        <v>0</v>
      </c>
      <c r="EV297">
        <v>0</v>
      </c>
      <c r="EW297">
        <v>1758507174.1</v>
      </c>
      <c r="EX297">
        <v>0</v>
      </c>
      <c r="EY297">
        <v>373.7439999999999</v>
      </c>
      <c r="EZ297">
        <v>-10.89230761311665</v>
      </c>
      <c r="FA297">
        <v>3.492307665079956</v>
      </c>
      <c r="FB297">
        <v>-7.407999999999999</v>
      </c>
      <c r="FC297">
        <v>15</v>
      </c>
      <c r="FD297">
        <v>0</v>
      </c>
      <c r="FE297" t="s">
        <v>424</v>
      </c>
      <c r="FF297">
        <v>1747247426.5</v>
      </c>
      <c r="FG297">
        <v>1747247420.5</v>
      </c>
      <c r="FH297">
        <v>0</v>
      </c>
      <c r="FI297">
        <v>1.027</v>
      </c>
      <c r="FJ297">
        <v>0.031</v>
      </c>
      <c r="FK297">
        <v>0.02</v>
      </c>
      <c r="FL297">
        <v>0.05</v>
      </c>
      <c r="FM297">
        <v>420</v>
      </c>
      <c r="FN297">
        <v>16</v>
      </c>
      <c r="FO297">
        <v>0.01</v>
      </c>
      <c r="FP297">
        <v>0.1</v>
      </c>
      <c r="FQ297">
        <v>0.3704209512195122</v>
      </c>
      <c r="FR297">
        <v>-0.2871598536585365</v>
      </c>
      <c r="FS297">
        <v>0.0414075714090747</v>
      </c>
      <c r="FT297">
        <v>0</v>
      </c>
      <c r="FU297">
        <v>373.6117647058823</v>
      </c>
      <c r="FV297">
        <v>-4.088617122348572</v>
      </c>
      <c r="FW297">
        <v>6.957381383059473</v>
      </c>
      <c r="FX297">
        <v>-1</v>
      </c>
      <c r="FY297">
        <v>0.04763678292682927</v>
      </c>
      <c r="FZ297">
        <v>-0.002670079442508585</v>
      </c>
      <c r="GA297">
        <v>0.01230269035242931</v>
      </c>
      <c r="GB297">
        <v>1</v>
      </c>
      <c r="GC297">
        <v>1</v>
      </c>
      <c r="GD297">
        <v>2</v>
      </c>
      <c r="GE297" t="s">
        <v>425</v>
      </c>
      <c r="GF297">
        <v>3.13673</v>
      </c>
      <c r="GG297">
        <v>2.71671</v>
      </c>
      <c r="GH297">
        <v>0.0933114</v>
      </c>
      <c r="GI297">
        <v>0.09256780000000001</v>
      </c>
      <c r="GJ297">
        <v>0.109834</v>
      </c>
      <c r="GK297">
        <v>0.108402</v>
      </c>
      <c r="GL297">
        <v>28796.5</v>
      </c>
      <c r="GM297">
        <v>28872.4</v>
      </c>
      <c r="GN297">
        <v>29527.2</v>
      </c>
      <c r="GO297">
        <v>29405.8</v>
      </c>
      <c r="GP297">
        <v>34726.6</v>
      </c>
      <c r="GQ297">
        <v>34721.2</v>
      </c>
      <c r="GR297">
        <v>41552.4</v>
      </c>
      <c r="GS297">
        <v>41777.5</v>
      </c>
      <c r="GT297">
        <v>1.91675</v>
      </c>
      <c r="GU297">
        <v>1.86927</v>
      </c>
      <c r="GV297">
        <v>0.07152559999999999</v>
      </c>
      <c r="GW297">
        <v>0</v>
      </c>
      <c r="GX297">
        <v>29.5129</v>
      </c>
      <c r="GY297">
        <v>999.9</v>
      </c>
      <c r="GZ297">
        <v>56.9</v>
      </c>
      <c r="HA297">
        <v>31.3</v>
      </c>
      <c r="HB297">
        <v>29.0077</v>
      </c>
      <c r="HC297">
        <v>62.3494</v>
      </c>
      <c r="HD297">
        <v>25.4367</v>
      </c>
      <c r="HE297">
        <v>1</v>
      </c>
      <c r="HF297">
        <v>0.122157</v>
      </c>
      <c r="HG297">
        <v>-1.86389</v>
      </c>
      <c r="HH297">
        <v>20.3473</v>
      </c>
      <c r="HI297">
        <v>5.22762</v>
      </c>
      <c r="HJ297">
        <v>12.0159</v>
      </c>
      <c r="HK297">
        <v>4.9912</v>
      </c>
      <c r="HL297">
        <v>3.28913</v>
      </c>
      <c r="HM297">
        <v>9999</v>
      </c>
      <c r="HN297">
        <v>9999</v>
      </c>
      <c r="HO297">
        <v>9999</v>
      </c>
      <c r="HP297">
        <v>999.9</v>
      </c>
      <c r="HQ297">
        <v>1.86754</v>
      </c>
      <c r="HR297">
        <v>1.86672</v>
      </c>
      <c r="HS297">
        <v>1.86601</v>
      </c>
      <c r="HT297">
        <v>1.86598</v>
      </c>
      <c r="HU297">
        <v>1.86783</v>
      </c>
      <c r="HV297">
        <v>1.87027</v>
      </c>
      <c r="HW297">
        <v>1.8689</v>
      </c>
      <c r="HX297">
        <v>1.8704</v>
      </c>
      <c r="HY297">
        <v>0</v>
      </c>
      <c r="HZ297">
        <v>0</v>
      </c>
      <c r="IA297">
        <v>0</v>
      </c>
      <c r="IB297">
        <v>0</v>
      </c>
      <c r="IC297" t="s">
        <v>426</v>
      </c>
      <c r="ID297" t="s">
        <v>427</v>
      </c>
      <c r="IE297" t="s">
        <v>428</v>
      </c>
      <c r="IF297" t="s">
        <v>428</v>
      </c>
      <c r="IG297" t="s">
        <v>428</v>
      </c>
      <c r="IH297" t="s">
        <v>428</v>
      </c>
      <c r="II297">
        <v>0</v>
      </c>
      <c r="IJ297">
        <v>100</v>
      </c>
      <c r="IK297">
        <v>100</v>
      </c>
      <c r="IL297">
        <v>1.237</v>
      </c>
      <c r="IM297">
        <v>0.21</v>
      </c>
      <c r="IN297">
        <v>0.6902030508192664</v>
      </c>
      <c r="IO297">
        <v>0.001474763808417899</v>
      </c>
      <c r="IP297">
        <v>-3.85604142745729E-07</v>
      </c>
      <c r="IQ297">
        <v>-4.042155114862324E-11</v>
      </c>
      <c r="IR297">
        <v>-0.0599630414126953</v>
      </c>
      <c r="IS297">
        <v>-0.0008759303265835833</v>
      </c>
      <c r="IT297">
        <v>0.0007542316531097033</v>
      </c>
      <c r="IU297">
        <v>-1.168394518909615E-05</v>
      </c>
      <c r="IV297">
        <v>4</v>
      </c>
      <c r="IW297">
        <v>2283</v>
      </c>
      <c r="IX297">
        <v>1</v>
      </c>
      <c r="IY297">
        <v>28</v>
      </c>
      <c r="IZ297">
        <v>187662.4</v>
      </c>
      <c r="JA297">
        <v>187662.5</v>
      </c>
      <c r="JB297">
        <v>1.03394</v>
      </c>
      <c r="JC297">
        <v>2.29004</v>
      </c>
      <c r="JD297">
        <v>1.39648</v>
      </c>
      <c r="JE297">
        <v>2.3584</v>
      </c>
      <c r="JF297">
        <v>1.49536</v>
      </c>
      <c r="JG297">
        <v>2.69165</v>
      </c>
      <c r="JH297">
        <v>36.7892</v>
      </c>
      <c r="JI297">
        <v>24.105</v>
      </c>
      <c r="JJ297">
        <v>18</v>
      </c>
      <c r="JK297">
        <v>488.64</v>
      </c>
      <c r="JL297">
        <v>448.577</v>
      </c>
      <c r="JM297">
        <v>32.309</v>
      </c>
      <c r="JN297">
        <v>29.1535</v>
      </c>
      <c r="JO297">
        <v>30.0002</v>
      </c>
      <c r="JP297">
        <v>28.9587</v>
      </c>
      <c r="JQ297">
        <v>28.8842</v>
      </c>
      <c r="JR297">
        <v>20.7025</v>
      </c>
      <c r="JS297">
        <v>20.2816</v>
      </c>
      <c r="JT297">
        <v>100</v>
      </c>
      <c r="JU297">
        <v>32.3175</v>
      </c>
      <c r="JV297">
        <v>420</v>
      </c>
      <c r="JW297">
        <v>25.3789</v>
      </c>
      <c r="JX297">
        <v>100.918</v>
      </c>
      <c r="JY297">
        <v>100.46</v>
      </c>
    </row>
    <row r="298" spans="1:285">
      <c r="A298">
        <v>282</v>
      </c>
      <c r="B298">
        <v>1758507175.1</v>
      </c>
      <c r="C298">
        <v>4286.599999904633</v>
      </c>
      <c r="D298" t="s">
        <v>999</v>
      </c>
      <c r="E298" t="s">
        <v>1000</v>
      </c>
      <c r="F298">
        <v>5</v>
      </c>
      <c r="G298" t="s">
        <v>978</v>
      </c>
      <c r="H298" t="s">
        <v>420</v>
      </c>
      <c r="I298" t="s">
        <v>421</v>
      </c>
      <c r="J298">
        <v>1758507172.1</v>
      </c>
      <c r="K298">
        <f>(L298)/1000</f>
        <v>0</v>
      </c>
      <c r="L298">
        <f>1000*DL298*AJ298*(DH298-DI298)/(100*DA298*(1000-AJ298*DH298))</f>
        <v>0</v>
      </c>
      <c r="M298">
        <f>DL298*AJ298*(DG298-DF298*(1000-AJ298*DI298)/(1000-AJ298*DH298))/(100*DA298)</f>
        <v>0</v>
      </c>
      <c r="N298">
        <f>DF298 - IF(AJ298&gt;1, M298*DA298*100.0/(AL298), 0)</f>
        <v>0</v>
      </c>
      <c r="O298">
        <f>((U298-K298/2)*N298-M298)/(U298+K298/2)</f>
        <v>0</v>
      </c>
      <c r="P298">
        <f>O298*(DM298+DN298)/1000.0</f>
        <v>0</v>
      </c>
      <c r="Q298">
        <f>(DF298 - IF(AJ298&gt;1, M298*DA298*100.0/(AL298), 0))*(DM298+DN298)/1000.0</f>
        <v>0</v>
      </c>
      <c r="R298">
        <f>2.0/((1/T298-1/S298)+SIGN(T298)*SQRT((1/T298-1/S298)*(1/T298-1/S298) + 4*DB298/((DB298+1)*(DB298+1))*(2*1/T298*1/S298-1/S298*1/S298)))</f>
        <v>0</v>
      </c>
      <c r="S298">
        <f>IF(LEFT(DC298,1)&lt;&gt;"0",IF(LEFT(DC298,1)="1",3.0,DD298),$D$5+$E$5*(DT298*DM298/($K$5*1000))+$F$5*(DT298*DM298/($K$5*1000))*MAX(MIN(DA298,$J$5),$I$5)*MAX(MIN(DA298,$J$5),$I$5)+$G$5*MAX(MIN(DA298,$J$5),$I$5)*(DT298*DM298/($K$5*1000))+$H$5*(DT298*DM298/($K$5*1000))*(DT298*DM298/($K$5*1000)))</f>
        <v>0</v>
      </c>
      <c r="T298">
        <f>K298*(1000-(1000*0.61365*exp(17.502*X298/(240.97+X298))/(DM298+DN298)+DH298)/2)/(1000*0.61365*exp(17.502*X298/(240.97+X298))/(DM298+DN298)-DH298)</f>
        <v>0</v>
      </c>
      <c r="U298">
        <f>1/((DB298+1)/(R298/1.6)+1/(S298/1.37)) + DB298/((DB298+1)/(R298/1.6) + DB298/(S298/1.37))</f>
        <v>0</v>
      </c>
      <c r="V298">
        <f>(CW298*CZ298)</f>
        <v>0</v>
      </c>
      <c r="W298">
        <f>(DO298+(V298+2*0.95*5.67E-8*(((DO298+$B$7)+273)^4-(DO298+273)^4)-44100*K298)/(1.84*29.3*S298+8*0.95*5.67E-8*(DO298+273)^3))</f>
        <v>0</v>
      </c>
      <c r="X298">
        <f>($C$7*DP298+$D$7*DQ298+$E$7*W298)</f>
        <v>0</v>
      </c>
      <c r="Y298">
        <f>0.61365*exp(17.502*X298/(240.97+X298))</f>
        <v>0</v>
      </c>
      <c r="Z298">
        <f>(AA298/AB298*100)</f>
        <v>0</v>
      </c>
      <c r="AA298">
        <f>DH298*(DM298+DN298)/1000</f>
        <v>0</v>
      </c>
      <c r="AB298">
        <f>0.61365*exp(17.502*DO298/(240.97+DO298))</f>
        <v>0</v>
      </c>
      <c r="AC298">
        <f>(Y298-DH298*(DM298+DN298)/1000)</f>
        <v>0</v>
      </c>
      <c r="AD298">
        <f>(-K298*44100)</f>
        <v>0</v>
      </c>
      <c r="AE298">
        <f>2*29.3*S298*0.92*(DO298-X298)</f>
        <v>0</v>
      </c>
      <c r="AF298">
        <f>2*0.95*5.67E-8*(((DO298+$B$7)+273)^4-(X298+273)^4)</f>
        <v>0</v>
      </c>
      <c r="AG298">
        <f>V298+AF298+AD298+AE298</f>
        <v>0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MAX(0,($B$13+$C$13*DT298)/(1+$D$13*DT298)*DM298/(DO298+273)*$E$13)</f>
        <v>0</v>
      </c>
      <c r="AM298" t="s">
        <v>422</v>
      </c>
      <c r="AN298" t="s">
        <v>422</v>
      </c>
      <c r="AO298">
        <v>0</v>
      </c>
      <c r="AP298">
        <v>0</v>
      </c>
      <c r="AQ298">
        <f>1-AO298/AP298</f>
        <v>0</v>
      </c>
      <c r="AR298">
        <v>0</v>
      </c>
      <c r="AS298" t="s">
        <v>422</v>
      </c>
      <c r="AT298" t="s">
        <v>422</v>
      </c>
      <c r="AU298">
        <v>0</v>
      </c>
      <c r="AV298">
        <v>0</v>
      </c>
      <c r="AW298">
        <f>1-AU298/AV298</f>
        <v>0</v>
      </c>
      <c r="AX298">
        <v>0.5</v>
      </c>
      <c r="AY298">
        <f>CX298</f>
        <v>0</v>
      </c>
      <c r="AZ298">
        <f>M298</f>
        <v>0</v>
      </c>
      <c r="BA298">
        <f>AW298*AX298*AY298</f>
        <v>0</v>
      </c>
      <c r="BB298">
        <f>(AZ298-AR298)/AY298</f>
        <v>0</v>
      </c>
      <c r="BC298">
        <f>(AP298-AV298)/AV298</f>
        <v>0</v>
      </c>
      <c r="BD298">
        <f>AO298/(AQ298+AO298/AV298)</f>
        <v>0</v>
      </c>
      <c r="BE298" t="s">
        <v>422</v>
      </c>
      <c r="BF298">
        <v>0</v>
      </c>
      <c r="BG298">
        <f>IF(BF298&lt;&gt;0, BF298, BD298)</f>
        <v>0</v>
      </c>
      <c r="BH298">
        <f>1-BG298/AV298</f>
        <v>0</v>
      </c>
      <c r="BI298">
        <f>(AV298-AU298)/(AV298-BG298)</f>
        <v>0</v>
      </c>
      <c r="BJ298">
        <f>(AP298-AV298)/(AP298-BG298)</f>
        <v>0</v>
      </c>
      <c r="BK298">
        <f>(AV298-AU298)/(AV298-AO298)</f>
        <v>0</v>
      </c>
      <c r="BL298">
        <f>(AP298-AV298)/(AP298-AO298)</f>
        <v>0</v>
      </c>
      <c r="BM298">
        <f>(BI298*BG298/AU298)</f>
        <v>0</v>
      </c>
      <c r="BN298">
        <f>(1-BM298)</f>
        <v>0</v>
      </c>
      <c r="CW298">
        <f>$B$11*DU298+$C$11*DV298+$F$11*EG298*(1-EJ298)</f>
        <v>0</v>
      </c>
      <c r="CX298">
        <f>CW298*CY298</f>
        <v>0</v>
      </c>
      <c r="CY298">
        <f>($B$11*$D$9+$C$11*$D$9+$F$11*((ET298+EL298)/MAX(ET298+EL298+EU298, 0.1)*$I$9+EU298/MAX(ET298+EL298+EU298, 0.1)*$J$9))/($B$11+$C$11+$F$11)</f>
        <v>0</v>
      </c>
      <c r="CZ298">
        <f>($B$11*$K$9+$C$11*$K$9+$F$11*((ET298+EL298)/MAX(ET298+EL298+EU298, 0.1)*$P$9+EU298/MAX(ET298+EL298+EU298, 0.1)*$Q$9))/($B$11+$C$11+$F$11)</f>
        <v>0</v>
      </c>
      <c r="DA298">
        <v>4.16</v>
      </c>
      <c r="DB298">
        <v>0.5</v>
      </c>
      <c r="DC298" t="s">
        <v>423</v>
      </c>
      <c r="DD298">
        <v>2</v>
      </c>
      <c r="DE298">
        <v>1758507172.1</v>
      </c>
      <c r="DF298">
        <v>420.3731111111111</v>
      </c>
      <c r="DG298">
        <v>420.0007777777778</v>
      </c>
      <c r="DH298">
        <v>25.41144444444445</v>
      </c>
      <c r="DI298">
        <v>25.35375555555556</v>
      </c>
      <c r="DJ298">
        <v>419.1355555555555</v>
      </c>
      <c r="DK298">
        <v>25.20147777777778</v>
      </c>
      <c r="DL298">
        <v>500.0007777777777</v>
      </c>
      <c r="DM298">
        <v>90.01492222222221</v>
      </c>
      <c r="DN298">
        <v>0.05635828888888889</v>
      </c>
      <c r="DO298">
        <v>31.23592222222222</v>
      </c>
      <c r="DP298">
        <v>30.6824</v>
      </c>
      <c r="DQ298">
        <v>999.9000000000001</v>
      </c>
      <c r="DR298">
        <v>0</v>
      </c>
      <c r="DS298">
        <v>0</v>
      </c>
      <c r="DT298">
        <v>10000.41666666667</v>
      </c>
      <c r="DU298">
        <v>0</v>
      </c>
      <c r="DV298">
        <v>0.899321</v>
      </c>
      <c r="DW298">
        <v>0.3724026666666667</v>
      </c>
      <c r="DX298">
        <v>431.3340000000001</v>
      </c>
      <c r="DY298">
        <v>430.9264444444444</v>
      </c>
      <c r="DZ298">
        <v>0.0576865</v>
      </c>
      <c r="EA298">
        <v>420.0007777777778</v>
      </c>
      <c r="EB298">
        <v>25.35375555555556</v>
      </c>
      <c r="EC298">
        <v>2.28741</v>
      </c>
      <c r="ED298">
        <v>2.282216666666667</v>
      </c>
      <c r="EE298">
        <v>19.58803333333334</v>
      </c>
      <c r="EF298">
        <v>19.55142222222222</v>
      </c>
      <c r="EG298">
        <v>0.00500097</v>
      </c>
      <c r="EH298">
        <v>0</v>
      </c>
      <c r="EI298">
        <v>0</v>
      </c>
      <c r="EJ298">
        <v>0</v>
      </c>
      <c r="EK298">
        <v>371.8333333333333</v>
      </c>
      <c r="EL298">
        <v>0.00500097</v>
      </c>
      <c r="EM298">
        <v>-8.522222222222222</v>
      </c>
      <c r="EN298">
        <v>-2.222222222222222</v>
      </c>
      <c r="EO298">
        <v>35.02066666666666</v>
      </c>
      <c r="EP298">
        <v>38.125</v>
      </c>
      <c r="EQ298">
        <v>36.569</v>
      </c>
      <c r="ER298">
        <v>38.062</v>
      </c>
      <c r="ES298">
        <v>36.937</v>
      </c>
      <c r="ET298">
        <v>0</v>
      </c>
      <c r="EU298">
        <v>0</v>
      </c>
      <c r="EV298">
        <v>0</v>
      </c>
      <c r="EW298">
        <v>1758507175.9</v>
      </c>
      <c r="EX298">
        <v>0</v>
      </c>
      <c r="EY298">
        <v>373.1153846153847</v>
      </c>
      <c r="EZ298">
        <v>-27.76068371303143</v>
      </c>
      <c r="FA298">
        <v>-22.69059822158594</v>
      </c>
      <c r="FB298">
        <v>-6.450000000000001</v>
      </c>
      <c r="FC298">
        <v>15</v>
      </c>
      <c r="FD298">
        <v>0</v>
      </c>
      <c r="FE298" t="s">
        <v>424</v>
      </c>
      <c r="FF298">
        <v>1747247426.5</v>
      </c>
      <c r="FG298">
        <v>1747247420.5</v>
      </c>
      <c r="FH298">
        <v>0</v>
      </c>
      <c r="FI298">
        <v>1.027</v>
      </c>
      <c r="FJ298">
        <v>0.031</v>
      </c>
      <c r="FK298">
        <v>0.02</v>
      </c>
      <c r="FL298">
        <v>0.05</v>
      </c>
      <c r="FM298">
        <v>420</v>
      </c>
      <c r="FN298">
        <v>16</v>
      </c>
      <c r="FO298">
        <v>0.01</v>
      </c>
      <c r="FP298">
        <v>0.1</v>
      </c>
      <c r="FQ298">
        <v>0.3722306</v>
      </c>
      <c r="FR298">
        <v>-0.1529188367729852</v>
      </c>
      <c r="FS298">
        <v>0.04438457078805651</v>
      </c>
      <c r="FT298">
        <v>0</v>
      </c>
      <c r="FU298">
        <v>373.0617647058823</v>
      </c>
      <c r="FV298">
        <v>-9.101604127450447</v>
      </c>
      <c r="FW298">
        <v>7.00176510123497</v>
      </c>
      <c r="FX298">
        <v>-1</v>
      </c>
      <c r="FY298">
        <v>0.0463252125</v>
      </c>
      <c r="FZ298">
        <v>0.05587564390243895</v>
      </c>
      <c r="GA298">
        <v>0.0107431277368648</v>
      </c>
      <c r="GB298">
        <v>1</v>
      </c>
      <c r="GC298">
        <v>1</v>
      </c>
      <c r="GD298">
        <v>2</v>
      </c>
      <c r="GE298" t="s">
        <v>425</v>
      </c>
      <c r="GF298">
        <v>3.13678</v>
      </c>
      <c r="GG298">
        <v>2.71673</v>
      </c>
      <c r="GH298">
        <v>0.093309</v>
      </c>
      <c r="GI298">
        <v>0.0925733</v>
      </c>
      <c r="GJ298">
        <v>0.109846</v>
      </c>
      <c r="GK298">
        <v>0.108399</v>
      </c>
      <c r="GL298">
        <v>28796.7</v>
      </c>
      <c r="GM298">
        <v>28872.4</v>
      </c>
      <c r="GN298">
        <v>29527.3</v>
      </c>
      <c r="GO298">
        <v>29405.9</v>
      </c>
      <c r="GP298">
        <v>34726.4</v>
      </c>
      <c r="GQ298">
        <v>34721.4</v>
      </c>
      <c r="GR298">
        <v>41552.7</v>
      </c>
      <c r="GS298">
        <v>41777.7</v>
      </c>
      <c r="GT298">
        <v>1.91685</v>
      </c>
      <c r="GU298">
        <v>1.8691</v>
      </c>
      <c r="GV298">
        <v>0.0720099</v>
      </c>
      <c r="GW298">
        <v>0</v>
      </c>
      <c r="GX298">
        <v>29.5128</v>
      </c>
      <c r="GY298">
        <v>999.9</v>
      </c>
      <c r="GZ298">
        <v>56.9</v>
      </c>
      <c r="HA298">
        <v>31.3</v>
      </c>
      <c r="HB298">
        <v>29.0103</v>
      </c>
      <c r="HC298">
        <v>62.2994</v>
      </c>
      <c r="HD298">
        <v>25.4487</v>
      </c>
      <c r="HE298">
        <v>1</v>
      </c>
      <c r="HF298">
        <v>0.12218</v>
      </c>
      <c r="HG298">
        <v>-1.86977</v>
      </c>
      <c r="HH298">
        <v>20.3472</v>
      </c>
      <c r="HI298">
        <v>5.22732</v>
      </c>
      <c r="HJ298">
        <v>12.0159</v>
      </c>
      <c r="HK298">
        <v>4.99115</v>
      </c>
      <c r="HL298">
        <v>3.28918</v>
      </c>
      <c r="HM298">
        <v>9999</v>
      </c>
      <c r="HN298">
        <v>9999</v>
      </c>
      <c r="HO298">
        <v>9999</v>
      </c>
      <c r="HP298">
        <v>999.9</v>
      </c>
      <c r="HQ298">
        <v>1.86757</v>
      </c>
      <c r="HR298">
        <v>1.86672</v>
      </c>
      <c r="HS298">
        <v>1.86602</v>
      </c>
      <c r="HT298">
        <v>1.86598</v>
      </c>
      <c r="HU298">
        <v>1.86783</v>
      </c>
      <c r="HV298">
        <v>1.87028</v>
      </c>
      <c r="HW298">
        <v>1.8689</v>
      </c>
      <c r="HX298">
        <v>1.8704</v>
      </c>
      <c r="HY298">
        <v>0</v>
      </c>
      <c r="HZ298">
        <v>0</v>
      </c>
      <c r="IA298">
        <v>0</v>
      </c>
      <c r="IB298">
        <v>0</v>
      </c>
      <c r="IC298" t="s">
        <v>426</v>
      </c>
      <c r="ID298" t="s">
        <v>427</v>
      </c>
      <c r="IE298" t="s">
        <v>428</v>
      </c>
      <c r="IF298" t="s">
        <v>428</v>
      </c>
      <c r="IG298" t="s">
        <v>428</v>
      </c>
      <c r="IH298" t="s">
        <v>428</v>
      </c>
      <c r="II298">
        <v>0</v>
      </c>
      <c r="IJ298">
        <v>100</v>
      </c>
      <c r="IK298">
        <v>100</v>
      </c>
      <c r="IL298">
        <v>1.238</v>
      </c>
      <c r="IM298">
        <v>0.21</v>
      </c>
      <c r="IN298">
        <v>0.6902030508192664</v>
      </c>
      <c r="IO298">
        <v>0.001474763808417899</v>
      </c>
      <c r="IP298">
        <v>-3.85604142745729E-07</v>
      </c>
      <c r="IQ298">
        <v>-4.042155114862324E-11</v>
      </c>
      <c r="IR298">
        <v>-0.0599630414126953</v>
      </c>
      <c r="IS298">
        <v>-0.0008759303265835833</v>
      </c>
      <c r="IT298">
        <v>0.0007542316531097033</v>
      </c>
      <c r="IU298">
        <v>-1.168394518909615E-05</v>
      </c>
      <c r="IV298">
        <v>4</v>
      </c>
      <c r="IW298">
        <v>2283</v>
      </c>
      <c r="IX298">
        <v>1</v>
      </c>
      <c r="IY298">
        <v>28</v>
      </c>
      <c r="IZ298">
        <v>187662.5</v>
      </c>
      <c r="JA298">
        <v>187662.6</v>
      </c>
      <c r="JB298">
        <v>1.03394</v>
      </c>
      <c r="JC298">
        <v>2.29614</v>
      </c>
      <c r="JD298">
        <v>1.39648</v>
      </c>
      <c r="JE298">
        <v>2.3584</v>
      </c>
      <c r="JF298">
        <v>1.49536</v>
      </c>
      <c r="JG298">
        <v>2.69653</v>
      </c>
      <c r="JH298">
        <v>36.8129</v>
      </c>
      <c r="JI298">
        <v>24.0963</v>
      </c>
      <c r="JJ298">
        <v>18</v>
      </c>
      <c r="JK298">
        <v>488.713</v>
      </c>
      <c r="JL298">
        <v>448.468</v>
      </c>
      <c r="JM298">
        <v>32.3135</v>
      </c>
      <c r="JN298">
        <v>29.1535</v>
      </c>
      <c r="JO298">
        <v>30.0002</v>
      </c>
      <c r="JP298">
        <v>28.96</v>
      </c>
      <c r="JQ298">
        <v>28.8842</v>
      </c>
      <c r="JR298">
        <v>20.6998</v>
      </c>
      <c r="JS298">
        <v>20.2816</v>
      </c>
      <c r="JT298">
        <v>100</v>
      </c>
      <c r="JU298">
        <v>32.3175</v>
      </c>
      <c r="JV298">
        <v>420</v>
      </c>
      <c r="JW298">
        <v>25.3789</v>
      </c>
      <c r="JX298">
        <v>100.919</v>
      </c>
      <c r="JY298">
        <v>100.461</v>
      </c>
    </row>
    <row r="299" spans="1:285">
      <c r="A299">
        <v>283</v>
      </c>
      <c r="B299">
        <v>1758507177.1</v>
      </c>
      <c r="C299">
        <v>4288.599999904633</v>
      </c>
      <c r="D299" t="s">
        <v>1001</v>
      </c>
      <c r="E299" t="s">
        <v>1002</v>
      </c>
      <c r="F299">
        <v>5</v>
      </c>
      <c r="G299" t="s">
        <v>978</v>
      </c>
      <c r="H299" t="s">
        <v>420</v>
      </c>
      <c r="I299" t="s">
        <v>421</v>
      </c>
      <c r="J299">
        <v>1758507174.1</v>
      </c>
      <c r="K299">
        <f>(L299)/1000</f>
        <v>0</v>
      </c>
      <c r="L299">
        <f>1000*DL299*AJ299*(DH299-DI299)/(100*DA299*(1000-AJ299*DH299))</f>
        <v>0</v>
      </c>
      <c r="M299">
        <f>DL299*AJ299*(DG299-DF299*(1000-AJ299*DI299)/(1000-AJ299*DH299))/(100*DA299)</f>
        <v>0</v>
      </c>
      <c r="N299">
        <f>DF299 - IF(AJ299&gt;1, M299*DA299*100.0/(AL299), 0)</f>
        <v>0</v>
      </c>
      <c r="O299">
        <f>((U299-K299/2)*N299-M299)/(U299+K299/2)</f>
        <v>0</v>
      </c>
      <c r="P299">
        <f>O299*(DM299+DN299)/1000.0</f>
        <v>0</v>
      </c>
      <c r="Q299">
        <f>(DF299 - IF(AJ299&gt;1, M299*DA299*100.0/(AL299), 0))*(DM299+DN299)/1000.0</f>
        <v>0</v>
      </c>
      <c r="R299">
        <f>2.0/((1/T299-1/S299)+SIGN(T299)*SQRT((1/T299-1/S299)*(1/T299-1/S299) + 4*DB299/((DB299+1)*(DB299+1))*(2*1/T299*1/S299-1/S299*1/S299)))</f>
        <v>0</v>
      </c>
      <c r="S299">
        <f>IF(LEFT(DC299,1)&lt;&gt;"0",IF(LEFT(DC299,1)="1",3.0,DD299),$D$5+$E$5*(DT299*DM299/($K$5*1000))+$F$5*(DT299*DM299/($K$5*1000))*MAX(MIN(DA299,$J$5),$I$5)*MAX(MIN(DA299,$J$5),$I$5)+$G$5*MAX(MIN(DA299,$J$5),$I$5)*(DT299*DM299/($K$5*1000))+$H$5*(DT299*DM299/($K$5*1000))*(DT299*DM299/($K$5*1000)))</f>
        <v>0</v>
      </c>
      <c r="T299">
        <f>K299*(1000-(1000*0.61365*exp(17.502*X299/(240.97+X299))/(DM299+DN299)+DH299)/2)/(1000*0.61365*exp(17.502*X299/(240.97+X299))/(DM299+DN299)-DH299)</f>
        <v>0</v>
      </c>
      <c r="U299">
        <f>1/((DB299+1)/(R299/1.6)+1/(S299/1.37)) + DB299/((DB299+1)/(R299/1.6) + DB299/(S299/1.37))</f>
        <v>0</v>
      </c>
      <c r="V299">
        <f>(CW299*CZ299)</f>
        <v>0</v>
      </c>
      <c r="W299">
        <f>(DO299+(V299+2*0.95*5.67E-8*(((DO299+$B$7)+273)^4-(DO299+273)^4)-44100*K299)/(1.84*29.3*S299+8*0.95*5.67E-8*(DO299+273)^3))</f>
        <v>0</v>
      </c>
      <c r="X299">
        <f>($C$7*DP299+$D$7*DQ299+$E$7*W299)</f>
        <v>0</v>
      </c>
      <c r="Y299">
        <f>0.61365*exp(17.502*X299/(240.97+X299))</f>
        <v>0</v>
      </c>
      <c r="Z299">
        <f>(AA299/AB299*100)</f>
        <v>0</v>
      </c>
      <c r="AA299">
        <f>DH299*(DM299+DN299)/1000</f>
        <v>0</v>
      </c>
      <c r="AB299">
        <f>0.61365*exp(17.502*DO299/(240.97+DO299))</f>
        <v>0</v>
      </c>
      <c r="AC299">
        <f>(Y299-DH299*(DM299+DN299)/1000)</f>
        <v>0</v>
      </c>
      <c r="AD299">
        <f>(-K299*44100)</f>
        <v>0</v>
      </c>
      <c r="AE299">
        <f>2*29.3*S299*0.92*(DO299-X299)</f>
        <v>0</v>
      </c>
      <c r="AF299">
        <f>2*0.95*5.67E-8*(((DO299+$B$7)+273)^4-(X299+273)^4)</f>
        <v>0</v>
      </c>
      <c r="AG299">
        <f>V299+AF299+AD299+AE299</f>
        <v>0</v>
      </c>
      <c r="AH299">
        <v>2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MAX(0,($B$13+$C$13*DT299)/(1+$D$13*DT299)*DM299/(DO299+273)*$E$13)</f>
        <v>0</v>
      </c>
      <c r="AM299" t="s">
        <v>422</v>
      </c>
      <c r="AN299" t="s">
        <v>422</v>
      </c>
      <c r="AO299">
        <v>0</v>
      </c>
      <c r="AP299">
        <v>0</v>
      </c>
      <c r="AQ299">
        <f>1-AO299/AP299</f>
        <v>0</v>
      </c>
      <c r="AR299">
        <v>0</v>
      </c>
      <c r="AS299" t="s">
        <v>422</v>
      </c>
      <c r="AT299" t="s">
        <v>422</v>
      </c>
      <c r="AU299">
        <v>0</v>
      </c>
      <c r="AV299">
        <v>0</v>
      </c>
      <c r="AW299">
        <f>1-AU299/AV299</f>
        <v>0</v>
      </c>
      <c r="AX299">
        <v>0.5</v>
      </c>
      <c r="AY299">
        <f>CX299</f>
        <v>0</v>
      </c>
      <c r="AZ299">
        <f>M299</f>
        <v>0</v>
      </c>
      <c r="BA299">
        <f>AW299*AX299*AY299</f>
        <v>0</v>
      </c>
      <c r="BB299">
        <f>(AZ299-AR299)/AY299</f>
        <v>0</v>
      </c>
      <c r="BC299">
        <f>(AP299-AV299)/AV299</f>
        <v>0</v>
      </c>
      <c r="BD299">
        <f>AO299/(AQ299+AO299/AV299)</f>
        <v>0</v>
      </c>
      <c r="BE299" t="s">
        <v>422</v>
      </c>
      <c r="BF299">
        <v>0</v>
      </c>
      <c r="BG299">
        <f>IF(BF299&lt;&gt;0, BF299, BD299)</f>
        <v>0</v>
      </c>
      <c r="BH299">
        <f>1-BG299/AV299</f>
        <v>0</v>
      </c>
      <c r="BI299">
        <f>(AV299-AU299)/(AV299-BG299)</f>
        <v>0</v>
      </c>
      <c r="BJ299">
        <f>(AP299-AV299)/(AP299-BG299)</f>
        <v>0</v>
      </c>
      <c r="BK299">
        <f>(AV299-AU299)/(AV299-AO299)</f>
        <v>0</v>
      </c>
      <c r="BL299">
        <f>(AP299-AV299)/(AP299-AO299)</f>
        <v>0</v>
      </c>
      <c r="BM299">
        <f>(BI299*BG299/AU299)</f>
        <v>0</v>
      </c>
      <c r="BN299">
        <f>(1-BM299)</f>
        <v>0</v>
      </c>
      <c r="CW299">
        <f>$B$11*DU299+$C$11*DV299+$F$11*EG299*(1-EJ299)</f>
        <v>0</v>
      </c>
      <c r="CX299">
        <f>CW299*CY299</f>
        <v>0</v>
      </c>
      <c r="CY299">
        <f>($B$11*$D$9+$C$11*$D$9+$F$11*((ET299+EL299)/MAX(ET299+EL299+EU299, 0.1)*$I$9+EU299/MAX(ET299+EL299+EU299, 0.1)*$J$9))/($B$11+$C$11+$F$11)</f>
        <v>0</v>
      </c>
      <c r="CZ299">
        <f>($B$11*$K$9+$C$11*$K$9+$F$11*((ET299+EL299)/MAX(ET299+EL299+EU299, 0.1)*$P$9+EU299/MAX(ET299+EL299+EU299, 0.1)*$Q$9))/($B$11+$C$11+$F$11)</f>
        <v>0</v>
      </c>
      <c r="DA299">
        <v>4.16</v>
      </c>
      <c r="DB299">
        <v>0.5</v>
      </c>
      <c r="DC299" t="s">
        <v>423</v>
      </c>
      <c r="DD299">
        <v>2</v>
      </c>
      <c r="DE299">
        <v>1758507174.1</v>
      </c>
      <c r="DF299">
        <v>420.3836666666666</v>
      </c>
      <c r="DG299">
        <v>419.9835555555555</v>
      </c>
      <c r="DH299">
        <v>25.41393333333333</v>
      </c>
      <c r="DI299">
        <v>25.35334444444445</v>
      </c>
      <c r="DJ299">
        <v>419.146</v>
      </c>
      <c r="DK299">
        <v>25.20394444444445</v>
      </c>
      <c r="DL299">
        <v>499.9986666666667</v>
      </c>
      <c r="DM299">
        <v>90.01482222222222</v>
      </c>
      <c r="DN299">
        <v>0.05641714444444444</v>
      </c>
      <c r="DO299">
        <v>31.23625555555556</v>
      </c>
      <c r="DP299">
        <v>30.68166666666666</v>
      </c>
      <c r="DQ299">
        <v>999.9000000000001</v>
      </c>
      <c r="DR299">
        <v>0</v>
      </c>
      <c r="DS299">
        <v>0</v>
      </c>
      <c r="DT299">
        <v>10000.68888888889</v>
      </c>
      <c r="DU299">
        <v>0</v>
      </c>
      <c r="DV299">
        <v>0.899321</v>
      </c>
      <c r="DW299">
        <v>0.40015</v>
      </c>
      <c r="DX299">
        <v>431.3458888888889</v>
      </c>
      <c r="DY299">
        <v>430.9084444444445</v>
      </c>
      <c r="DZ299">
        <v>0.06059266666666666</v>
      </c>
      <c r="EA299">
        <v>419.9835555555555</v>
      </c>
      <c r="EB299">
        <v>25.35334444444445</v>
      </c>
      <c r="EC299">
        <v>2.287633333333333</v>
      </c>
      <c r="ED299">
        <v>2.282176666666667</v>
      </c>
      <c r="EE299">
        <v>19.58958888888889</v>
      </c>
      <c r="EF299">
        <v>19.55114444444445</v>
      </c>
      <c r="EG299">
        <v>0.00500097</v>
      </c>
      <c r="EH299">
        <v>0</v>
      </c>
      <c r="EI299">
        <v>0</v>
      </c>
      <c r="EJ299">
        <v>0</v>
      </c>
      <c r="EK299">
        <v>371.3222222222222</v>
      </c>
      <c r="EL299">
        <v>0.00500097</v>
      </c>
      <c r="EM299">
        <v>-10.12222222222223</v>
      </c>
      <c r="EN299">
        <v>-2.088888888888889</v>
      </c>
      <c r="EO299">
        <v>35</v>
      </c>
      <c r="EP299">
        <v>38.13188888888889</v>
      </c>
      <c r="EQ299">
        <v>36.562</v>
      </c>
      <c r="ER299">
        <v>38.062</v>
      </c>
      <c r="ES299">
        <v>36.937</v>
      </c>
      <c r="ET299">
        <v>0</v>
      </c>
      <c r="EU299">
        <v>0</v>
      </c>
      <c r="EV299">
        <v>0</v>
      </c>
      <c r="EW299">
        <v>1758507178.3</v>
      </c>
      <c r="EX299">
        <v>0</v>
      </c>
      <c r="EY299">
        <v>372.623076923077</v>
      </c>
      <c r="EZ299">
        <v>-5.736751953142812</v>
      </c>
      <c r="FA299">
        <v>-29.92478651376787</v>
      </c>
      <c r="FB299">
        <v>-6.796153846153846</v>
      </c>
      <c r="FC299">
        <v>15</v>
      </c>
      <c r="FD299">
        <v>0</v>
      </c>
      <c r="FE299" t="s">
        <v>424</v>
      </c>
      <c r="FF299">
        <v>1747247426.5</v>
      </c>
      <c r="FG299">
        <v>1747247420.5</v>
      </c>
      <c r="FH299">
        <v>0</v>
      </c>
      <c r="FI299">
        <v>1.027</v>
      </c>
      <c r="FJ299">
        <v>0.031</v>
      </c>
      <c r="FK299">
        <v>0.02</v>
      </c>
      <c r="FL299">
        <v>0.05</v>
      </c>
      <c r="FM299">
        <v>420</v>
      </c>
      <c r="FN299">
        <v>16</v>
      </c>
      <c r="FO299">
        <v>0.01</v>
      </c>
      <c r="FP299">
        <v>0.1</v>
      </c>
      <c r="FQ299">
        <v>0.3672411951219512</v>
      </c>
      <c r="FR299">
        <v>0.0529710731707317</v>
      </c>
      <c r="FS299">
        <v>0.0367825696102469</v>
      </c>
      <c r="FT299">
        <v>1</v>
      </c>
      <c r="FU299">
        <v>373.585294117647</v>
      </c>
      <c r="FV299">
        <v>-15.53093953668351</v>
      </c>
      <c r="FW299">
        <v>6.847461202043776</v>
      </c>
      <c r="FX299">
        <v>-1</v>
      </c>
      <c r="FY299">
        <v>0.04718944146341463</v>
      </c>
      <c r="FZ299">
        <v>0.108022331707317</v>
      </c>
      <c r="GA299">
        <v>0.01137330339435241</v>
      </c>
      <c r="GB299">
        <v>0</v>
      </c>
      <c r="GC299">
        <v>1</v>
      </c>
      <c r="GD299">
        <v>2</v>
      </c>
      <c r="GE299" t="s">
        <v>425</v>
      </c>
      <c r="GF299">
        <v>3.13687</v>
      </c>
      <c r="GG299">
        <v>2.71676</v>
      </c>
      <c r="GH299">
        <v>0.0933098</v>
      </c>
      <c r="GI299">
        <v>0.09258429999999999</v>
      </c>
      <c r="GJ299">
        <v>0.109846</v>
      </c>
      <c r="GK299">
        <v>0.108399</v>
      </c>
      <c r="GL299">
        <v>28796.3</v>
      </c>
      <c r="GM299">
        <v>28872.2</v>
      </c>
      <c r="GN299">
        <v>29526.9</v>
      </c>
      <c r="GO299">
        <v>29406</v>
      </c>
      <c r="GP299">
        <v>34725.8</v>
      </c>
      <c r="GQ299">
        <v>34721.5</v>
      </c>
      <c r="GR299">
        <v>41552</v>
      </c>
      <c r="GS299">
        <v>41777.7</v>
      </c>
      <c r="GT299">
        <v>1.917</v>
      </c>
      <c r="GU299">
        <v>1.86943</v>
      </c>
      <c r="GV299">
        <v>0.07189810000000001</v>
      </c>
      <c r="GW299">
        <v>0</v>
      </c>
      <c r="GX299">
        <v>29.5128</v>
      </c>
      <c r="GY299">
        <v>999.9</v>
      </c>
      <c r="GZ299">
        <v>56.9</v>
      </c>
      <c r="HA299">
        <v>31.3</v>
      </c>
      <c r="HB299">
        <v>29.0094</v>
      </c>
      <c r="HC299">
        <v>62.4894</v>
      </c>
      <c r="HD299">
        <v>25.5849</v>
      </c>
      <c r="HE299">
        <v>1</v>
      </c>
      <c r="HF299">
        <v>0.1222</v>
      </c>
      <c r="HG299">
        <v>-1.86008</v>
      </c>
      <c r="HH299">
        <v>20.3473</v>
      </c>
      <c r="HI299">
        <v>5.22717</v>
      </c>
      <c r="HJ299">
        <v>12.0159</v>
      </c>
      <c r="HK299">
        <v>4.9914</v>
      </c>
      <c r="HL299">
        <v>3.2892</v>
      </c>
      <c r="HM299">
        <v>9999</v>
      </c>
      <c r="HN299">
        <v>9999</v>
      </c>
      <c r="HO299">
        <v>9999</v>
      </c>
      <c r="HP299">
        <v>999.9</v>
      </c>
      <c r="HQ299">
        <v>1.86756</v>
      </c>
      <c r="HR299">
        <v>1.86671</v>
      </c>
      <c r="HS299">
        <v>1.86601</v>
      </c>
      <c r="HT299">
        <v>1.86598</v>
      </c>
      <c r="HU299">
        <v>1.86783</v>
      </c>
      <c r="HV299">
        <v>1.87028</v>
      </c>
      <c r="HW299">
        <v>1.8689</v>
      </c>
      <c r="HX299">
        <v>1.87039</v>
      </c>
      <c r="HY299">
        <v>0</v>
      </c>
      <c r="HZ299">
        <v>0</v>
      </c>
      <c r="IA299">
        <v>0</v>
      </c>
      <c r="IB299">
        <v>0</v>
      </c>
      <c r="IC299" t="s">
        <v>426</v>
      </c>
      <c r="ID299" t="s">
        <v>427</v>
      </c>
      <c r="IE299" t="s">
        <v>428</v>
      </c>
      <c r="IF299" t="s">
        <v>428</v>
      </c>
      <c r="IG299" t="s">
        <v>428</v>
      </c>
      <c r="IH299" t="s">
        <v>428</v>
      </c>
      <c r="II299">
        <v>0</v>
      </c>
      <c r="IJ299">
        <v>100</v>
      </c>
      <c r="IK299">
        <v>100</v>
      </c>
      <c r="IL299">
        <v>1.238</v>
      </c>
      <c r="IM299">
        <v>0.21</v>
      </c>
      <c r="IN299">
        <v>0.6902030508192664</v>
      </c>
      <c r="IO299">
        <v>0.001474763808417899</v>
      </c>
      <c r="IP299">
        <v>-3.85604142745729E-07</v>
      </c>
      <c r="IQ299">
        <v>-4.042155114862324E-11</v>
      </c>
      <c r="IR299">
        <v>-0.0599630414126953</v>
      </c>
      <c r="IS299">
        <v>-0.0008759303265835833</v>
      </c>
      <c r="IT299">
        <v>0.0007542316531097033</v>
      </c>
      <c r="IU299">
        <v>-1.168394518909615E-05</v>
      </c>
      <c r="IV299">
        <v>4</v>
      </c>
      <c r="IW299">
        <v>2283</v>
      </c>
      <c r="IX299">
        <v>1</v>
      </c>
      <c r="IY299">
        <v>28</v>
      </c>
      <c r="IZ299">
        <v>187662.5</v>
      </c>
      <c r="JA299">
        <v>187662.6</v>
      </c>
      <c r="JB299">
        <v>1.03394</v>
      </c>
      <c r="JC299">
        <v>2.28638</v>
      </c>
      <c r="JD299">
        <v>1.39771</v>
      </c>
      <c r="JE299">
        <v>2.35718</v>
      </c>
      <c r="JF299">
        <v>1.49536</v>
      </c>
      <c r="JG299">
        <v>2.7417</v>
      </c>
      <c r="JH299">
        <v>36.8129</v>
      </c>
      <c r="JI299">
        <v>24.105</v>
      </c>
      <c r="JJ299">
        <v>18</v>
      </c>
      <c r="JK299">
        <v>488.817</v>
      </c>
      <c r="JL299">
        <v>448.67</v>
      </c>
      <c r="JM299">
        <v>32.3189</v>
      </c>
      <c r="JN299">
        <v>29.1535</v>
      </c>
      <c r="JO299">
        <v>30.0002</v>
      </c>
      <c r="JP299">
        <v>28.9612</v>
      </c>
      <c r="JQ299">
        <v>28.8842</v>
      </c>
      <c r="JR299">
        <v>20.6993</v>
      </c>
      <c r="JS299">
        <v>20.2816</v>
      </c>
      <c r="JT299">
        <v>100</v>
      </c>
      <c r="JU299">
        <v>32.3305</v>
      </c>
      <c r="JV299">
        <v>420</v>
      </c>
      <c r="JW299">
        <v>25.3789</v>
      </c>
      <c r="JX299">
        <v>100.917</v>
      </c>
      <c r="JY299">
        <v>100.461</v>
      </c>
    </row>
    <row r="300" spans="1:285">
      <c r="A300">
        <v>284</v>
      </c>
      <c r="B300">
        <v>1758507179.1</v>
      </c>
      <c r="C300">
        <v>4290.599999904633</v>
      </c>
      <c r="D300" t="s">
        <v>1003</v>
      </c>
      <c r="E300" t="s">
        <v>1004</v>
      </c>
      <c r="F300">
        <v>5</v>
      </c>
      <c r="G300" t="s">
        <v>978</v>
      </c>
      <c r="H300" t="s">
        <v>420</v>
      </c>
      <c r="I300" t="s">
        <v>421</v>
      </c>
      <c r="J300">
        <v>1758507176.1</v>
      </c>
      <c r="K300">
        <f>(L300)/1000</f>
        <v>0</v>
      </c>
      <c r="L300">
        <f>1000*DL300*AJ300*(DH300-DI300)/(100*DA300*(1000-AJ300*DH300))</f>
        <v>0</v>
      </c>
      <c r="M300">
        <f>DL300*AJ300*(DG300-DF300*(1000-AJ300*DI300)/(1000-AJ300*DH300))/(100*DA300)</f>
        <v>0</v>
      </c>
      <c r="N300">
        <f>DF300 - IF(AJ300&gt;1, M300*DA300*100.0/(AL300), 0)</f>
        <v>0</v>
      </c>
      <c r="O300">
        <f>((U300-K300/2)*N300-M300)/(U300+K300/2)</f>
        <v>0</v>
      </c>
      <c r="P300">
        <f>O300*(DM300+DN300)/1000.0</f>
        <v>0</v>
      </c>
      <c r="Q300">
        <f>(DF300 - IF(AJ300&gt;1, M300*DA300*100.0/(AL300), 0))*(DM300+DN300)/1000.0</f>
        <v>0</v>
      </c>
      <c r="R300">
        <f>2.0/((1/T300-1/S300)+SIGN(T300)*SQRT((1/T300-1/S300)*(1/T300-1/S300) + 4*DB300/((DB300+1)*(DB300+1))*(2*1/T300*1/S300-1/S300*1/S300)))</f>
        <v>0</v>
      </c>
      <c r="S300">
        <f>IF(LEFT(DC300,1)&lt;&gt;"0",IF(LEFT(DC300,1)="1",3.0,DD300),$D$5+$E$5*(DT300*DM300/($K$5*1000))+$F$5*(DT300*DM300/($K$5*1000))*MAX(MIN(DA300,$J$5),$I$5)*MAX(MIN(DA300,$J$5),$I$5)+$G$5*MAX(MIN(DA300,$J$5),$I$5)*(DT300*DM300/($K$5*1000))+$H$5*(DT300*DM300/($K$5*1000))*(DT300*DM300/($K$5*1000)))</f>
        <v>0</v>
      </c>
      <c r="T300">
        <f>K300*(1000-(1000*0.61365*exp(17.502*X300/(240.97+X300))/(DM300+DN300)+DH300)/2)/(1000*0.61365*exp(17.502*X300/(240.97+X300))/(DM300+DN300)-DH300)</f>
        <v>0</v>
      </c>
      <c r="U300">
        <f>1/((DB300+1)/(R300/1.6)+1/(S300/1.37)) + DB300/((DB300+1)/(R300/1.6) + DB300/(S300/1.37))</f>
        <v>0</v>
      </c>
      <c r="V300">
        <f>(CW300*CZ300)</f>
        <v>0</v>
      </c>
      <c r="W300">
        <f>(DO300+(V300+2*0.95*5.67E-8*(((DO300+$B$7)+273)^4-(DO300+273)^4)-44100*K300)/(1.84*29.3*S300+8*0.95*5.67E-8*(DO300+273)^3))</f>
        <v>0</v>
      </c>
      <c r="X300">
        <f>($C$7*DP300+$D$7*DQ300+$E$7*W300)</f>
        <v>0</v>
      </c>
      <c r="Y300">
        <f>0.61365*exp(17.502*X300/(240.97+X300))</f>
        <v>0</v>
      </c>
      <c r="Z300">
        <f>(AA300/AB300*100)</f>
        <v>0</v>
      </c>
      <c r="AA300">
        <f>DH300*(DM300+DN300)/1000</f>
        <v>0</v>
      </c>
      <c r="AB300">
        <f>0.61365*exp(17.502*DO300/(240.97+DO300))</f>
        <v>0</v>
      </c>
      <c r="AC300">
        <f>(Y300-DH300*(DM300+DN300)/1000)</f>
        <v>0</v>
      </c>
      <c r="AD300">
        <f>(-K300*44100)</f>
        <v>0</v>
      </c>
      <c r="AE300">
        <f>2*29.3*S300*0.92*(DO300-X300)</f>
        <v>0</v>
      </c>
      <c r="AF300">
        <f>2*0.95*5.67E-8*(((DO300+$B$7)+273)^4-(X300+273)^4)</f>
        <v>0</v>
      </c>
      <c r="AG300">
        <f>V300+AF300+AD300+AE300</f>
        <v>0</v>
      </c>
      <c r="AH300">
        <v>2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MAX(0,($B$13+$C$13*DT300)/(1+$D$13*DT300)*DM300/(DO300+273)*$E$13)</f>
        <v>0</v>
      </c>
      <c r="AM300" t="s">
        <v>422</v>
      </c>
      <c r="AN300" t="s">
        <v>422</v>
      </c>
      <c r="AO300">
        <v>0</v>
      </c>
      <c r="AP300">
        <v>0</v>
      </c>
      <c r="AQ300">
        <f>1-AO300/AP300</f>
        <v>0</v>
      </c>
      <c r="AR300">
        <v>0</v>
      </c>
      <c r="AS300" t="s">
        <v>422</v>
      </c>
      <c r="AT300" t="s">
        <v>422</v>
      </c>
      <c r="AU300">
        <v>0</v>
      </c>
      <c r="AV300">
        <v>0</v>
      </c>
      <c r="AW300">
        <f>1-AU300/AV300</f>
        <v>0</v>
      </c>
      <c r="AX300">
        <v>0.5</v>
      </c>
      <c r="AY300">
        <f>CX300</f>
        <v>0</v>
      </c>
      <c r="AZ300">
        <f>M300</f>
        <v>0</v>
      </c>
      <c r="BA300">
        <f>AW300*AX300*AY300</f>
        <v>0</v>
      </c>
      <c r="BB300">
        <f>(AZ300-AR300)/AY300</f>
        <v>0</v>
      </c>
      <c r="BC300">
        <f>(AP300-AV300)/AV300</f>
        <v>0</v>
      </c>
      <c r="BD300">
        <f>AO300/(AQ300+AO300/AV300)</f>
        <v>0</v>
      </c>
      <c r="BE300" t="s">
        <v>422</v>
      </c>
      <c r="BF300">
        <v>0</v>
      </c>
      <c r="BG300">
        <f>IF(BF300&lt;&gt;0, BF300, BD300)</f>
        <v>0</v>
      </c>
      <c r="BH300">
        <f>1-BG300/AV300</f>
        <v>0</v>
      </c>
      <c r="BI300">
        <f>(AV300-AU300)/(AV300-BG300)</f>
        <v>0</v>
      </c>
      <c r="BJ300">
        <f>(AP300-AV300)/(AP300-BG300)</f>
        <v>0</v>
      </c>
      <c r="BK300">
        <f>(AV300-AU300)/(AV300-AO300)</f>
        <v>0</v>
      </c>
      <c r="BL300">
        <f>(AP300-AV300)/(AP300-AO300)</f>
        <v>0</v>
      </c>
      <c r="BM300">
        <f>(BI300*BG300/AU300)</f>
        <v>0</v>
      </c>
      <c r="BN300">
        <f>(1-BM300)</f>
        <v>0</v>
      </c>
      <c r="CW300">
        <f>$B$11*DU300+$C$11*DV300+$F$11*EG300*(1-EJ300)</f>
        <v>0</v>
      </c>
      <c r="CX300">
        <f>CW300*CY300</f>
        <v>0</v>
      </c>
      <c r="CY300">
        <f>($B$11*$D$9+$C$11*$D$9+$F$11*((ET300+EL300)/MAX(ET300+EL300+EU300, 0.1)*$I$9+EU300/MAX(ET300+EL300+EU300, 0.1)*$J$9))/($B$11+$C$11+$F$11)</f>
        <v>0</v>
      </c>
      <c r="CZ300">
        <f>($B$11*$K$9+$C$11*$K$9+$F$11*((ET300+EL300)/MAX(ET300+EL300+EU300, 0.1)*$P$9+EU300/MAX(ET300+EL300+EU300, 0.1)*$Q$9))/($B$11+$C$11+$F$11)</f>
        <v>0</v>
      </c>
      <c r="DA300">
        <v>4.16</v>
      </c>
      <c r="DB300">
        <v>0.5</v>
      </c>
      <c r="DC300" t="s">
        <v>423</v>
      </c>
      <c r="DD300">
        <v>2</v>
      </c>
      <c r="DE300">
        <v>1758507176.1</v>
      </c>
      <c r="DF300">
        <v>420.4007777777778</v>
      </c>
      <c r="DG300">
        <v>419.9925555555556</v>
      </c>
      <c r="DH300">
        <v>25.41606666666666</v>
      </c>
      <c r="DI300">
        <v>25.35308888888889</v>
      </c>
      <c r="DJ300">
        <v>419.1632222222222</v>
      </c>
      <c r="DK300">
        <v>25.20603333333333</v>
      </c>
      <c r="DL300">
        <v>500.0138888888889</v>
      </c>
      <c r="DM300">
        <v>90.01457777777779</v>
      </c>
      <c r="DN300">
        <v>0.05650323333333333</v>
      </c>
      <c r="DO300">
        <v>31.23697777777777</v>
      </c>
      <c r="DP300">
        <v>30.68198888888889</v>
      </c>
      <c r="DQ300">
        <v>999.9000000000001</v>
      </c>
      <c r="DR300">
        <v>0</v>
      </c>
      <c r="DS300">
        <v>0</v>
      </c>
      <c r="DT300">
        <v>10002.21666666667</v>
      </c>
      <c r="DU300">
        <v>0</v>
      </c>
      <c r="DV300">
        <v>0.899321</v>
      </c>
      <c r="DW300">
        <v>0.4083796666666666</v>
      </c>
      <c r="DX300">
        <v>431.3644444444444</v>
      </c>
      <c r="DY300">
        <v>430.9174444444444</v>
      </c>
      <c r="DZ300">
        <v>0.06297961111111111</v>
      </c>
      <c r="EA300">
        <v>419.9925555555556</v>
      </c>
      <c r="EB300">
        <v>25.35308888888889</v>
      </c>
      <c r="EC300">
        <v>2.287817777777777</v>
      </c>
      <c r="ED300">
        <v>2.282146666666667</v>
      </c>
      <c r="EE300">
        <v>19.59087777777778</v>
      </c>
      <c r="EF300">
        <v>19.55093333333333</v>
      </c>
      <c r="EG300">
        <v>0.00500097</v>
      </c>
      <c r="EH300">
        <v>0</v>
      </c>
      <c r="EI300">
        <v>0</v>
      </c>
      <c r="EJ300">
        <v>0</v>
      </c>
      <c r="EK300">
        <v>370.6888888888889</v>
      </c>
      <c r="EL300">
        <v>0.00500097</v>
      </c>
      <c r="EM300">
        <v>-6.022222222222222</v>
      </c>
      <c r="EN300">
        <v>-1.644444444444444</v>
      </c>
      <c r="EO300">
        <v>35</v>
      </c>
      <c r="EP300">
        <v>38.13188888888889</v>
      </c>
      <c r="EQ300">
        <v>36.562</v>
      </c>
      <c r="ER300">
        <v>38.062</v>
      </c>
      <c r="ES300">
        <v>36.937</v>
      </c>
      <c r="ET300">
        <v>0</v>
      </c>
      <c r="EU300">
        <v>0</v>
      </c>
      <c r="EV300">
        <v>0</v>
      </c>
      <c r="EW300">
        <v>1758507180.1</v>
      </c>
      <c r="EX300">
        <v>0</v>
      </c>
      <c r="EY300">
        <v>372.764</v>
      </c>
      <c r="EZ300">
        <v>-8.123076890441155</v>
      </c>
      <c r="FA300">
        <v>-10.66153821597202</v>
      </c>
      <c r="FB300">
        <v>-7.343999999999999</v>
      </c>
      <c r="FC300">
        <v>15</v>
      </c>
      <c r="FD300">
        <v>0</v>
      </c>
      <c r="FE300" t="s">
        <v>424</v>
      </c>
      <c r="FF300">
        <v>1747247426.5</v>
      </c>
      <c r="FG300">
        <v>1747247420.5</v>
      </c>
      <c r="FH300">
        <v>0</v>
      </c>
      <c r="FI300">
        <v>1.027</v>
      </c>
      <c r="FJ300">
        <v>0.031</v>
      </c>
      <c r="FK300">
        <v>0.02</v>
      </c>
      <c r="FL300">
        <v>0.05</v>
      </c>
      <c r="FM300">
        <v>420</v>
      </c>
      <c r="FN300">
        <v>16</v>
      </c>
      <c r="FO300">
        <v>0.01</v>
      </c>
      <c r="FP300">
        <v>0.1</v>
      </c>
      <c r="FQ300">
        <v>0.365425225</v>
      </c>
      <c r="FR300">
        <v>0.116086592870543</v>
      </c>
      <c r="FS300">
        <v>0.03642468665444323</v>
      </c>
      <c r="FT300">
        <v>0</v>
      </c>
      <c r="FU300">
        <v>373.064705882353</v>
      </c>
      <c r="FV300">
        <v>-6.612681356242593</v>
      </c>
      <c r="FW300">
        <v>6.478284193362112</v>
      </c>
      <c r="FX300">
        <v>-1</v>
      </c>
      <c r="FY300">
        <v>0.0493329625</v>
      </c>
      <c r="FZ300">
        <v>0.1199860964352719</v>
      </c>
      <c r="GA300">
        <v>0.01173859713604414</v>
      </c>
      <c r="GB300">
        <v>0</v>
      </c>
      <c r="GC300">
        <v>0</v>
      </c>
      <c r="GD300">
        <v>2</v>
      </c>
      <c r="GE300" t="s">
        <v>433</v>
      </c>
      <c r="GF300">
        <v>3.1369</v>
      </c>
      <c r="GG300">
        <v>2.71684</v>
      </c>
      <c r="GH300">
        <v>0.0933232</v>
      </c>
      <c r="GI300">
        <v>0.0925779</v>
      </c>
      <c r="GJ300">
        <v>0.10985</v>
      </c>
      <c r="GK300">
        <v>0.108397</v>
      </c>
      <c r="GL300">
        <v>28795.8</v>
      </c>
      <c r="GM300">
        <v>28872.2</v>
      </c>
      <c r="GN300">
        <v>29526.9</v>
      </c>
      <c r="GO300">
        <v>29405.8</v>
      </c>
      <c r="GP300">
        <v>34725.5</v>
      </c>
      <c r="GQ300">
        <v>34721.4</v>
      </c>
      <c r="GR300">
        <v>41551.8</v>
      </c>
      <c r="GS300">
        <v>41777.6</v>
      </c>
      <c r="GT300">
        <v>1.91695</v>
      </c>
      <c r="GU300">
        <v>1.86975</v>
      </c>
      <c r="GV300">
        <v>0.0720099</v>
      </c>
      <c r="GW300">
        <v>0</v>
      </c>
      <c r="GX300">
        <v>29.5128</v>
      </c>
      <c r="GY300">
        <v>999.9</v>
      </c>
      <c r="GZ300">
        <v>56.9</v>
      </c>
      <c r="HA300">
        <v>31.3</v>
      </c>
      <c r="HB300">
        <v>29.0078</v>
      </c>
      <c r="HC300">
        <v>62.1994</v>
      </c>
      <c r="HD300">
        <v>25.4167</v>
      </c>
      <c r="HE300">
        <v>1</v>
      </c>
      <c r="HF300">
        <v>0.1222</v>
      </c>
      <c r="HG300">
        <v>-1.87038</v>
      </c>
      <c r="HH300">
        <v>20.3473</v>
      </c>
      <c r="HI300">
        <v>5.22702</v>
      </c>
      <c r="HJ300">
        <v>12.0159</v>
      </c>
      <c r="HK300">
        <v>4.99135</v>
      </c>
      <c r="HL300">
        <v>3.2892</v>
      </c>
      <c r="HM300">
        <v>9999</v>
      </c>
      <c r="HN300">
        <v>9999</v>
      </c>
      <c r="HO300">
        <v>9999</v>
      </c>
      <c r="HP300">
        <v>999.9</v>
      </c>
      <c r="HQ300">
        <v>1.86754</v>
      </c>
      <c r="HR300">
        <v>1.86667</v>
      </c>
      <c r="HS300">
        <v>1.866</v>
      </c>
      <c r="HT300">
        <v>1.86598</v>
      </c>
      <c r="HU300">
        <v>1.86783</v>
      </c>
      <c r="HV300">
        <v>1.87027</v>
      </c>
      <c r="HW300">
        <v>1.8689</v>
      </c>
      <c r="HX300">
        <v>1.87038</v>
      </c>
      <c r="HY300">
        <v>0</v>
      </c>
      <c r="HZ300">
        <v>0</v>
      </c>
      <c r="IA300">
        <v>0</v>
      </c>
      <c r="IB300">
        <v>0</v>
      </c>
      <c r="IC300" t="s">
        <v>426</v>
      </c>
      <c r="ID300" t="s">
        <v>427</v>
      </c>
      <c r="IE300" t="s">
        <v>428</v>
      </c>
      <c r="IF300" t="s">
        <v>428</v>
      </c>
      <c r="IG300" t="s">
        <v>428</v>
      </c>
      <c r="IH300" t="s">
        <v>428</v>
      </c>
      <c r="II300">
        <v>0</v>
      </c>
      <c r="IJ300">
        <v>100</v>
      </c>
      <c r="IK300">
        <v>100</v>
      </c>
      <c r="IL300">
        <v>1.238</v>
      </c>
      <c r="IM300">
        <v>0.21</v>
      </c>
      <c r="IN300">
        <v>0.6902030508192664</v>
      </c>
      <c r="IO300">
        <v>0.001474763808417899</v>
      </c>
      <c r="IP300">
        <v>-3.85604142745729E-07</v>
      </c>
      <c r="IQ300">
        <v>-4.042155114862324E-11</v>
      </c>
      <c r="IR300">
        <v>-0.0599630414126953</v>
      </c>
      <c r="IS300">
        <v>-0.0008759303265835833</v>
      </c>
      <c r="IT300">
        <v>0.0007542316531097033</v>
      </c>
      <c r="IU300">
        <v>-1.168394518909615E-05</v>
      </c>
      <c r="IV300">
        <v>4</v>
      </c>
      <c r="IW300">
        <v>2283</v>
      </c>
      <c r="IX300">
        <v>1</v>
      </c>
      <c r="IY300">
        <v>28</v>
      </c>
      <c r="IZ300">
        <v>187662.5</v>
      </c>
      <c r="JA300">
        <v>187662.6</v>
      </c>
      <c r="JB300">
        <v>1.03394</v>
      </c>
      <c r="JC300">
        <v>2.30103</v>
      </c>
      <c r="JD300">
        <v>1.39771</v>
      </c>
      <c r="JE300">
        <v>2.34985</v>
      </c>
      <c r="JF300">
        <v>1.49536</v>
      </c>
      <c r="JG300">
        <v>2.60986</v>
      </c>
      <c r="JH300">
        <v>36.8129</v>
      </c>
      <c r="JI300">
        <v>24.0963</v>
      </c>
      <c r="JJ300">
        <v>18</v>
      </c>
      <c r="JK300">
        <v>488.786</v>
      </c>
      <c r="JL300">
        <v>448.876</v>
      </c>
      <c r="JM300">
        <v>32.3229</v>
      </c>
      <c r="JN300">
        <v>29.1542</v>
      </c>
      <c r="JO300">
        <v>30.0002</v>
      </c>
      <c r="JP300">
        <v>28.9612</v>
      </c>
      <c r="JQ300">
        <v>28.8847</v>
      </c>
      <c r="JR300">
        <v>20.6997</v>
      </c>
      <c r="JS300">
        <v>20.2816</v>
      </c>
      <c r="JT300">
        <v>100</v>
      </c>
      <c r="JU300">
        <v>32.3305</v>
      </c>
      <c r="JV300">
        <v>420</v>
      </c>
      <c r="JW300">
        <v>25.3789</v>
      </c>
      <c r="JX300">
        <v>100.917</v>
      </c>
      <c r="JY300">
        <v>100.461</v>
      </c>
    </row>
    <row r="301" spans="1:285">
      <c r="A301">
        <v>285</v>
      </c>
      <c r="B301">
        <v>1758507181.1</v>
      </c>
      <c r="C301">
        <v>4292.599999904633</v>
      </c>
      <c r="D301" t="s">
        <v>1005</v>
      </c>
      <c r="E301" t="s">
        <v>1006</v>
      </c>
      <c r="F301">
        <v>5</v>
      </c>
      <c r="G301" t="s">
        <v>978</v>
      </c>
      <c r="H301" t="s">
        <v>420</v>
      </c>
      <c r="I301" t="s">
        <v>421</v>
      </c>
      <c r="J301">
        <v>1758507178.1</v>
      </c>
      <c r="K301">
        <f>(L301)/1000</f>
        <v>0</v>
      </c>
      <c r="L301">
        <f>1000*DL301*AJ301*(DH301-DI301)/(100*DA301*(1000-AJ301*DH301))</f>
        <v>0</v>
      </c>
      <c r="M301">
        <f>DL301*AJ301*(DG301-DF301*(1000-AJ301*DI301)/(1000-AJ301*DH301))/(100*DA301)</f>
        <v>0</v>
      </c>
      <c r="N301">
        <f>DF301 - IF(AJ301&gt;1, M301*DA301*100.0/(AL301), 0)</f>
        <v>0</v>
      </c>
      <c r="O301">
        <f>((U301-K301/2)*N301-M301)/(U301+K301/2)</f>
        <v>0</v>
      </c>
      <c r="P301">
        <f>O301*(DM301+DN301)/1000.0</f>
        <v>0</v>
      </c>
      <c r="Q301">
        <f>(DF301 - IF(AJ301&gt;1, M301*DA301*100.0/(AL301), 0))*(DM301+DN301)/1000.0</f>
        <v>0</v>
      </c>
      <c r="R301">
        <f>2.0/((1/T301-1/S301)+SIGN(T301)*SQRT((1/T301-1/S301)*(1/T301-1/S301) + 4*DB301/((DB301+1)*(DB301+1))*(2*1/T301*1/S301-1/S301*1/S301)))</f>
        <v>0</v>
      </c>
      <c r="S301">
        <f>IF(LEFT(DC301,1)&lt;&gt;"0",IF(LEFT(DC301,1)="1",3.0,DD301),$D$5+$E$5*(DT301*DM301/($K$5*1000))+$F$5*(DT301*DM301/($K$5*1000))*MAX(MIN(DA301,$J$5),$I$5)*MAX(MIN(DA301,$J$5),$I$5)+$G$5*MAX(MIN(DA301,$J$5),$I$5)*(DT301*DM301/($K$5*1000))+$H$5*(DT301*DM301/($K$5*1000))*(DT301*DM301/($K$5*1000)))</f>
        <v>0</v>
      </c>
      <c r="T301">
        <f>K301*(1000-(1000*0.61365*exp(17.502*X301/(240.97+X301))/(DM301+DN301)+DH301)/2)/(1000*0.61365*exp(17.502*X301/(240.97+X301))/(DM301+DN301)-DH301)</f>
        <v>0</v>
      </c>
      <c r="U301">
        <f>1/((DB301+1)/(R301/1.6)+1/(S301/1.37)) + DB301/((DB301+1)/(R301/1.6) + DB301/(S301/1.37))</f>
        <v>0</v>
      </c>
      <c r="V301">
        <f>(CW301*CZ301)</f>
        <v>0</v>
      </c>
      <c r="W301">
        <f>(DO301+(V301+2*0.95*5.67E-8*(((DO301+$B$7)+273)^4-(DO301+273)^4)-44100*K301)/(1.84*29.3*S301+8*0.95*5.67E-8*(DO301+273)^3))</f>
        <v>0</v>
      </c>
      <c r="X301">
        <f>($C$7*DP301+$D$7*DQ301+$E$7*W301)</f>
        <v>0</v>
      </c>
      <c r="Y301">
        <f>0.61365*exp(17.502*X301/(240.97+X301))</f>
        <v>0</v>
      </c>
      <c r="Z301">
        <f>(AA301/AB301*100)</f>
        <v>0</v>
      </c>
      <c r="AA301">
        <f>DH301*(DM301+DN301)/1000</f>
        <v>0</v>
      </c>
      <c r="AB301">
        <f>0.61365*exp(17.502*DO301/(240.97+DO301))</f>
        <v>0</v>
      </c>
      <c r="AC301">
        <f>(Y301-DH301*(DM301+DN301)/1000)</f>
        <v>0</v>
      </c>
      <c r="AD301">
        <f>(-K301*44100)</f>
        <v>0</v>
      </c>
      <c r="AE301">
        <f>2*29.3*S301*0.92*(DO301-X301)</f>
        <v>0</v>
      </c>
      <c r="AF301">
        <f>2*0.95*5.67E-8*(((DO301+$B$7)+273)^4-(X301+273)^4)</f>
        <v>0</v>
      </c>
      <c r="AG301">
        <f>V301+AF301+AD301+AE301</f>
        <v>0</v>
      </c>
      <c r="AH301">
        <v>2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MAX(0,($B$13+$C$13*DT301)/(1+$D$13*DT301)*DM301/(DO301+273)*$E$13)</f>
        <v>0</v>
      </c>
      <c r="AM301" t="s">
        <v>422</v>
      </c>
      <c r="AN301" t="s">
        <v>422</v>
      </c>
      <c r="AO301">
        <v>0</v>
      </c>
      <c r="AP301">
        <v>0</v>
      </c>
      <c r="AQ301">
        <f>1-AO301/AP301</f>
        <v>0</v>
      </c>
      <c r="AR301">
        <v>0</v>
      </c>
      <c r="AS301" t="s">
        <v>422</v>
      </c>
      <c r="AT301" t="s">
        <v>422</v>
      </c>
      <c r="AU301">
        <v>0</v>
      </c>
      <c r="AV301">
        <v>0</v>
      </c>
      <c r="AW301">
        <f>1-AU301/AV301</f>
        <v>0</v>
      </c>
      <c r="AX301">
        <v>0.5</v>
      </c>
      <c r="AY301">
        <f>CX301</f>
        <v>0</v>
      </c>
      <c r="AZ301">
        <f>M301</f>
        <v>0</v>
      </c>
      <c r="BA301">
        <f>AW301*AX301*AY301</f>
        <v>0</v>
      </c>
      <c r="BB301">
        <f>(AZ301-AR301)/AY301</f>
        <v>0</v>
      </c>
      <c r="BC301">
        <f>(AP301-AV301)/AV301</f>
        <v>0</v>
      </c>
      <c r="BD301">
        <f>AO301/(AQ301+AO301/AV301)</f>
        <v>0</v>
      </c>
      <c r="BE301" t="s">
        <v>422</v>
      </c>
      <c r="BF301">
        <v>0</v>
      </c>
      <c r="BG301">
        <f>IF(BF301&lt;&gt;0, BF301, BD301)</f>
        <v>0</v>
      </c>
      <c r="BH301">
        <f>1-BG301/AV301</f>
        <v>0</v>
      </c>
      <c r="BI301">
        <f>(AV301-AU301)/(AV301-BG301)</f>
        <v>0</v>
      </c>
      <c r="BJ301">
        <f>(AP301-AV301)/(AP301-BG301)</f>
        <v>0</v>
      </c>
      <c r="BK301">
        <f>(AV301-AU301)/(AV301-AO301)</f>
        <v>0</v>
      </c>
      <c r="BL301">
        <f>(AP301-AV301)/(AP301-AO301)</f>
        <v>0</v>
      </c>
      <c r="BM301">
        <f>(BI301*BG301/AU301)</f>
        <v>0</v>
      </c>
      <c r="BN301">
        <f>(1-BM301)</f>
        <v>0</v>
      </c>
      <c r="CW301">
        <f>$B$11*DU301+$C$11*DV301+$F$11*EG301*(1-EJ301)</f>
        <v>0</v>
      </c>
      <c r="CX301">
        <f>CW301*CY301</f>
        <v>0</v>
      </c>
      <c r="CY301">
        <f>($B$11*$D$9+$C$11*$D$9+$F$11*((ET301+EL301)/MAX(ET301+EL301+EU301, 0.1)*$I$9+EU301/MAX(ET301+EL301+EU301, 0.1)*$J$9))/($B$11+$C$11+$F$11)</f>
        <v>0</v>
      </c>
      <c r="CZ301">
        <f>($B$11*$K$9+$C$11*$K$9+$F$11*((ET301+EL301)/MAX(ET301+EL301+EU301, 0.1)*$P$9+EU301/MAX(ET301+EL301+EU301, 0.1)*$Q$9))/($B$11+$C$11+$F$11)</f>
        <v>0</v>
      </c>
      <c r="DA301">
        <v>4.16</v>
      </c>
      <c r="DB301">
        <v>0.5</v>
      </c>
      <c r="DC301" t="s">
        <v>423</v>
      </c>
      <c r="DD301">
        <v>2</v>
      </c>
      <c r="DE301">
        <v>1758507178.1</v>
      </c>
      <c r="DF301">
        <v>420.4264444444444</v>
      </c>
      <c r="DG301">
        <v>419.9887777777778</v>
      </c>
      <c r="DH301">
        <v>25.41713333333333</v>
      </c>
      <c r="DI301">
        <v>25.35236666666667</v>
      </c>
      <c r="DJ301">
        <v>419.1887777777778</v>
      </c>
      <c r="DK301">
        <v>25.20707777777778</v>
      </c>
      <c r="DL301">
        <v>500.0163333333333</v>
      </c>
      <c r="DM301">
        <v>90.01488888888888</v>
      </c>
      <c r="DN301">
        <v>0.05652136666666666</v>
      </c>
      <c r="DO301">
        <v>31.23831111111111</v>
      </c>
      <c r="DP301">
        <v>30.68488888888889</v>
      </c>
      <c r="DQ301">
        <v>999.9000000000001</v>
      </c>
      <c r="DR301">
        <v>0</v>
      </c>
      <c r="DS301">
        <v>0</v>
      </c>
      <c r="DT301">
        <v>10001.23888888889</v>
      </c>
      <c r="DU301">
        <v>0</v>
      </c>
      <c r="DV301">
        <v>0.899321</v>
      </c>
      <c r="DW301">
        <v>0.4378934444444444</v>
      </c>
      <c r="DX301">
        <v>431.3912222222223</v>
      </c>
      <c r="DY301">
        <v>430.9132222222222</v>
      </c>
      <c r="DZ301">
        <v>0.06475662222222223</v>
      </c>
      <c r="EA301">
        <v>419.9887777777778</v>
      </c>
      <c r="EB301">
        <v>25.35236666666667</v>
      </c>
      <c r="EC301">
        <v>2.28792</v>
      </c>
      <c r="ED301">
        <v>2.28209</v>
      </c>
      <c r="EE301">
        <v>19.59158888888889</v>
      </c>
      <c r="EF301">
        <v>19.55053333333333</v>
      </c>
      <c r="EG301">
        <v>0.00500097</v>
      </c>
      <c r="EH301">
        <v>0</v>
      </c>
      <c r="EI301">
        <v>0</v>
      </c>
      <c r="EJ301">
        <v>0</v>
      </c>
      <c r="EK301">
        <v>374.0111111111111</v>
      </c>
      <c r="EL301">
        <v>0.00500097</v>
      </c>
      <c r="EM301">
        <v>-5.133333333333334</v>
      </c>
      <c r="EN301">
        <v>-1.233333333333333</v>
      </c>
      <c r="EO301">
        <v>35</v>
      </c>
      <c r="EP301">
        <v>38.13188888888889</v>
      </c>
      <c r="EQ301">
        <v>36.562</v>
      </c>
      <c r="ER301">
        <v>38.062</v>
      </c>
      <c r="ES301">
        <v>36.937</v>
      </c>
      <c r="ET301">
        <v>0</v>
      </c>
      <c r="EU301">
        <v>0</v>
      </c>
      <c r="EV301">
        <v>0</v>
      </c>
      <c r="EW301">
        <v>1758507181.9</v>
      </c>
      <c r="EX301">
        <v>0</v>
      </c>
      <c r="EY301">
        <v>372.623076923077</v>
      </c>
      <c r="EZ301">
        <v>8.259829087292056</v>
      </c>
      <c r="FA301">
        <v>-2.817093942187835</v>
      </c>
      <c r="FB301">
        <v>-6.892307692307692</v>
      </c>
      <c r="FC301">
        <v>15</v>
      </c>
      <c r="FD301">
        <v>0</v>
      </c>
      <c r="FE301" t="s">
        <v>424</v>
      </c>
      <c r="FF301">
        <v>1747247426.5</v>
      </c>
      <c r="FG301">
        <v>1747247420.5</v>
      </c>
      <c r="FH301">
        <v>0</v>
      </c>
      <c r="FI301">
        <v>1.027</v>
      </c>
      <c r="FJ301">
        <v>0.031</v>
      </c>
      <c r="FK301">
        <v>0.02</v>
      </c>
      <c r="FL301">
        <v>0.05</v>
      </c>
      <c r="FM301">
        <v>420</v>
      </c>
      <c r="FN301">
        <v>16</v>
      </c>
      <c r="FO301">
        <v>0.01</v>
      </c>
      <c r="FP301">
        <v>0.1</v>
      </c>
      <c r="FQ301">
        <v>0.3799238292682927</v>
      </c>
      <c r="FR301">
        <v>0.3647844668989543</v>
      </c>
      <c r="FS301">
        <v>0.05641839242265075</v>
      </c>
      <c r="FT301">
        <v>0</v>
      </c>
      <c r="FU301">
        <v>373.5705882352941</v>
      </c>
      <c r="FV301">
        <v>-8.427807440390287</v>
      </c>
      <c r="FW301">
        <v>6.703270905345376</v>
      </c>
      <c r="FX301">
        <v>-1</v>
      </c>
      <c r="FY301">
        <v>0.05335864878048781</v>
      </c>
      <c r="FZ301">
        <v>0.103065031358885</v>
      </c>
      <c r="GA301">
        <v>0.0104184990258328</v>
      </c>
      <c r="GB301">
        <v>0</v>
      </c>
      <c r="GC301">
        <v>0</v>
      </c>
      <c r="GD301">
        <v>2</v>
      </c>
      <c r="GE301" t="s">
        <v>433</v>
      </c>
      <c r="GF301">
        <v>3.1369</v>
      </c>
      <c r="GG301">
        <v>2.71675</v>
      </c>
      <c r="GH301">
        <v>0.0933209</v>
      </c>
      <c r="GI301">
        <v>0.0925588</v>
      </c>
      <c r="GJ301">
        <v>0.109855</v>
      </c>
      <c r="GK301">
        <v>0.108395</v>
      </c>
      <c r="GL301">
        <v>28795.8</v>
      </c>
      <c r="GM301">
        <v>28872.7</v>
      </c>
      <c r="GN301">
        <v>29526.9</v>
      </c>
      <c r="GO301">
        <v>29405.7</v>
      </c>
      <c r="GP301">
        <v>34725.3</v>
      </c>
      <c r="GQ301">
        <v>34721.5</v>
      </c>
      <c r="GR301">
        <v>41551.9</v>
      </c>
      <c r="GS301">
        <v>41777.6</v>
      </c>
      <c r="GT301">
        <v>1.91695</v>
      </c>
      <c r="GU301">
        <v>1.86952</v>
      </c>
      <c r="GV301">
        <v>0.07249410000000001</v>
      </c>
      <c r="GW301">
        <v>0</v>
      </c>
      <c r="GX301">
        <v>29.5128</v>
      </c>
      <c r="GY301">
        <v>999.9</v>
      </c>
      <c r="GZ301">
        <v>56.9</v>
      </c>
      <c r="HA301">
        <v>31.3</v>
      </c>
      <c r="HB301">
        <v>29.0086</v>
      </c>
      <c r="HC301">
        <v>62.4494</v>
      </c>
      <c r="HD301">
        <v>25.5649</v>
      </c>
      <c r="HE301">
        <v>1</v>
      </c>
      <c r="HF301">
        <v>0.122294</v>
      </c>
      <c r="HG301">
        <v>-1.88006</v>
      </c>
      <c r="HH301">
        <v>20.3472</v>
      </c>
      <c r="HI301">
        <v>5.22687</v>
      </c>
      <c r="HJ301">
        <v>12.0159</v>
      </c>
      <c r="HK301">
        <v>4.9912</v>
      </c>
      <c r="HL301">
        <v>3.2893</v>
      </c>
      <c r="HM301">
        <v>9999</v>
      </c>
      <c r="HN301">
        <v>9999</v>
      </c>
      <c r="HO301">
        <v>9999</v>
      </c>
      <c r="HP301">
        <v>999.9</v>
      </c>
      <c r="HQ301">
        <v>1.86756</v>
      </c>
      <c r="HR301">
        <v>1.86668</v>
      </c>
      <c r="HS301">
        <v>1.866</v>
      </c>
      <c r="HT301">
        <v>1.86598</v>
      </c>
      <c r="HU301">
        <v>1.86783</v>
      </c>
      <c r="HV301">
        <v>1.87027</v>
      </c>
      <c r="HW301">
        <v>1.8689</v>
      </c>
      <c r="HX301">
        <v>1.87039</v>
      </c>
      <c r="HY301">
        <v>0</v>
      </c>
      <c r="HZ301">
        <v>0</v>
      </c>
      <c r="IA301">
        <v>0</v>
      </c>
      <c r="IB301">
        <v>0</v>
      </c>
      <c r="IC301" t="s">
        <v>426</v>
      </c>
      <c r="ID301" t="s">
        <v>427</v>
      </c>
      <c r="IE301" t="s">
        <v>428</v>
      </c>
      <c r="IF301" t="s">
        <v>428</v>
      </c>
      <c r="IG301" t="s">
        <v>428</v>
      </c>
      <c r="IH301" t="s">
        <v>428</v>
      </c>
      <c r="II301">
        <v>0</v>
      </c>
      <c r="IJ301">
        <v>100</v>
      </c>
      <c r="IK301">
        <v>100</v>
      </c>
      <c r="IL301">
        <v>1.238</v>
      </c>
      <c r="IM301">
        <v>0.2101</v>
      </c>
      <c r="IN301">
        <v>0.6902030508192664</v>
      </c>
      <c r="IO301">
        <v>0.001474763808417899</v>
      </c>
      <c r="IP301">
        <v>-3.85604142745729E-07</v>
      </c>
      <c r="IQ301">
        <v>-4.042155114862324E-11</v>
      </c>
      <c r="IR301">
        <v>-0.0599630414126953</v>
      </c>
      <c r="IS301">
        <v>-0.0008759303265835833</v>
      </c>
      <c r="IT301">
        <v>0.0007542316531097033</v>
      </c>
      <c r="IU301">
        <v>-1.168394518909615E-05</v>
      </c>
      <c r="IV301">
        <v>4</v>
      </c>
      <c r="IW301">
        <v>2283</v>
      </c>
      <c r="IX301">
        <v>1</v>
      </c>
      <c r="IY301">
        <v>28</v>
      </c>
      <c r="IZ301">
        <v>187662.6</v>
      </c>
      <c r="JA301">
        <v>187662.7</v>
      </c>
      <c r="JB301">
        <v>1.03394</v>
      </c>
      <c r="JC301">
        <v>2.28516</v>
      </c>
      <c r="JD301">
        <v>1.39648</v>
      </c>
      <c r="JE301">
        <v>2.35596</v>
      </c>
      <c r="JF301">
        <v>1.49536</v>
      </c>
      <c r="JG301">
        <v>2.73682</v>
      </c>
      <c r="JH301">
        <v>36.7892</v>
      </c>
      <c r="JI301">
        <v>24.105</v>
      </c>
      <c r="JJ301">
        <v>18</v>
      </c>
      <c r="JK301">
        <v>488.787</v>
      </c>
      <c r="JL301">
        <v>448.745</v>
      </c>
      <c r="JM301">
        <v>32.328</v>
      </c>
      <c r="JN301">
        <v>29.1554</v>
      </c>
      <c r="JO301">
        <v>30.0003</v>
      </c>
      <c r="JP301">
        <v>28.9612</v>
      </c>
      <c r="JQ301">
        <v>28.8859</v>
      </c>
      <c r="JR301">
        <v>20.7043</v>
      </c>
      <c r="JS301">
        <v>20.2816</v>
      </c>
      <c r="JT301">
        <v>100</v>
      </c>
      <c r="JU301">
        <v>32.3305</v>
      </c>
      <c r="JV301">
        <v>420</v>
      </c>
      <c r="JW301">
        <v>25.3789</v>
      </c>
      <c r="JX301">
        <v>100.917</v>
      </c>
      <c r="JY301">
        <v>100.46</v>
      </c>
    </row>
    <row r="302" spans="1:285">
      <c r="A302">
        <v>286</v>
      </c>
      <c r="B302">
        <v>1758507183.1</v>
      </c>
      <c r="C302">
        <v>4294.599999904633</v>
      </c>
      <c r="D302" t="s">
        <v>1007</v>
      </c>
      <c r="E302" t="s">
        <v>1008</v>
      </c>
      <c r="F302">
        <v>5</v>
      </c>
      <c r="G302" t="s">
        <v>978</v>
      </c>
      <c r="H302" t="s">
        <v>420</v>
      </c>
      <c r="I302" t="s">
        <v>421</v>
      </c>
      <c r="J302">
        <v>1758507180.1</v>
      </c>
      <c r="K302">
        <f>(L302)/1000</f>
        <v>0</v>
      </c>
      <c r="L302">
        <f>1000*DL302*AJ302*(DH302-DI302)/(100*DA302*(1000-AJ302*DH302))</f>
        <v>0</v>
      </c>
      <c r="M302">
        <f>DL302*AJ302*(DG302-DF302*(1000-AJ302*DI302)/(1000-AJ302*DH302))/(100*DA302)</f>
        <v>0</v>
      </c>
      <c r="N302">
        <f>DF302 - IF(AJ302&gt;1, M302*DA302*100.0/(AL302), 0)</f>
        <v>0</v>
      </c>
      <c r="O302">
        <f>((U302-K302/2)*N302-M302)/(U302+K302/2)</f>
        <v>0</v>
      </c>
      <c r="P302">
        <f>O302*(DM302+DN302)/1000.0</f>
        <v>0</v>
      </c>
      <c r="Q302">
        <f>(DF302 - IF(AJ302&gt;1, M302*DA302*100.0/(AL302), 0))*(DM302+DN302)/1000.0</f>
        <v>0</v>
      </c>
      <c r="R302">
        <f>2.0/((1/T302-1/S302)+SIGN(T302)*SQRT((1/T302-1/S302)*(1/T302-1/S302) + 4*DB302/((DB302+1)*(DB302+1))*(2*1/T302*1/S302-1/S302*1/S302)))</f>
        <v>0</v>
      </c>
      <c r="S302">
        <f>IF(LEFT(DC302,1)&lt;&gt;"0",IF(LEFT(DC302,1)="1",3.0,DD302),$D$5+$E$5*(DT302*DM302/($K$5*1000))+$F$5*(DT302*DM302/($K$5*1000))*MAX(MIN(DA302,$J$5),$I$5)*MAX(MIN(DA302,$J$5),$I$5)+$G$5*MAX(MIN(DA302,$J$5),$I$5)*(DT302*DM302/($K$5*1000))+$H$5*(DT302*DM302/($K$5*1000))*(DT302*DM302/($K$5*1000)))</f>
        <v>0</v>
      </c>
      <c r="T302">
        <f>K302*(1000-(1000*0.61365*exp(17.502*X302/(240.97+X302))/(DM302+DN302)+DH302)/2)/(1000*0.61365*exp(17.502*X302/(240.97+X302))/(DM302+DN302)-DH302)</f>
        <v>0</v>
      </c>
      <c r="U302">
        <f>1/((DB302+1)/(R302/1.6)+1/(S302/1.37)) + DB302/((DB302+1)/(R302/1.6) + DB302/(S302/1.37))</f>
        <v>0</v>
      </c>
      <c r="V302">
        <f>(CW302*CZ302)</f>
        <v>0</v>
      </c>
      <c r="W302">
        <f>(DO302+(V302+2*0.95*5.67E-8*(((DO302+$B$7)+273)^4-(DO302+273)^4)-44100*K302)/(1.84*29.3*S302+8*0.95*5.67E-8*(DO302+273)^3))</f>
        <v>0</v>
      </c>
      <c r="X302">
        <f>($C$7*DP302+$D$7*DQ302+$E$7*W302)</f>
        <v>0</v>
      </c>
      <c r="Y302">
        <f>0.61365*exp(17.502*X302/(240.97+X302))</f>
        <v>0</v>
      </c>
      <c r="Z302">
        <f>(AA302/AB302*100)</f>
        <v>0</v>
      </c>
      <c r="AA302">
        <f>DH302*(DM302+DN302)/1000</f>
        <v>0</v>
      </c>
      <c r="AB302">
        <f>0.61365*exp(17.502*DO302/(240.97+DO302))</f>
        <v>0</v>
      </c>
      <c r="AC302">
        <f>(Y302-DH302*(DM302+DN302)/1000)</f>
        <v>0</v>
      </c>
      <c r="AD302">
        <f>(-K302*44100)</f>
        <v>0</v>
      </c>
      <c r="AE302">
        <f>2*29.3*S302*0.92*(DO302-X302)</f>
        <v>0</v>
      </c>
      <c r="AF302">
        <f>2*0.95*5.67E-8*(((DO302+$B$7)+273)^4-(X302+273)^4)</f>
        <v>0</v>
      </c>
      <c r="AG302">
        <f>V302+AF302+AD302+AE302</f>
        <v>0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MAX(0,($B$13+$C$13*DT302)/(1+$D$13*DT302)*DM302/(DO302+273)*$E$13)</f>
        <v>0</v>
      </c>
      <c r="AM302" t="s">
        <v>422</v>
      </c>
      <c r="AN302" t="s">
        <v>422</v>
      </c>
      <c r="AO302">
        <v>0</v>
      </c>
      <c r="AP302">
        <v>0</v>
      </c>
      <c r="AQ302">
        <f>1-AO302/AP302</f>
        <v>0</v>
      </c>
      <c r="AR302">
        <v>0</v>
      </c>
      <c r="AS302" t="s">
        <v>422</v>
      </c>
      <c r="AT302" t="s">
        <v>422</v>
      </c>
      <c r="AU302">
        <v>0</v>
      </c>
      <c r="AV302">
        <v>0</v>
      </c>
      <c r="AW302">
        <f>1-AU302/AV302</f>
        <v>0</v>
      </c>
      <c r="AX302">
        <v>0.5</v>
      </c>
      <c r="AY302">
        <f>CX302</f>
        <v>0</v>
      </c>
      <c r="AZ302">
        <f>M302</f>
        <v>0</v>
      </c>
      <c r="BA302">
        <f>AW302*AX302*AY302</f>
        <v>0</v>
      </c>
      <c r="BB302">
        <f>(AZ302-AR302)/AY302</f>
        <v>0</v>
      </c>
      <c r="BC302">
        <f>(AP302-AV302)/AV302</f>
        <v>0</v>
      </c>
      <c r="BD302">
        <f>AO302/(AQ302+AO302/AV302)</f>
        <v>0</v>
      </c>
      <c r="BE302" t="s">
        <v>422</v>
      </c>
      <c r="BF302">
        <v>0</v>
      </c>
      <c r="BG302">
        <f>IF(BF302&lt;&gt;0, BF302, BD302)</f>
        <v>0</v>
      </c>
      <c r="BH302">
        <f>1-BG302/AV302</f>
        <v>0</v>
      </c>
      <c r="BI302">
        <f>(AV302-AU302)/(AV302-BG302)</f>
        <v>0</v>
      </c>
      <c r="BJ302">
        <f>(AP302-AV302)/(AP302-BG302)</f>
        <v>0</v>
      </c>
      <c r="BK302">
        <f>(AV302-AU302)/(AV302-AO302)</f>
        <v>0</v>
      </c>
      <c r="BL302">
        <f>(AP302-AV302)/(AP302-AO302)</f>
        <v>0</v>
      </c>
      <c r="BM302">
        <f>(BI302*BG302/AU302)</f>
        <v>0</v>
      </c>
      <c r="BN302">
        <f>(1-BM302)</f>
        <v>0</v>
      </c>
      <c r="CW302">
        <f>$B$11*DU302+$C$11*DV302+$F$11*EG302*(1-EJ302)</f>
        <v>0</v>
      </c>
      <c r="CX302">
        <f>CW302*CY302</f>
        <v>0</v>
      </c>
      <c r="CY302">
        <f>($B$11*$D$9+$C$11*$D$9+$F$11*((ET302+EL302)/MAX(ET302+EL302+EU302, 0.1)*$I$9+EU302/MAX(ET302+EL302+EU302, 0.1)*$J$9))/($B$11+$C$11+$F$11)</f>
        <v>0</v>
      </c>
      <c r="CZ302">
        <f>($B$11*$K$9+$C$11*$K$9+$F$11*((ET302+EL302)/MAX(ET302+EL302+EU302, 0.1)*$P$9+EU302/MAX(ET302+EL302+EU302, 0.1)*$Q$9))/($B$11+$C$11+$F$11)</f>
        <v>0</v>
      </c>
      <c r="DA302">
        <v>4.16</v>
      </c>
      <c r="DB302">
        <v>0.5</v>
      </c>
      <c r="DC302" t="s">
        <v>423</v>
      </c>
      <c r="DD302">
        <v>2</v>
      </c>
      <c r="DE302">
        <v>1758507180.1</v>
      </c>
      <c r="DF302">
        <v>420.4358888888889</v>
      </c>
      <c r="DG302">
        <v>419.955</v>
      </c>
      <c r="DH302">
        <v>25.41796666666666</v>
      </c>
      <c r="DI302">
        <v>25.35153333333333</v>
      </c>
      <c r="DJ302">
        <v>419.1982222222222</v>
      </c>
      <c r="DK302">
        <v>25.20788888888889</v>
      </c>
      <c r="DL302">
        <v>499.9928888888888</v>
      </c>
      <c r="DM302">
        <v>90.01574444444446</v>
      </c>
      <c r="DN302">
        <v>0.05647442222222222</v>
      </c>
      <c r="DO302">
        <v>31.23975555555556</v>
      </c>
      <c r="DP302">
        <v>30.68922222222222</v>
      </c>
      <c r="DQ302">
        <v>999.9000000000001</v>
      </c>
      <c r="DR302">
        <v>0</v>
      </c>
      <c r="DS302">
        <v>0</v>
      </c>
      <c r="DT302">
        <v>9999.716666666667</v>
      </c>
      <c r="DU302">
        <v>0</v>
      </c>
      <c r="DV302">
        <v>0.899321</v>
      </c>
      <c r="DW302">
        <v>0.4809502222222222</v>
      </c>
      <c r="DX302">
        <v>431.4012222222222</v>
      </c>
      <c r="DY302">
        <v>430.8783333333333</v>
      </c>
      <c r="DZ302">
        <v>0.06642872222222222</v>
      </c>
      <c r="EA302">
        <v>419.955</v>
      </c>
      <c r="EB302">
        <v>25.35153333333333</v>
      </c>
      <c r="EC302">
        <v>2.288016666666666</v>
      </c>
      <c r="ED302">
        <v>2.282035555555556</v>
      </c>
      <c r="EE302">
        <v>19.59227777777778</v>
      </c>
      <c r="EF302">
        <v>19.55015555555556</v>
      </c>
      <c r="EG302">
        <v>0.00500097</v>
      </c>
      <c r="EH302">
        <v>0</v>
      </c>
      <c r="EI302">
        <v>0</v>
      </c>
      <c r="EJ302">
        <v>0</v>
      </c>
      <c r="EK302">
        <v>370.5777777777778</v>
      </c>
      <c r="EL302">
        <v>0.00500097</v>
      </c>
      <c r="EM302">
        <v>-4.188888888888889</v>
      </c>
      <c r="EN302">
        <v>-1.7</v>
      </c>
      <c r="EO302">
        <v>35</v>
      </c>
      <c r="EP302">
        <v>38.125</v>
      </c>
      <c r="EQ302">
        <v>36.562</v>
      </c>
      <c r="ER302">
        <v>38.062</v>
      </c>
      <c r="ES302">
        <v>36.937</v>
      </c>
      <c r="ET302">
        <v>0</v>
      </c>
      <c r="EU302">
        <v>0</v>
      </c>
      <c r="EV302">
        <v>0</v>
      </c>
      <c r="EW302">
        <v>1758507184.3</v>
      </c>
      <c r="EX302">
        <v>0</v>
      </c>
      <c r="EY302">
        <v>372.1576923076923</v>
      </c>
      <c r="EZ302">
        <v>-12.61196593801152</v>
      </c>
      <c r="FA302">
        <v>3.07008539884844</v>
      </c>
      <c r="FB302">
        <v>-7.276923076923077</v>
      </c>
      <c r="FC302">
        <v>15</v>
      </c>
      <c r="FD302">
        <v>0</v>
      </c>
      <c r="FE302" t="s">
        <v>424</v>
      </c>
      <c r="FF302">
        <v>1747247426.5</v>
      </c>
      <c r="FG302">
        <v>1747247420.5</v>
      </c>
      <c r="FH302">
        <v>0</v>
      </c>
      <c r="FI302">
        <v>1.027</v>
      </c>
      <c r="FJ302">
        <v>0.031</v>
      </c>
      <c r="FK302">
        <v>0.02</v>
      </c>
      <c r="FL302">
        <v>0.05</v>
      </c>
      <c r="FM302">
        <v>420</v>
      </c>
      <c r="FN302">
        <v>16</v>
      </c>
      <c r="FO302">
        <v>0.01</v>
      </c>
      <c r="FP302">
        <v>0.1</v>
      </c>
      <c r="FQ302">
        <v>0.39253395</v>
      </c>
      <c r="FR302">
        <v>0.5906552195121937</v>
      </c>
      <c r="FS302">
        <v>0.07152308547907801</v>
      </c>
      <c r="FT302">
        <v>0</v>
      </c>
      <c r="FU302">
        <v>372.5529411764705</v>
      </c>
      <c r="FV302">
        <v>-4.360580532183069</v>
      </c>
      <c r="FW302">
        <v>6.520025049307603</v>
      </c>
      <c r="FX302">
        <v>-1</v>
      </c>
      <c r="FY302">
        <v>0.056493485</v>
      </c>
      <c r="FZ302">
        <v>0.09001300412757966</v>
      </c>
      <c r="GA302">
        <v>0.008836317244942883</v>
      </c>
      <c r="GB302">
        <v>1</v>
      </c>
      <c r="GC302">
        <v>1</v>
      </c>
      <c r="GD302">
        <v>2</v>
      </c>
      <c r="GE302" t="s">
        <v>425</v>
      </c>
      <c r="GF302">
        <v>3.13686</v>
      </c>
      <c r="GG302">
        <v>2.71659</v>
      </c>
      <c r="GH302">
        <v>0.0933105</v>
      </c>
      <c r="GI302">
        <v>0.0925711</v>
      </c>
      <c r="GJ302">
        <v>0.10986</v>
      </c>
      <c r="GK302">
        <v>0.108394</v>
      </c>
      <c r="GL302">
        <v>28796.2</v>
      </c>
      <c r="GM302">
        <v>28872.4</v>
      </c>
      <c r="GN302">
        <v>29526.9</v>
      </c>
      <c r="GO302">
        <v>29405.8</v>
      </c>
      <c r="GP302">
        <v>34725.3</v>
      </c>
      <c r="GQ302">
        <v>34721.7</v>
      </c>
      <c r="GR302">
        <v>41552</v>
      </c>
      <c r="GS302">
        <v>41777.8</v>
      </c>
      <c r="GT302">
        <v>1.9171</v>
      </c>
      <c r="GU302">
        <v>1.86905</v>
      </c>
      <c r="GV302">
        <v>0.0727922</v>
      </c>
      <c r="GW302">
        <v>0</v>
      </c>
      <c r="GX302">
        <v>29.5128</v>
      </c>
      <c r="GY302">
        <v>999.9</v>
      </c>
      <c r="GZ302">
        <v>56.9</v>
      </c>
      <c r="HA302">
        <v>31.3</v>
      </c>
      <c r="HB302">
        <v>29.0076</v>
      </c>
      <c r="HC302">
        <v>62.4594</v>
      </c>
      <c r="HD302">
        <v>25.5649</v>
      </c>
      <c r="HE302">
        <v>1</v>
      </c>
      <c r="HF302">
        <v>0.122386</v>
      </c>
      <c r="HG302">
        <v>-1.8656</v>
      </c>
      <c r="HH302">
        <v>20.3472</v>
      </c>
      <c r="HI302">
        <v>5.22702</v>
      </c>
      <c r="HJ302">
        <v>12.0159</v>
      </c>
      <c r="HK302">
        <v>4.99125</v>
      </c>
      <c r="HL302">
        <v>3.28943</v>
      </c>
      <c r="HM302">
        <v>9999</v>
      </c>
      <c r="HN302">
        <v>9999</v>
      </c>
      <c r="HO302">
        <v>9999</v>
      </c>
      <c r="HP302">
        <v>999.9</v>
      </c>
      <c r="HQ302">
        <v>1.86756</v>
      </c>
      <c r="HR302">
        <v>1.8667</v>
      </c>
      <c r="HS302">
        <v>1.86601</v>
      </c>
      <c r="HT302">
        <v>1.86599</v>
      </c>
      <c r="HU302">
        <v>1.86783</v>
      </c>
      <c r="HV302">
        <v>1.87027</v>
      </c>
      <c r="HW302">
        <v>1.8689</v>
      </c>
      <c r="HX302">
        <v>1.8704</v>
      </c>
      <c r="HY302">
        <v>0</v>
      </c>
      <c r="HZ302">
        <v>0</v>
      </c>
      <c r="IA302">
        <v>0</v>
      </c>
      <c r="IB302">
        <v>0</v>
      </c>
      <c r="IC302" t="s">
        <v>426</v>
      </c>
      <c r="ID302" t="s">
        <v>427</v>
      </c>
      <c r="IE302" t="s">
        <v>428</v>
      </c>
      <c r="IF302" t="s">
        <v>428</v>
      </c>
      <c r="IG302" t="s">
        <v>428</v>
      </c>
      <c r="IH302" t="s">
        <v>428</v>
      </c>
      <c r="II302">
        <v>0</v>
      </c>
      <c r="IJ302">
        <v>100</v>
      </c>
      <c r="IK302">
        <v>100</v>
      </c>
      <c r="IL302">
        <v>1.237</v>
      </c>
      <c r="IM302">
        <v>0.2101</v>
      </c>
      <c r="IN302">
        <v>0.6902030508192664</v>
      </c>
      <c r="IO302">
        <v>0.001474763808417899</v>
      </c>
      <c r="IP302">
        <v>-3.85604142745729E-07</v>
      </c>
      <c r="IQ302">
        <v>-4.042155114862324E-11</v>
      </c>
      <c r="IR302">
        <v>-0.0599630414126953</v>
      </c>
      <c r="IS302">
        <v>-0.0008759303265835833</v>
      </c>
      <c r="IT302">
        <v>0.0007542316531097033</v>
      </c>
      <c r="IU302">
        <v>-1.168394518909615E-05</v>
      </c>
      <c r="IV302">
        <v>4</v>
      </c>
      <c r="IW302">
        <v>2283</v>
      </c>
      <c r="IX302">
        <v>1</v>
      </c>
      <c r="IY302">
        <v>28</v>
      </c>
      <c r="IZ302">
        <v>187662.6</v>
      </c>
      <c r="JA302">
        <v>187662.7</v>
      </c>
      <c r="JB302">
        <v>1.03394</v>
      </c>
      <c r="JC302">
        <v>2.2876</v>
      </c>
      <c r="JD302">
        <v>1.39648</v>
      </c>
      <c r="JE302">
        <v>2.3584</v>
      </c>
      <c r="JF302">
        <v>1.49536</v>
      </c>
      <c r="JG302">
        <v>2.73926</v>
      </c>
      <c r="JH302">
        <v>36.8129</v>
      </c>
      <c r="JI302">
        <v>24.1138</v>
      </c>
      <c r="JJ302">
        <v>18</v>
      </c>
      <c r="JK302">
        <v>488.881</v>
      </c>
      <c r="JL302">
        <v>448.455</v>
      </c>
      <c r="JM302">
        <v>32.3334</v>
      </c>
      <c r="JN302">
        <v>29.156</v>
      </c>
      <c r="JO302">
        <v>30.0003</v>
      </c>
      <c r="JP302">
        <v>28.9612</v>
      </c>
      <c r="JQ302">
        <v>28.8866</v>
      </c>
      <c r="JR302">
        <v>20.699</v>
      </c>
      <c r="JS302">
        <v>20.2816</v>
      </c>
      <c r="JT302">
        <v>100</v>
      </c>
      <c r="JU302">
        <v>32.3386</v>
      </c>
      <c r="JV302">
        <v>420</v>
      </c>
      <c r="JW302">
        <v>25.3789</v>
      </c>
      <c r="JX302">
        <v>100.917</v>
      </c>
      <c r="JY302">
        <v>100.461</v>
      </c>
    </row>
    <row r="303" spans="1:285">
      <c r="A303">
        <v>287</v>
      </c>
      <c r="B303">
        <v>1758507185.1</v>
      </c>
      <c r="C303">
        <v>4296.599999904633</v>
      </c>
      <c r="D303" t="s">
        <v>1009</v>
      </c>
      <c r="E303" t="s">
        <v>1010</v>
      </c>
      <c r="F303">
        <v>5</v>
      </c>
      <c r="G303" t="s">
        <v>978</v>
      </c>
      <c r="H303" t="s">
        <v>420</v>
      </c>
      <c r="I303" t="s">
        <v>421</v>
      </c>
      <c r="J303">
        <v>1758507182.1</v>
      </c>
      <c r="K303">
        <f>(L303)/1000</f>
        <v>0</v>
      </c>
      <c r="L303">
        <f>1000*DL303*AJ303*(DH303-DI303)/(100*DA303*(1000-AJ303*DH303))</f>
        <v>0</v>
      </c>
      <c r="M303">
        <f>DL303*AJ303*(DG303-DF303*(1000-AJ303*DI303)/(1000-AJ303*DH303))/(100*DA303)</f>
        <v>0</v>
      </c>
      <c r="N303">
        <f>DF303 - IF(AJ303&gt;1, M303*DA303*100.0/(AL303), 0)</f>
        <v>0</v>
      </c>
      <c r="O303">
        <f>((U303-K303/2)*N303-M303)/(U303+K303/2)</f>
        <v>0</v>
      </c>
      <c r="P303">
        <f>O303*(DM303+DN303)/1000.0</f>
        <v>0</v>
      </c>
      <c r="Q303">
        <f>(DF303 - IF(AJ303&gt;1, M303*DA303*100.0/(AL303), 0))*(DM303+DN303)/1000.0</f>
        <v>0</v>
      </c>
      <c r="R303">
        <f>2.0/((1/T303-1/S303)+SIGN(T303)*SQRT((1/T303-1/S303)*(1/T303-1/S303) + 4*DB303/((DB303+1)*(DB303+1))*(2*1/T303*1/S303-1/S303*1/S303)))</f>
        <v>0</v>
      </c>
      <c r="S303">
        <f>IF(LEFT(DC303,1)&lt;&gt;"0",IF(LEFT(DC303,1)="1",3.0,DD303),$D$5+$E$5*(DT303*DM303/($K$5*1000))+$F$5*(DT303*DM303/($K$5*1000))*MAX(MIN(DA303,$J$5),$I$5)*MAX(MIN(DA303,$J$5),$I$5)+$G$5*MAX(MIN(DA303,$J$5),$I$5)*(DT303*DM303/($K$5*1000))+$H$5*(DT303*DM303/($K$5*1000))*(DT303*DM303/($K$5*1000)))</f>
        <v>0</v>
      </c>
      <c r="T303">
        <f>K303*(1000-(1000*0.61365*exp(17.502*X303/(240.97+X303))/(DM303+DN303)+DH303)/2)/(1000*0.61365*exp(17.502*X303/(240.97+X303))/(DM303+DN303)-DH303)</f>
        <v>0</v>
      </c>
      <c r="U303">
        <f>1/((DB303+1)/(R303/1.6)+1/(S303/1.37)) + DB303/((DB303+1)/(R303/1.6) + DB303/(S303/1.37))</f>
        <v>0</v>
      </c>
      <c r="V303">
        <f>(CW303*CZ303)</f>
        <v>0</v>
      </c>
      <c r="W303">
        <f>(DO303+(V303+2*0.95*5.67E-8*(((DO303+$B$7)+273)^4-(DO303+273)^4)-44100*K303)/(1.84*29.3*S303+8*0.95*5.67E-8*(DO303+273)^3))</f>
        <v>0</v>
      </c>
      <c r="X303">
        <f>($C$7*DP303+$D$7*DQ303+$E$7*W303)</f>
        <v>0</v>
      </c>
      <c r="Y303">
        <f>0.61365*exp(17.502*X303/(240.97+X303))</f>
        <v>0</v>
      </c>
      <c r="Z303">
        <f>(AA303/AB303*100)</f>
        <v>0</v>
      </c>
      <c r="AA303">
        <f>DH303*(DM303+DN303)/1000</f>
        <v>0</v>
      </c>
      <c r="AB303">
        <f>0.61365*exp(17.502*DO303/(240.97+DO303))</f>
        <v>0</v>
      </c>
      <c r="AC303">
        <f>(Y303-DH303*(DM303+DN303)/1000)</f>
        <v>0</v>
      </c>
      <c r="AD303">
        <f>(-K303*44100)</f>
        <v>0</v>
      </c>
      <c r="AE303">
        <f>2*29.3*S303*0.92*(DO303-X303)</f>
        <v>0</v>
      </c>
      <c r="AF303">
        <f>2*0.95*5.67E-8*(((DO303+$B$7)+273)^4-(X303+273)^4)</f>
        <v>0</v>
      </c>
      <c r="AG303">
        <f>V303+AF303+AD303+AE303</f>
        <v>0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MAX(0,($B$13+$C$13*DT303)/(1+$D$13*DT303)*DM303/(DO303+273)*$E$13)</f>
        <v>0</v>
      </c>
      <c r="AM303" t="s">
        <v>422</v>
      </c>
      <c r="AN303" t="s">
        <v>422</v>
      </c>
      <c r="AO303">
        <v>0</v>
      </c>
      <c r="AP303">
        <v>0</v>
      </c>
      <c r="AQ303">
        <f>1-AO303/AP303</f>
        <v>0</v>
      </c>
      <c r="AR303">
        <v>0</v>
      </c>
      <c r="AS303" t="s">
        <v>422</v>
      </c>
      <c r="AT303" t="s">
        <v>422</v>
      </c>
      <c r="AU303">
        <v>0</v>
      </c>
      <c r="AV303">
        <v>0</v>
      </c>
      <c r="AW303">
        <f>1-AU303/AV303</f>
        <v>0</v>
      </c>
      <c r="AX303">
        <v>0.5</v>
      </c>
      <c r="AY303">
        <f>CX303</f>
        <v>0</v>
      </c>
      <c r="AZ303">
        <f>M303</f>
        <v>0</v>
      </c>
      <c r="BA303">
        <f>AW303*AX303*AY303</f>
        <v>0</v>
      </c>
      <c r="BB303">
        <f>(AZ303-AR303)/AY303</f>
        <v>0</v>
      </c>
      <c r="BC303">
        <f>(AP303-AV303)/AV303</f>
        <v>0</v>
      </c>
      <c r="BD303">
        <f>AO303/(AQ303+AO303/AV303)</f>
        <v>0</v>
      </c>
      <c r="BE303" t="s">
        <v>422</v>
      </c>
      <c r="BF303">
        <v>0</v>
      </c>
      <c r="BG303">
        <f>IF(BF303&lt;&gt;0, BF303, BD303)</f>
        <v>0</v>
      </c>
      <c r="BH303">
        <f>1-BG303/AV303</f>
        <v>0</v>
      </c>
      <c r="BI303">
        <f>(AV303-AU303)/(AV303-BG303)</f>
        <v>0</v>
      </c>
      <c r="BJ303">
        <f>(AP303-AV303)/(AP303-BG303)</f>
        <v>0</v>
      </c>
      <c r="BK303">
        <f>(AV303-AU303)/(AV303-AO303)</f>
        <v>0</v>
      </c>
      <c r="BL303">
        <f>(AP303-AV303)/(AP303-AO303)</f>
        <v>0</v>
      </c>
      <c r="BM303">
        <f>(BI303*BG303/AU303)</f>
        <v>0</v>
      </c>
      <c r="BN303">
        <f>(1-BM303)</f>
        <v>0</v>
      </c>
      <c r="CW303">
        <f>$B$11*DU303+$C$11*DV303+$F$11*EG303*(1-EJ303)</f>
        <v>0</v>
      </c>
      <c r="CX303">
        <f>CW303*CY303</f>
        <v>0</v>
      </c>
      <c r="CY303">
        <f>($B$11*$D$9+$C$11*$D$9+$F$11*((ET303+EL303)/MAX(ET303+EL303+EU303, 0.1)*$I$9+EU303/MAX(ET303+EL303+EU303, 0.1)*$J$9))/($B$11+$C$11+$F$11)</f>
        <v>0</v>
      </c>
      <c r="CZ303">
        <f>($B$11*$K$9+$C$11*$K$9+$F$11*((ET303+EL303)/MAX(ET303+EL303+EU303, 0.1)*$P$9+EU303/MAX(ET303+EL303+EU303, 0.1)*$Q$9))/($B$11+$C$11+$F$11)</f>
        <v>0</v>
      </c>
      <c r="DA303">
        <v>4.16</v>
      </c>
      <c r="DB303">
        <v>0.5</v>
      </c>
      <c r="DC303" t="s">
        <v>423</v>
      </c>
      <c r="DD303">
        <v>2</v>
      </c>
      <c r="DE303">
        <v>1758507182.1</v>
      </c>
      <c r="DF303">
        <v>420.4137777777777</v>
      </c>
      <c r="DG303">
        <v>419.9664444444444</v>
      </c>
      <c r="DH303">
        <v>25.41932222222222</v>
      </c>
      <c r="DI303">
        <v>25.35081111111111</v>
      </c>
      <c r="DJ303">
        <v>419.1758888888888</v>
      </c>
      <c r="DK303">
        <v>25.2092</v>
      </c>
      <c r="DL303">
        <v>499.9857777777778</v>
      </c>
      <c r="DM303">
        <v>90.01648888888889</v>
      </c>
      <c r="DN303">
        <v>0.05644105555555555</v>
      </c>
      <c r="DO303">
        <v>31.24043333333334</v>
      </c>
      <c r="DP303">
        <v>30.69418888888889</v>
      </c>
      <c r="DQ303">
        <v>999.9000000000001</v>
      </c>
      <c r="DR303">
        <v>0</v>
      </c>
      <c r="DS303">
        <v>0</v>
      </c>
      <c r="DT303">
        <v>9995.411111111111</v>
      </c>
      <c r="DU303">
        <v>0</v>
      </c>
      <c r="DV303">
        <v>0.899321</v>
      </c>
      <c r="DW303">
        <v>0.4471774444444445</v>
      </c>
      <c r="DX303">
        <v>431.3791111111111</v>
      </c>
      <c r="DY303">
        <v>430.8898888888889</v>
      </c>
      <c r="DZ303">
        <v>0.06848886666666666</v>
      </c>
      <c r="EA303">
        <v>419.9664444444444</v>
      </c>
      <c r="EB303">
        <v>25.35081111111111</v>
      </c>
      <c r="EC303">
        <v>2.288156666666667</v>
      </c>
      <c r="ED303">
        <v>2.28199</v>
      </c>
      <c r="EE303">
        <v>19.59327777777778</v>
      </c>
      <c r="EF303">
        <v>19.54984444444445</v>
      </c>
      <c r="EG303">
        <v>0.00500097</v>
      </c>
      <c r="EH303">
        <v>0</v>
      </c>
      <c r="EI303">
        <v>0</v>
      </c>
      <c r="EJ303">
        <v>0</v>
      </c>
      <c r="EK303">
        <v>369.4333333333333</v>
      </c>
      <c r="EL303">
        <v>0.00500097</v>
      </c>
      <c r="EM303">
        <v>-4.611111111111111</v>
      </c>
      <c r="EN303">
        <v>-1.611111111111111</v>
      </c>
      <c r="EO303">
        <v>35</v>
      </c>
      <c r="EP303">
        <v>38.125</v>
      </c>
      <c r="EQ303">
        <v>36.562</v>
      </c>
      <c r="ER303">
        <v>38.062</v>
      </c>
      <c r="ES303">
        <v>36.937</v>
      </c>
      <c r="ET303">
        <v>0</v>
      </c>
      <c r="EU303">
        <v>0</v>
      </c>
      <c r="EV303">
        <v>0</v>
      </c>
      <c r="EW303">
        <v>1758507186.1</v>
      </c>
      <c r="EX303">
        <v>0</v>
      </c>
      <c r="EY303">
        <v>371.104</v>
      </c>
      <c r="EZ303">
        <v>-17.33846193686024</v>
      </c>
      <c r="FA303">
        <v>12.96923126553645</v>
      </c>
      <c r="FB303">
        <v>-7.932</v>
      </c>
      <c r="FC303">
        <v>15</v>
      </c>
      <c r="FD303">
        <v>0</v>
      </c>
      <c r="FE303" t="s">
        <v>424</v>
      </c>
      <c r="FF303">
        <v>1747247426.5</v>
      </c>
      <c r="FG303">
        <v>1747247420.5</v>
      </c>
      <c r="FH303">
        <v>0</v>
      </c>
      <c r="FI303">
        <v>1.027</v>
      </c>
      <c r="FJ303">
        <v>0.031</v>
      </c>
      <c r="FK303">
        <v>0.02</v>
      </c>
      <c r="FL303">
        <v>0.05</v>
      </c>
      <c r="FM303">
        <v>420</v>
      </c>
      <c r="FN303">
        <v>16</v>
      </c>
      <c r="FO303">
        <v>0.01</v>
      </c>
      <c r="FP303">
        <v>0.1</v>
      </c>
      <c r="FQ303">
        <v>0.3936663902439024</v>
      </c>
      <c r="FR303">
        <v>0.3934679163763067</v>
      </c>
      <c r="FS303">
        <v>0.0749825083885432</v>
      </c>
      <c r="FT303">
        <v>0</v>
      </c>
      <c r="FU303">
        <v>371.7441176470588</v>
      </c>
      <c r="FV303">
        <v>-19.58288774761755</v>
      </c>
      <c r="FW303">
        <v>7.243788055839559</v>
      </c>
      <c r="FX303">
        <v>-1</v>
      </c>
      <c r="FY303">
        <v>0.05972328536585366</v>
      </c>
      <c r="FZ303">
        <v>0.07851555470383277</v>
      </c>
      <c r="GA303">
        <v>0.007893291048626195</v>
      </c>
      <c r="GB303">
        <v>1</v>
      </c>
      <c r="GC303">
        <v>1</v>
      </c>
      <c r="GD303">
        <v>2</v>
      </c>
      <c r="GE303" t="s">
        <v>425</v>
      </c>
      <c r="GF303">
        <v>3.13687</v>
      </c>
      <c r="GG303">
        <v>2.71669</v>
      </c>
      <c r="GH303">
        <v>0.09331010000000001</v>
      </c>
      <c r="GI303">
        <v>0.0925998</v>
      </c>
      <c r="GJ303">
        <v>0.10986</v>
      </c>
      <c r="GK303">
        <v>0.108394</v>
      </c>
      <c r="GL303">
        <v>28796.1</v>
      </c>
      <c r="GM303">
        <v>28871.6</v>
      </c>
      <c r="GN303">
        <v>29526.8</v>
      </c>
      <c r="GO303">
        <v>29405.9</v>
      </c>
      <c r="GP303">
        <v>34725</v>
      </c>
      <c r="GQ303">
        <v>34721.7</v>
      </c>
      <c r="GR303">
        <v>41551.7</v>
      </c>
      <c r="GS303">
        <v>41777.8</v>
      </c>
      <c r="GT303">
        <v>1.91698</v>
      </c>
      <c r="GU303">
        <v>1.86915</v>
      </c>
      <c r="GV303">
        <v>0.07290389999999999</v>
      </c>
      <c r="GW303">
        <v>0</v>
      </c>
      <c r="GX303">
        <v>29.5128</v>
      </c>
      <c r="GY303">
        <v>999.9</v>
      </c>
      <c r="GZ303">
        <v>56.9</v>
      </c>
      <c r="HA303">
        <v>31.3</v>
      </c>
      <c r="HB303">
        <v>29.006</v>
      </c>
      <c r="HC303">
        <v>62.4094</v>
      </c>
      <c r="HD303">
        <v>25.5048</v>
      </c>
      <c r="HE303">
        <v>1</v>
      </c>
      <c r="HF303">
        <v>0.122309</v>
      </c>
      <c r="HG303">
        <v>-1.86668</v>
      </c>
      <c r="HH303">
        <v>20.3471</v>
      </c>
      <c r="HI303">
        <v>5.22702</v>
      </c>
      <c r="HJ303">
        <v>12.0159</v>
      </c>
      <c r="HK303">
        <v>4.99125</v>
      </c>
      <c r="HL303">
        <v>3.2895</v>
      </c>
      <c r="HM303">
        <v>9999</v>
      </c>
      <c r="HN303">
        <v>9999</v>
      </c>
      <c r="HO303">
        <v>9999</v>
      </c>
      <c r="HP303">
        <v>999.9</v>
      </c>
      <c r="HQ303">
        <v>1.86756</v>
      </c>
      <c r="HR303">
        <v>1.8667</v>
      </c>
      <c r="HS303">
        <v>1.86602</v>
      </c>
      <c r="HT303">
        <v>1.86599</v>
      </c>
      <c r="HU303">
        <v>1.86784</v>
      </c>
      <c r="HV303">
        <v>1.87027</v>
      </c>
      <c r="HW303">
        <v>1.8689</v>
      </c>
      <c r="HX303">
        <v>1.87039</v>
      </c>
      <c r="HY303">
        <v>0</v>
      </c>
      <c r="HZ303">
        <v>0</v>
      </c>
      <c r="IA303">
        <v>0</v>
      </c>
      <c r="IB303">
        <v>0</v>
      </c>
      <c r="IC303" t="s">
        <v>426</v>
      </c>
      <c r="ID303" t="s">
        <v>427</v>
      </c>
      <c r="IE303" t="s">
        <v>428</v>
      </c>
      <c r="IF303" t="s">
        <v>428</v>
      </c>
      <c r="IG303" t="s">
        <v>428</v>
      </c>
      <c r="IH303" t="s">
        <v>428</v>
      </c>
      <c r="II303">
        <v>0</v>
      </c>
      <c r="IJ303">
        <v>100</v>
      </c>
      <c r="IK303">
        <v>100</v>
      </c>
      <c r="IL303">
        <v>1.237</v>
      </c>
      <c r="IM303">
        <v>0.2101</v>
      </c>
      <c r="IN303">
        <v>0.6902030508192664</v>
      </c>
      <c r="IO303">
        <v>0.001474763808417899</v>
      </c>
      <c r="IP303">
        <v>-3.85604142745729E-07</v>
      </c>
      <c r="IQ303">
        <v>-4.042155114862324E-11</v>
      </c>
      <c r="IR303">
        <v>-0.0599630414126953</v>
      </c>
      <c r="IS303">
        <v>-0.0008759303265835833</v>
      </c>
      <c r="IT303">
        <v>0.0007542316531097033</v>
      </c>
      <c r="IU303">
        <v>-1.168394518909615E-05</v>
      </c>
      <c r="IV303">
        <v>4</v>
      </c>
      <c r="IW303">
        <v>2283</v>
      </c>
      <c r="IX303">
        <v>1</v>
      </c>
      <c r="IY303">
        <v>28</v>
      </c>
      <c r="IZ303">
        <v>187662.6</v>
      </c>
      <c r="JA303">
        <v>187662.7</v>
      </c>
      <c r="JB303">
        <v>1.03394</v>
      </c>
      <c r="JC303">
        <v>2.29492</v>
      </c>
      <c r="JD303">
        <v>1.39771</v>
      </c>
      <c r="JE303">
        <v>2.35474</v>
      </c>
      <c r="JF303">
        <v>1.49536</v>
      </c>
      <c r="JG303">
        <v>2.62817</v>
      </c>
      <c r="JH303">
        <v>36.7892</v>
      </c>
      <c r="JI303">
        <v>24.1138</v>
      </c>
      <c r="JJ303">
        <v>18</v>
      </c>
      <c r="JK303">
        <v>488.802</v>
      </c>
      <c r="JL303">
        <v>448.518</v>
      </c>
      <c r="JM303">
        <v>32.3369</v>
      </c>
      <c r="JN303">
        <v>29.156</v>
      </c>
      <c r="JO303">
        <v>30.0002</v>
      </c>
      <c r="JP303">
        <v>28.9612</v>
      </c>
      <c r="JQ303">
        <v>28.8866</v>
      </c>
      <c r="JR303">
        <v>20.698</v>
      </c>
      <c r="JS303">
        <v>20.2816</v>
      </c>
      <c r="JT303">
        <v>100</v>
      </c>
      <c r="JU303">
        <v>32.3386</v>
      </c>
      <c r="JV303">
        <v>420</v>
      </c>
      <c r="JW303">
        <v>25.3789</v>
      </c>
      <c r="JX303">
        <v>100.916</v>
      </c>
      <c r="JY303">
        <v>100.461</v>
      </c>
    </row>
    <row r="304" spans="1:285">
      <c r="A304">
        <v>288</v>
      </c>
      <c r="B304">
        <v>1758507187.1</v>
      </c>
      <c r="C304">
        <v>4298.599999904633</v>
      </c>
      <c r="D304" t="s">
        <v>1011</v>
      </c>
      <c r="E304" t="s">
        <v>1012</v>
      </c>
      <c r="F304">
        <v>5</v>
      </c>
      <c r="G304" t="s">
        <v>978</v>
      </c>
      <c r="H304" t="s">
        <v>420</v>
      </c>
      <c r="I304" t="s">
        <v>421</v>
      </c>
      <c r="J304">
        <v>1758507184.1</v>
      </c>
      <c r="K304">
        <f>(L304)/1000</f>
        <v>0</v>
      </c>
      <c r="L304">
        <f>1000*DL304*AJ304*(DH304-DI304)/(100*DA304*(1000-AJ304*DH304))</f>
        <v>0</v>
      </c>
      <c r="M304">
        <f>DL304*AJ304*(DG304-DF304*(1000-AJ304*DI304)/(1000-AJ304*DH304))/(100*DA304)</f>
        <v>0</v>
      </c>
      <c r="N304">
        <f>DF304 - IF(AJ304&gt;1, M304*DA304*100.0/(AL304), 0)</f>
        <v>0</v>
      </c>
      <c r="O304">
        <f>((U304-K304/2)*N304-M304)/(U304+K304/2)</f>
        <v>0</v>
      </c>
      <c r="P304">
        <f>O304*(DM304+DN304)/1000.0</f>
        <v>0</v>
      </c>
      <c r="Q304">
        <f>(DF304 - IF(AJ304&gt;1, M304*DA304*100.0/(AL304), 0))*(DM304+DN304)/1000.0</f>
        <v>0</v>
      </c>
      <c r="R304">
        <f>2.0/((1/T304-1/S304)+SIGN(T304)*SQRT((1/T304-1/S304)*(1/T304-1/S304) + 4*DB304/((DB304+1)*(DB304+1))*(2*1/T304*1/S304-1/S304*1/S304)))</f>
        <v>0</v>
      </c>
      <c r="S304">
        <f>IF(LEFT(DC304,1)&lt;&gt;"0",IF(LEFT(DC304,1)="1",3.0,DD304),$D$5+$E$5*(DT304*DM304/($K$5*1000))+$F$5*(DT304*DM304/($K$5*1000))*MAX(MIN(DA304,$J$5),$I$5)*MAX(MIN(DA304,$J$5),$I$5)+$G$5*MAX(MIN(DA304,$J$5),$I$5)*(DT304*DM304/($K$5*1000))+$H$5*(DT304*DM304/($K$5*1000))*(DT304*DM304/($K$5*1000)))</f>
        <v>0</v>
      </c>
      <c r="T304">
        <f>K304*(1000-(1000*0.61365*exp(17.502*X304/(240.97+X304))/(DM304+DN304)+DH304)/2)/(1000*0.61365*exp(17.502*X304/(240.97+X304))/(DM304+DN304)-DH304)</f>
        <v>0</v>
      </c>
      <c r="U304">
        <f>1/((DB304+1)/(R304/1.6)+1/(S304/1.37)) + DB304/((DB304+1)/(R304/1.6) + DB304/(S304/1.37))</f>
        <v>0</v>
      </c>
      <c r="V304">
        <f>(CW304*CZ304)</f>
        <v>0</v>
      </c>
      <c r="W304">
        <f>(DO304+(V304+2*0.95*5.67E-8*(((DO304+$B$7)+273)^4-(DO304+273)^4)-44100*K304)/(1.84*29.3*S304+8*0.95*5.67E-8*(DO304+273)^3))</f>
        <v>0</v>
      </c>
      <c r="X304">
        <f>($C$7*DP304+$D$7*DQ304+$E$7*W304)</f>
        <v>0</v>
      </c>
      <c r="Y304">
        <f>0.61365*exp(17.502*X304/(240.97+X304))</f>
        <v>0</v>
      </c>
      <c r="Z304">
        <f>(AA304/AB304*100)</f>
        <v>0</v>
      </c>
      <c r="AA304">
        <f>DH304*(DM304+DN304)/1000</f>
        <v>0</v>
      </c>
      <c r="AB304">
        <f>0.61365*exp(17.502*DO304/(240.97+DO304))</f>
        <v>0</v>
      </c>
      <c r="AC304">
        <f>(Y304-DH304*(DM304+DN304)/1000)</f>
        <v>0</v>
      </c>
      <c r="AD304">
        <f>(-K304*44100)</f>
        <v>0</v>
      </c>
      <c r="AE304">
        <f>2*29.3*S304*0.92*(DO304-X304)</f>
        <v>0</v>
      </c>
      <c r="AF304">
        <f>2*0.95*5.67E-8*(((DO304+$B$7)+273)^4-(X304+273)^4)</f>
        <v>0</v>
      </c>
      <c r="AG304">
        <f>V304+AF304+AD304+AE304</f>
        <v>0</v>
      </c>
      <c r="AH304">
        <v>3</v>
      </c>
      <c r="AI304">
        <v>1</v>
      </c>
      <c r="AJ304">
        <f>IF(AH304*$H$13&gt;=AL304,1.0,(AL304/(AL304-AH304*$H$13)))</f>
        <v>0</v>
      </c>
      <c r="AK304">
        <f>(AJ304-1)*100</f>
        <v>0</v>
      </c>
      <c r="AL304">
        <f>MAX(0,($B$13+$C$13*DT304)/(1+$D$13*DT304)*DM304/(DO304+273)*$E$13)</f>
        <v>0</v>
      </c>
      <c r="AM304" t="s">
        <v>422</v>
      </c>
      <c r="AN304" t="s">
        <v>422</v>
      </c>
      <c r="AO304">
        <v>0</v>
      </c>
      <c r="AP304">
        <v>0</v>
      </c>
      <c r="AQ304">
        <f>1-AO304/AP304</f>
        <v>0</v>
      </c>
      <c r="AR304">
        <v>0</v>
      </c>
      <c r="AS304" t="s">
        <v>422</v>
      </c>
      <c r="AT304" t="s">
        <v>422</v>
      </c>
      <c r="AU304">
        <v>0</v>
      </c>
      <c r="AV304">
        <v>0</v>
      </c>
      <c r="AW304">
        <f>1-AU304/AV304</f>
        <v>0</v>
      </c>
      <c r="AX304">
        <v>0.5</v>
      </c>
      <c r="AY304">
        <f>CX304</f>
        <v>0</v>
      </c>
      <c r="AZ304">
        <f>M304</f>
        <v>0</v>
      </c>
      <c r="BA304">
        <f>AW304*AX304*AY304</f>
        <v>0</v>
      </c>
      <c r="BB304">
        <f>(AZ304-AR304)/AY304</f>
        <v>0</v>
      </c>
      <c r="BC304">
        <f>(AP304-AV304)/AV304</f>
        <v>0</v>
      </c>
      <c r="BD304">
        <f>AO304/(AQ304+AO304/AV304)</f>
        <v>0</v>
      </c>
      <c r="BE304" t="s">
        <v>422</v>
      </c>
      <c r="BF304">
        <v>0</v>
      </c>
      <c r="BG304">
        <f>IF(BF304&lt;&gt;0, BF304, BD304)</f>
        <v>0</v>
      </c>
      <c r="BH304">
        <f>1-BG304/AV304</f>
        <v>0</v>
      </c>
      <c r="BI304">
        <f>(AV304-AU304)/(AV304-BG304)</f>
        <v>0</v>
      </c>
      <c r="BJ304">
        <f>(AP304-AV304)/(AP304-BG304)</f>
        <v>0</v>
      </c>
      <c r="BK304">
        <f>(AV304-AU304)/(AV304-AO304)</f>
        <v>0</v>
      </c>
      <c r="BL304">
        <f>(AP304-AV304)/(AP304-AO304)</f>
        <v>0</v>
      </c>
      <c r="BM304">
        <f>(BI304*BG304/AU304)</f>
        <v>0</v>
      </c>
      <c r="BN304">
        <f>(1-BM304)</f>
        <v>0</v>
      </c>
      <c r="CW304">
        <f>$B$11*DU304+$C$11*DV304+$F$11*EG304*(1-EJ304)</f>
        <v>0</v>
      </c>
      <c r="CX304">
        <f>CW304*CY304</f>
        <v>0</v>
      </c>
      <c r="CY304">
        <f>($B$11*$D$9+$C$11*$D$9+$F$11*((ET304+EL304)/MAX(ET304+EL304+EU304, 0.1)*$I$9+EU304/MAX(ET304+EL304+EU304, 0.1)*$J$9))/($B$11+$C$11+$F$11)</f>
        <v>0</v>
      </c>
      <c r="CZ304">
        <f>($B$11*$K$9+$C$11*$K$9+$F$11*((ET304+EL304)/MAX(ET304+EL304+EU304, 0.1)*$P$9+EU304/MAX(ET304+EL304+EU304, 0.1)*$Q$9))/($B$11+$C$11+$F$11)</f>
        <v>0</v>
      </c>
      <c r="DA304">
        <v>4.16</v>
      </c>
      <c r="DB304">
        <v>0.5</v>
      </c>
      <c r="DC304" t="s">
        <v>423</v>
      </c>
      <c r="DD304">
        <v>2</v>
      </c>
      <c r="DE304">
        <v>1758507184.1</v>
      </c>
      <c r="DF304">
        <v>420.3992222222222</v>
      </c>
      <c r="DG304">
        <v>420.0215555555556</v>
      </c>
      <c r="DH304">
        <v>25.42025555555556</v>
      </c>
      <c r="DI304">
        <v>25.35071111111111</v>
      </c>
      <c r="DJ304">
        <v>419.1613333333333</v>
      </c>
      <c r="DK304">
        <v>25.21012222222222</v>
      </c>
      <c r="DL304">
        <v>499.9741111111111</v>
      </c>
      <c r="DM304">
        <v>90.01636666666667</v>
      </c>
      <c r="DN304">
        <v>0.05644663333333333</v>
      </c>
      <c r="DO304">
        <v>31.24115555555555</v>
      </c>
      <c r="DP304">
        <v>30.69791111111111</v>
      </c>
      <c r="DQ304">
        <v>999.9000000000001</v>
      </c>
      <c r="DR304">
        <v>0</v>
      </c>
      <c r="DS304">
        <v>0</v>
      </c>
      <c r="DT304">
        <v>9994.994444444445</v>
      </c>
      <c r="DU304">
        <v>0</v>
      </c>
      <c r="DV304">
        <v>0.899321</v>
      </c>
      <c r="DW304">
        <v>0.3774278888888889</v>
      </c>
      <c r="DX304">
        <v>431.3645555555556</v>
      </c>
      <c r="DY304">
        <v>430.9464444444444</v>
      </c>
      <c r="DZ304">
        <v>0.06953600000000001</v>
      </c>
      <c r="EA304">
        <v>420.0215555555556</v>
      </c>
      <c r="EB304">
        <v>25.35071111111111</v>
      </c>
      <c r="EC304">
        <v>2.288238888888889</v>
      </c>
      <c r="ED304">
        <v>2.281976666666667</v>
      </c>
      <c r="EE304">
        <v>19.59384444444444</v>
      </c>
      <c r="EF304">
        <v>19.54975555555556</v>
      </c>
      <c r="EG304">
        <v>0.00500097</v>
      </c>
      <c r="EH304">
        <v>0</v>
      </c>
      <c r="EI304">
        <v>0</v>
      </c>
      <c r="EJ304">
        <v>0</v>
      </c>
      <c r="EK304">
        <v>364.1222222222222</v>
      </c>
      <c r="EL304">
        <v>0.00500097</v>
      </c>
      <c r="EM304">
        <v>-5.188888888888888</v>
      </c>
      <c r="EN304">
        <v>-1.755555555555555</v>
      </c>
      <c r="EO304">
        <v>34.993</v>
      </c>
      <c r="EP304">
        <v>38.125</v>
      </c>
      <c r="EQ304">
        <v>36.562</v>
      </c>
      <c r="ER304">
        <v>38.04133333333333</v>
      </c>
      <c r="ES304">
        <v>36.937</v>
      </c>
      <c r="ET304">
        <v>0</v>
      </c>
      <c r="EU304">
        <v>0</v>
      </c>
      <c r="EV304">
        <v>0</v>
      </c>
      <c r="EW304">
        <v>1758507187.9</v>
      </c>
      <c r="EX304">
        <v>0</v>
      </c>
      <c r="EY304">
        <v>369.8884615384616</v>
      </c>
      <c r="EZ304">
        <v>-22.47863269369517</v>
      </c>
      <c r="FA304">
        <v>10.58461574982478</v>
      </c>
      <c r="FB304">
        <v>-7.453846153846154</v>
      </c>
      <c r="FC304">
        <v>15</v>
      </c>
      <c r="FD304">
        <v>0</v>
      </c>
      <c r="FE304" t="s">
        <v>424</v>
      </c>
      <c r="FF304">
        <v>1747247426.5</v>
      </c>
      <c r="FG304">
        <v>1747247420.5</v>
      </c>
      <c r="FH304">
        <v>0</v>
      </c>
      <c r="FI304">
        <v>1.027</v>
      </c>
      <c r="FJ304">
        <v>0.031</v>
      </c>
      <c r="FK304">
        <v>0.02</v>
      </c>
      <c r="FL304">
        <v>0.05</v>
      </c>
      <c r="FM304">
        <v>420</v>
      </c>
      <c r="FN304">
        <v>16</v>
      </c>
      <c r="FO304">
        <v>0.01</v>
      </c>
      <c r="FP304">
        <v>0.1</v>
      </c>
      <c r="FQ304">
        <v>0.389845325</v>
      </c>
      <c r="FR304">
        <v>0.1750646116322693</v>
      </c>
      <c r="FS304">
        <v>0.08108020262320127</v>
      </c>
      <c r="FT304">
        <v>0</v>
      </c>
      <c r="FU304">
        <v>370.635294117647</v>
      </c>
      <c r="FV304">
        <v>-11.73720407043831</v>
      </c>
      <c r="FW304">
        <v>7.267934505230378</v>
      </c>
      <c r="FX304">
        <v>-1</v>
      </c>
      <c r="FY304">
        <v>0.0619312425</v>
      </c>
      <c r="FZ304">
        <v>0.06758635384615357</v>
      </c>
      <c r="GA304">
        <v>0.006665859740906927</v>
      </c>
      <c r="GB304">
        <v>1</v>
      </c>
      <c r="GC304">
        <v>1</v>
      </c>
      <c r="GD304">
        <v>2</v>
      </c>
      <c r="GE304" t="s">
        <v>425</v>
      </c>
      <c r="GF304">
        <v>3.13704</v>
      </c>
      <c r="GG304">
        <v>2.7168</v>
      </c>
      <c r="GH304">
        <v>0.0933191</v>
      </c>
      <c r="GI304">
        <v>0.09258909999999999</v>
      </c>
      <c r="GJ304">
        <v>0.109853</v>
      </c>
      <c r="GK304">
        <v>0.108394</v>
      </c>
      <c r="GL304">
        <v>28795.6</v>
      </c>
      <c r="GM304">
        <v>28871.6</v>
      </c>
      <c r="GN304">
        <v>29526.6</v>
      </c>
      <c r="GO304">
        <v>29405.6</v>
      </c>
      <c r="GP304">
        <v>34725.1</v>
      </c>
      <c r="GQ304">
        <v>34721.4</v>
      </c>
      <c r="GR304">
        <v>41551.5</v>
      </c>
      <c r="GS304">
        <v>41777.4</v>
      </c>
      <c r="GT304">
        <v>1.91707</v>
      </c>
      <c r="GU304">
        <v>1.86937</v>
      </c>
      <c r="GV304">
        <v>0.07290389999999999</v>
      </c>
      <c r="GW304">
        <v>0</v>
      </c>
      <c r="GX304">
        <v>29.5128</v>
      </c>
      <c r="GY304">
        <v>999.9</v>
      </c>
      <c r="GZ304">
        <v>56.9</v>
      </c>
      <c r="HA304">
        <v>31.3</v>
      </c>
      <c r="HB304">
        <v>29.01</v>
      </c>
      <c r="HC304">
        <v>62.4194</v>
      </c>
      <c r="HD304">
        <v>25.4006</v>
      </c>
      <c r="HE304">
        <v>1</v>
      </c>
      <c r="HF304">
        <v>0.122317</v>
      </c>
      <c r="HG304">
        <v>-1.85835</v>
      </c>
      <c r="HH304">
        <v>20.3471</v>
      </c>
      <c r="HI304">
        <v>5.22717</v>
      </c>
      <c r="HJ304">
        <v>12.0159</v>
      </c>
      <c r="HK304">
        <v>4.9912</v>
      </c>
      <c r="HL304">
        <v>3.28938</v>
      </c>
      <c r="HM304">
        <v>9999</v>
      </c>
      <c r="HN304">
        <v>9999</v>
      </c>
      <c r="HO304">
        <v>9999</v>
      </c>
      <c r="HP304">
        <v>999.9</v>
      </c>
      <c r="HQ304">
        <v>1.86757</v>
      </c>
      <c r="HR304">
        <v>1.8667</v>
      </c>
      <c r="HS304">
        <v>1.86602</v>
      </c>
      <c r="HT304">
        <v>1.86598</v>
      </c>
      <c r="HU304">
        <v>1.86783</v>
      </c>
      <c r="HV304">
        <v>1.87027</v>
      </c>
      <c r="HW304">
        <v>1.86891</v>
      </c>
      <c r="HX304">
        <v>1.87039</v>
      </c>
      <c r="HY304">
        <v>0</v>
      </c>
      <c r="HZ304">
        <v>0</v>
      </c>
      <c r="IA304">
        <v>0</v>
      </c>
      <c r="IB304">
        <v>0</v>
      </c>
      <c r="IC304" t="s">
        <v>426</v>
      </c>
      <c r="ID304" t="s">
        <v>427</v>
      </c>
      <c r="IE304" t="s">
        <v>428</v>
      </c>
      <c r="IF304" t="s">
        <v>428</v>
      </c>
      <c r="IG304" t="s">
        <v>428</v>
      </c>
      <c r="IH304" t="s">
        <v>428</v>
      </c>
      <c r="II304">
        <v>0</v>
      </c>
      <c r="IJ304">
        <v>100</v>
      </c>
      <c r="IK304">
        <v>100</v>
      </c>
      <c r="IL304">
        <v>1.237</v>
      </c>
      <c r="IM304">
        <v>0.21</v>
      </c>
      <c r="IN304">
        <v>0.6902030508192664</v>
      </c>
      <c r="IO304">
        <v>0.001474763808417899</v>
      </c>
      <c r="IP304">
        <v>-3.85604142745729E-07</v>
      </c>
      <c r="IQ304">
        <v>-4.042155114862324E-11</v>
      </c>
      <c r="IR304">
        <v>-0.0599630414126953</v>
      </c>
      <c r="IS304">
        <v>-0.0008759303265835833</v>
      </c>
      <c r="IT304">
        <v>0.0007542316531097033</v>
      </c>
      <c r="IU304">
        <v>-1.168394518909615E-05</v>
      </c>
      <c r="IV304">
        <v>4</v>
      </c>
      <c r="IW304">
        <v>2283</v>
      </c>
      <c r="IX304">
        <v>1</v>
      </c>
      <c r="IY304">
        <v>28</v>
      </c>
      <c r="IZ304">
        <v>187662.7</v>
      </c>
      <c r="JA304">
        <v>187662.8</v>
      </c>
      <c r="JB304">
        <v>1.03394</v>
      </c>
      <c r="JC304">
        <v>2.28516</v>
      </c>
      <c r="JD304">
        <v>1.39771</v>
      </c>
      <c r="JE304">
        <v>2.3584</v>
      </c>
      <c r="JF304">
        <v>1.49536</v>
      </c>
      <c r="JG304">
        <v>2.66602</v>
      </c>
      <c r="JH304">
        <v>36.8129</v>
      </c>
      <c r="JI304">
        <v>24.105</v>
      </c>
      <c r="JJ304">
        <v>18</v>
      </c>
      <c r="JK304">
        <v>488.875</v>
      </c>
      <c r="JL304">
        <v>448.658</v>
      </c>
      <c r="JM304">
        <v>32.3405</v>
      </c>
      <c r="JN304">
        <v>29.156</v>
      </c>
      <c r="JO304">
        <v>30.0002</v>
      </c>
      <c r="JP304">
        <v>28.9625</v>
      </c>
      <c r="JQ304">
        <v>28.8866</v>
      </c>
      <c r="JR304">
        <v>20.6976</v>
      </c>
      <c r="JS304">
        <v>20.2816</v>
      </c>
      <c r="JT304">
        <v>100</v>
      </c>
      <c r="JU304">
        <v>32.3394</v>
      </c>
      <c r="JV304">
        <v>420</v>
      </c>
      <c r="JW304">
        <v>25.3789</v>
      </c>
      <c r="JX304">
        <v>100.916</v>
      </c>
      <c r="JY304">
        <v>100.46</v>
      </c>
    </row>
    <row r="305" spans="1:285">
      <c r="A305">
        <v>289</v>
      </c>
      <c r="B305">
        <v>1758507189.1</v>
      </c>
      <c r="C305">
        <v>4300.599999904633</v>
      </c>
      <c r="D305" t="s">
        <v>1013</v>
      </c>
      <c r="E305" t="s">
        <v>1014</v>
      </c>
      <c r="F305">
        <v>5</v>
      </c>
      <c r="G305" t="s">
        <v>978</v>
      </c>
      <c r="H305" t="s">
        <v>420</v>
      </c>
      <c r="I305" t="s">
        <v>421</v>
      </c>
      <c r="J305">
        <v>1758507186.1</v>
      </c>
      <c r="K305">
        <f>(L305)/1000</f>
        <v>0</v>
      </c>
      <c r="L305">
        <f>1000*DL305*AJ305*(DH305-DI305)/(100*DA305*(1000-AJ305*DH305))</f>
        <v>0</v>
      </c>
      <c r="M305">
        <f>DL305*AJ305*(DG305-DF305*(1000-AJ305*DI305)/(1000-AJ305*DH305))/(100*DA305)</f>
        <v>0</v>
      </c>
      <c r="N305">
        <f>DF305 - IF(AJ305&gt;1, M305*DA305*100.0/(AL305), 0)</f>
        <v>0</v>
      </c>
      <c r="O305">
        <f>((U305-K305/2)*N305-M305)/(U305+K305/2)</f>
        <v>0</v>
      </c>
      <c r="P305">
        <f>O305*(DM305+DN305)/1000.0</f>
        <v>0</v>
      </c>
      <c r="Q305">
        <f>(DF305 - IF(AJ305&gt;1, M305*DA305*100.0/(AL305), 0))*(DM305+DN305)/1000.0</f>
        <v>0</v>
      </c>
      <c r="R305">
        <f>2.0/((1/T305-1/S305)+SIGN(T305)*SQRT((1/T305-1/S305)*(1/T305-1/S305) + 4*DB305/((DB305+1)*(DB305+1))*(2*1/T305*1/S305-1/S305*1/S305)))</f>
        <v>0</v>
      </c>
      <c r="S305">
        <f>IF(LEFT(DC305,1)&lt;&gt;"0",IF(LEFT(DC305,1)="1",3.0,DD305),$D$5+$E$5*(DT305*DM305/($K$5*1000))+$F$5*(DT305*DM305/($K$5*1000))*MAX(MIN(DA305,$J$5),$I$5)*MAX(MIN(DA305,$J$5),$I$5)+$G$5*MAX(MIN(DA305,$J$5),$I$5)*(DT305*DM305/($K$5*1000))+$H$5*(DT305*DM305/($K$5*1000))*(DT305*DM305/($K$5*1000)))</f>
        <v>0</v>
      </c>
      <c r="T305">
        <f>K305*(1000-(1000*0.61365*exp(17.502*X305/(240.97+X305))/(DM305+DN305)+DH305)/2)/(1000*0.61365*exp(17.502*X305/(240.97+X305))/(DM305+DN305)-DH305)</f>
        <v>0</v>
      </c>
      <c r="U305">
        <f>1/((DB305+1)/(R305/1.6)+1/(S305/1.37)) + DB305/((DB305+1)/(R305/1.6) + DB305/(S305/1.37))</f>
        <v>0</v>
      </c>
      <c r="V305">
        <f>(CW305*CZ305)</f>
        <v>0</v>
      </c>
      <c r="W305">
        <f>(DO305+(V305+2*0.95*5.67E-8*(((DO305+$B$7)+273)^4-(DO305+273)^4)-44100*K305)/(1.84*29.3*S305+8*0.95*5.67E-8*(DO305+273)^3))</f>
        <v>0</v>
      </c>
      <c r="X305">
        <f>($C$7*DP305+$D$7*DQ305+$E$7*W305)</f>
        <v>0</v>
      </c>
      <c r="Y305">
        <f>0.61365*exp(17.502*X305/(240.97+X305))</f>
        <v>0</v>
      </c>
      <c r="Z305">
        <f>(AA305/AB305*100)</f>
        <v>0</v>
      </c>
      <c r="AA305">
        <f>DH305*(DM305+DN305)/1000</f>
        <v>0</v>
      </c>
      <c r="AB305">
        <f>0.61365*exp(17.502*DO305/(240.97+DO305))</f>
        <v>0</v>
      </c>
      <c r="AC305">
        <f>(Y305-DH305*(DM305+DN305)/1000)</f>
        <v>0</v>
      </c>
      <c r="AD305">
        <f>(-K305*44100)</f>
        <v>0</v>
      </c>
      <c r="AE305">
        <f>2*29.3*S305*0.92*(DO305-X305)</f>
        <v>0</v>
      </c>
      <c r="AF305">
        <f>2*0.95*5.67E-8*(((DO305+$B$7)+273)^4-(X305+273)^4)</f>
        <v>0</v>
      </c>
      <c r="AG305">
        <f>V305+AF305+AD305+AE305</f>
        <v>0</v>
      </c>
      <c r="AH305">
        <v>2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MAX(0,($B$13+$C$13*DT305)/(1+$D$13*DT305)*DM305/(DO305+273)*$E$13)</f>
        <v>0</v>
      </c>
      <c r="AM305" t="s">
        <v>422</v>
      </c>
      <c r="AN305" t="s">
        <v>422</v>
      </c>
      <c r="AO305">
        <v>0</v>
      </c>
      <c r="AP305">
        <v>0</v>
      </c>
      <c r="AQ305">
        <f>1-AO305/AP305</f>
        <v>0</v>
      </c>
      <c r="AR305">
        <v>0</v>
      </c>
      <c r="AS305" t="s">
        <v>422</v>
      </c>
      <c r="AT305" t="s">
        <v>422</v>
      </c>
      <c r="AU305">
        <v>0</v>
      </c>
      <c r="AV305">
        <v>0</v>
      </c>
      <c r="AW305">
        <f>1-AU305/AV305</f>
        <v>0</v>
      </c>
      <c r="AX305">
        <v>0.5</v>
      </c>
      <c r="AY305">
        <f>CX305</f>
        <v>0</v>
      </c>
      <c r="AZ305">
        <f>M305</f>
        <v>0</v>
      </c>
      <c r="BA305">
        <f>AW305*AX305*AY305</f>
        <v>0</v>
      </c>
      <c r="BB305">
        <f>(AZ305-AR305)/AY305</f>
        <v>0</v>
      </c>
      <c r="BC305">
        <f>(AP305-AV305)/AV305</f>
        <v>0</v>
      </c>
      <c r="BD305">
        <f>AO305/(AQ305+AO305/AV305)</f>
        <v>0</v>
      </c>
      <c r="BE305" t="s">
        <v>422</v>
      </c>
      <c r="BF305">
        <v>0</v>
      </c>
      <c r="BG305">
        <f>IF(BF305&lt;&gt;0, BF305, BD305)</f>
        <v>0</v>
      </c>
      <c r="BH305">
        <f>1-BG305/AV305</f>
        <v>0</v>
      </c>
      <c r="BI305">
        <f>(AV305-AU305)/(AV305-BG305)</f>
        <v>0</v>
      </c>
      <c r="BJ305">
        <f>(AP305-AV305)/(AP305-BG305)</f>
        <v>0</v>
      </c>
      <c r="BK305">
        <f>(AV305-AU305)/(AV305-AO305)</f>
        <v>0</v>
      </c>
      <c r="BL305">
        <f>(AP305-AV305)/(AP305-AO305)</f>
        <v>0</v>
      </c>
      <c r="BM305">
        <f>(BI305*BG305/AU305)</f>
        <v>0</v>
      </c>
      <c r="BN305">
        <f>(1-BM305)</f>
        <v>0</v>
      </c>
      <c r="CW305">
        <f>$B$11*DU305+$C$11*DV305+$F$11*EG305*(1-EJ305)</f>
        <v>0</v>
      </c>
      <c r="CX305">
        <f>CW305*CY305</f>
        <v>0</v>
      </c>
      <c r="CY305">
        <f>($B$11*$D$9+$C$11*$D$9+$F$11*((ET305+EL305)/MAX(ET305+EL305+EU305, 0.1)*$I$9+EU305/MAX(ET305+EL305+EU305, 0.1)*$J$9))/($B$11+$C$11+$F$11)</f>
        <v>0</v>
      </c>
      <c r="CZ305">
        <f>($B$11*$K$9+$C$11*$K$9+$F$11*((ET305+EL305)/MAX(ET305+EL305+EU305, 0.1)*$P$9+EU305/MAX(ET305+EL305+EU305, 0.1)*$Q$9))/($B$11+$C$11+$F$11)</f>
        <v>0</v>
      </c>
      <c r="DA305">
        <v>4.16</v>
      </c>
      <c r="DB305">
        <v>0.5</v>
      </c>
      <c r="DC305" t="s">
        <v>423</v>
      </c>
      <c r="DD305">
        <v>2</v>
      </c>
      <c r="DE305">
        <v>1758507186.1</v>
      </c>
      <c r="DF305">
        <v>420.4111111111111</v>
      </c>
      <c r="DG305">
        <v>420.064</v>
      </c>
      <c r="DH305">
        <v>25.41995555555556</v>
      </c>
      <c r="DI305">
        <v>25.35107777777778</v>
      </c>
      <c r="DJ305">
        <v>419.1732222222223</v>
      </c>
      <c r="DK305">
        <v>25.20982222222222</v>
      </c>
      <c r="DL305">
        <v>499.9688888888889</v>
      </c>
      <c r="DM305">
        <v>90.01552222222222</v>
      </c>
      <c r="DN305">
        <v>0.05646712222222223</v>
      </c>
      <c r="DO305">
        <v>31.24256666666667</v>
      </c>
      <c r="DP305">
        <v>30.70033333333333</v>
      </c>
      <c r="DQ305">
        <v>999.9000000000001</v>
      </c>
      <c r="DR305">
        <v>0</v>
      </c>
      <c r="DS305">
        <v>0</v>
      </c>
      <c r="DT305">
        <v>9997.62222222222</v>
      </c>
      <c r="DU305">
        <v>0</v>
      </c>
      <c r="DV305">
        <v>0.899321</v>
      </c>
      <c r="DW305">
        <v>0.3469034444444444</v>
      </c>
      <c r="DX305">
        <v>431.3767777777778</v>
      </c>
      <c r="DY305">
        <v>430.9902222222222</v>
      </c>
      <c r="DZ305">
        <v>0.06885761111111112</v>
      </c>
      <c r="EA305">
        <v>420.064</v>
      </c>
      <c r="EB305">
        <v>25.35107777777778</v>
      </c>
      <c r="EC305">
        <v>2.28819</v>
      </c>
      <c r="ED305">
        <v>2.281988888888889</v>
      </c>
      <c r="EE305">
        <v>19.5935</v>
      </c>
      <c r="EF305">
        <v>19.54983333333334</v>
      </c>
      <c r="EG305">
        <v>0.00500097</v>
      </c>
      <c r="EH305">
        <v>0</v>
      </c>
      <c r="EI305">
        <v>0</v>
      </c>
      <c r="EJ305">
        <v>0</v>
      </c>
      <c r="EK305">
        <v>367.0222222222222</v>
      </c>
      <c r="EL305">
        <v>0.00500097</v>
      </c>
      <c r="EM305">
        <v>-4</v>
      </c>
      <c r="EN305">
        <v>-1.311111111111111</v>
      </c>
      <c r="EO305">
        <v>34.97900000000001</v>
      </c>
      <c r="EP305">
        <v>38.125</v>
      </c>
      <c r="EQ305">
        <v>36.562</v>
      </c>
      <c r="ER305">
        <v>38.02066666666666</v>
      </c>
      <c r="ES305">
        <v>36.937</v>
      </c>
      <c r="ET305">
        <v>0</v>
      </c>
      <c r="EU305">
        <v>0</v>
      </c>
      <c r="EV305">
        <v>0</v>
      </c>
      <c r="EW305">
        <v>1758507190.3</v>
      </c>
      <c r="EX305">
        <v>0</v>
      </c>
      <c r="EY305">
        <v>370.6769230769231</v>
      </c>
      <c r="EZ305">
        <v>-16.74529929098331</v>
      </c>
      <c r="FA305">
        <v>23.37435918591738</v>
      </c>
      <c r="FB305">
        <v>-6.811538461538461</v>
      </c>
      <c r="FC305">
        <v>15</v>
      </c>
      <c r="FD305">
        <v>0</v>
      </c>
      <c r="FE305" t="s">
        <v>424</v>
      </c>
      <c r="FF305">
        <v>1747247426.5</v>
      </c>
      <c r="FG305">
        <v>1747247420.5</v>
      </c>
      <c r="FH305">
        <v>0</v>
      </c>
      <c r="FI305">
        <v>1.027</v>
      </c>
      <c r="FJ305">
        <v>0.031</v>
      </c>
      <c r="FK305">
        <v>0.02</v>
      </c>
      <c r="FL305">
        <v>0.05</v>
      </c>
      <c r="FM305">
        <v>420</v>
      </c>
      <c r="FN305">
        <v>16</v>
      </c>
      <c r="FO305">
        <v>0.01</v>
      </c>
      <c r="FP305">
        <v>0.1</v>
      </c>
      <c r="FQ305">
        <v>0.3960333170731707</v>
      </c>
      <c r="FR305">
        <v>0.08826938675958114</v>
      </c>
      <c r="FS305">
        <v>0.07927284306852983</v>
      </c>
      <c r="FT305">
        <v>1</v>
      </c>
      <c r="FU305">
        <v>371.3735294117647</v>
      </c>
      <c r="FV305">
        <v>-23.53705128686294</v>
      </c>
      <c r="FW305">
        <v>6.961208009750698</v>
      </c>
      <c r="FX305">
        <v>-1</v>
      </c>
      <c r="FY305">
        <v>0.06380426585365855</v>
      </c>
      <c r="FZ305">
        <v>0.04896245017421626</v>
      </c>
      <c r="GA305">
        <v>0.005267969704646937</v>
      </c>
      <c r="GB305">
        <v>1</v>
      </c>
      <c r="GC305">
        <v>2</v>
      </c>
      <c r="GD305">
        <v>2</v>
      </c>
      <c r="GE305" t="s">
        <v>448</v>
      </c>
      <c r="GF305">
        <v>3.13692</v>
      </c>
      <c r="GG305">
        <v>2.71673</v>
      </c>
      <c r="GH305">
        <v>0.093321</v>
      </c>
      <c r="GI305">
        <v>0.0925724</v>
      </c>
      <c r="GJ305">
        <v>0.109852</v>
      </c>
      <c r="GK305">
        <v>0.108393</v>
      </c>
      <c r="GL305">
        <v>28795.7</v>
      </c>
      <c r="GM305">
        <v>28872</v>
      </c>
      <c r="GN305">
        <v>29526.8</v>
      </c>
      <c r="GO305">
        <v>29405.5</v>
      </c>
      <c r="GP305">
        <v>34725.4</v>
      </c>
      <c r="GQ305">
        <v>34721.4</v>
      </c>
      <c r="GR305">
        <v>41551.7</v>
      </c>
      <c r="GS305">
        <v>41777.3</v>
      </c>
      <c r="GT305">
        <v>1.91695</v>
      </c>
      <c r="GU305">
        <v>1.86913</v>
      </c>
      <c r="GV305">
        <v>0.0731274</v>
      </c>
      <c r="GW305">
        <v>0</v>
      </c>
      <c r="GX305">
        <v>29.5128</v>
      </c>
      <c r="GY305">
        <v>999.9</v>
      </c>
      <c r="GZ305">
        <v>56.9</v>
      </c>
      <c r="HA305">
        <v>31.3</v>
      </c>
      <c r="HB305">
        <v>29.0079</v>
      </c>
      <c r="HC305">
        <v>62.2194</v>
      </c>
      <c r="HD305">
        <v>25.4487</v>
      </c>
      <c r="HE305">
        <v>1</v>
      </c>
      <c r="HF305">
        <v>0.122363</v>
      </c>
      <c r="HG305">
        <v>-1.84489</v>
      </c>
      <c r="HH305">
        <v>20.3474</v>
      </c>
      <c r="HI305">
        <v>5.22747</v>
      </c>
      <c r="HJ305">
        <v>12.0159</v>
      </c>
      <c r="HK305">
        <v>4.9914</v>
      </c>
      <c r="HL305">
        <v>3.2894</v>
      </c>
      <c r="HM305">
        <v>9999</v>
      </c>
      <c r="HN305">
        <v>9999</v>
      </c>
      <c r="HO305">
        <v>9999</v>
      </c>
      <c r="HP305">
        <v>999.9</v>
      </c>
      <c r="HQ305">
        <v>1.86756</v>
      </c>
      <c r="HR305">
        <v>1.86674</v>
      </c>
      <c r="HS305">
        <v>1.86601</v>
      </c>
      <c r="HT305">
        <v>1.86598</v>
      </c>
      <c r="HU305">
        <v>1.86784</v>
      </c>
      <c r="HV305">
        <v>1.87027</v>
      </c>
      <c r="HW305">
        <v>1.8689</v>
      </c>
      <c r="HX305">
        <v>1.87039</v>
      </c>
      <c r="HY305">
        <v>0</v>
      </c>
      <c r="HZ305">
        <v>0</v>
      </c>
      <c r="IA305">
        <v>0</v>
      </c>
      <c r="IB305">
        <v>0</v>
      </c>
      <c r="IC305" t="s">
        <v>426</v>
      </c>
      <c r="ID305" t="s">
        <v>427</v>
      </c>
      <c r="IE305" t="s">
        <v>428</v>
      </c>
      <c r="IF305" t="s">
        <v>428</v>
      </c>
      <c r="IG305" t="s">
        <v>428</v>
      </c>
      <c r="IH305" t="s">
        <v>428</v>
      </c>
      <c r="II305">
        <v>0</v>
      </c>
      <c r="IJ305">
        <v>100</v>
      </c>
      <c r="IK305">
        <v>100</v>
      </c>
      <c r="IL305">
        <v>1.237</v>
      </c>
      <c r="IM305">
        <v>0.2101</v>
      </c>
      <c r="IN305">
        <v>0.6902030508192664</v>
      </c>
      <c r="IO305">
        <v>0.001474763808417899</v>
      </c>
      <c r="IP305">
        <v>-3.85604142745729E-07</v>
      </c>
      <c r="IQ305">
        <v>-4.042155114862324E-11</v>
      </c>
      <c r="IR305">
        <v>-0.0599630414126953</v>
      </c>
      <c r="IS305">
        <v>-0.0008759303265835833</v>
      </c>
      <c r="IT305">
        <v>0.0007542316531097033</v>
      </c>
      <c r="IU305">
        <v>-1.168394518909615E-05</v>
      </c>
      <c r="IV305">
        <v>4</v>
      </c>
      <c r="IW305">
        <v>2283</v>
      </c>
      <c r="IX305">
        <v>1</v>
      </c>
      <c r="IY305">
        <v>28</v>
      </c>
      <c r="IZ305">
        <v>187662.7</v>
      </c>
      <c r="JA305">
        <v>187662.8</v>
      </c>
      <c r="JB305">
        <v>1.03394</v>
      </c>
      <c r="JC305">
        <v>2.29736</v>
      </c>
      <c r="JD305">
        <v>1.39648</v>
      </c>
      <c r="JE305">
        <v>2.35718</v>
      </c>
      <c r="JF305">
        <v>1.49536</v>
      </c>
      <c r="JG305">
        <v>2.68311</v>
      </c>
      <c r="JH305">
        <v>36.7892</v>
      </c>
      <c r="JI305">
        <v>24.105</v>
      </c>
      <c r="JJ305">
        <v>18</v>
      </c>
      <c r="JK305">
        <v>488.806</v>
      </c>
      <c r="JL305">
        <v>448.502</v>
      </c>
      <c r="JM305">
        <v>32.3428</v>
      </c>
      <c r="JN305">
        <v>29.156</v>
      </c>
      <c r="JO305">
        <v>30.0002</v>
      </c>
      <c r="JP305">
        <v>28.9637</v>
      </c>
      <c r="JQ305">
        <v>28.8866</v>
      </c>
      <c r="JR305">
        <v>20.7003</v>
      </c>
      <c r="JS305">
        <v>20.2816</v>
      </c>
      <c r="JT305">
        <v>100</v>
      </c>
      <c r="JU305">
        <v>32.3394</v>
      </c>
      <c r="JV305">
        <v>420</v>
      </c>
      <c r="JW305">
        <v>25.3789</v>
      </c>
      <c r="JX305">
        <v>100.916</v>
      </c>
      <c r="JY305">
        <v>100.46</v>
      </c>
    </row>
    <row r="306" spans="1:285">
      <c r="A306">
        <v>290</v>
      </c>
      <c r="B306">
        <v>1758507191.1</v>
      </c>
      <c r="C306">
        <v>4302.599999904633</v>
      </c>
      <c r="D306" t="s">
        <v>1015</v>
      </c>
      <c r="E306" t="s">
        <v>1016</v>
      </c>
      <c r="F306">
        <v>5</v>
      </c>
      <c r="G306" t="s">
        <v>978</v>
      </c>
      <c r="H306" t="s">
        <v>420</v>
      </c>
      <c r="I306" t="s">
        <v>421</v>
      </c>
      <c r="J306">
        <v>1758507188.1</v>
      </c>
      <c r="K306">
        <f>(L306)/1000</f>
        <v>0</v>
      </c>
      <c r="L306">
        <f>1000*DL306*AJ306*(DH306-DI306)/(100*DA306*(1000-AJ306*DH306))</f>
        <v>0</v>
      </c>
      <c r="M306">
        <f>DL306*AJ306*(DG306-DF306*(1000-AJ306*DI306)/(1000-AJ306*DH306))/(100*DA306)</f>
        <v>0</v>
      </c>
      <c r="N306">
        <f>DF306 - IF(AJ306&gt;1, M306*DA306*100.0/(AL306), 0)</f>
        <v>0</v>
      </c>
      <c r="O306">
        <f>((U306-K306/2)*N306-M306)/(U306+K306/2)</f>
        <v>0</v>
      </c>
      <c r="P306">
        <f>O306*(DM306+DN306)/1000.0</f>
        <v>0</v>
      </c>
      <c r="Q306">
        <f>(DF306 - IF(AJ306&gt;1, M306*DA306*100.0/(AL306), 0))*(DM306+DN306)/1000.0</f>
        <v>0</v>
      </c>
      <c r="R306">
        <f>2.0/((1/T306-1/S306)+SIGN(T306)*SQRT((1/T306-1/S306)*(1/T306-1/S306) + 4*DB306/((DB306+1)*(DB306+1))*(2*1/T306*1/S306-1/S306*1/S306)))</f>
        <v>0</v>
      </c>
      <c r="S306">
        <f>IF(LEFT(DC306,1)&lt;&gt;"0",IF(LEFT(DC306,1)="1",3.0,DD306),$D$5+$E$5*(DT306*DM306/($K$5*1000))+$F$5*(DT306*DM306/($K$5*1000))*MAX(MIN(DA306,$J$5),$I$5)*MAX(MIN(DA306,$J$5),$I$5)+$G$5*MAX(MIN(DA306,$J$5),$I$5)*(DT306*DM306/($K$5*1000))+$H$5*(DT306*DM306/($K$5*1000))*(DT306*DM306/($K$5*1000)))</f>
        <v>0</v>
      </c>
      <c r="T306">
        <f>K306*(1000-(1000*0.61365*exp(17.502*X306/(240.97+X306))/(DM306+DN306)+DH306)/2)/(1000*0.61365*exp(17.502*X306/(240.97+X306))/(DM306+DN306)-DH306)</f>
        <v>0</v>
      </c>
      <c r="U306">
        <f>1/((DB306+1)/(R306/1.6)+1/(S306/1.37)) + DB306/((DB306+1)/(R306/1.6) + DB306/(S306/1.37))</f>
        <v>0</v>
      </c>
      <c r="V306">
        <f>(CW306*CZ306)</f>
        <v>0</v>
      </c>
      <c r="W306">
        <f>(DO306+(V306+2*0.95*5.67E-8*(((DO306+$B$7)+273)^4-(DO306+273)^4)-44100*K306)/(1.84*29.3*S306+8*0.95*5.67E-8*(DO306+273)^3))</f>
        <v>0</v>
      </c>
      <c r="X306">
        <f>($C$7*DP306+$D$7*DQ306+$E$7*W306)</f>
        <v>0</v>
      </c>
      <c r="Y306">
        <f>0.61365*exp(17.502*X306/(240.97+X306))</f>
        <v>0</v>
      </c>
      <c r="Z306">
        <f>(AA306/AB306*100)</f>
        <v>0</v>
      </c>
      <c r="AA306">
        <f>DH306*(DM306+DN306)/1000</f>
        <v>0</v>
      </c>
      <c r="AB306">
        <f>0.61365*exp(17.502*DO306/(240.97+DO306))</f>
        <v>0</v>
      </c>
      <c r="AC306">
        <f>(Y306-DH306*(DM306+DN306)/1000)</f>
        <v>0</v>
      </c>
      <c r="AD306">
        <f>(-K306*44100)</f>
        <v>0</v>
      </c>
      <c r="AE306">
        <f>2*29.3*S306*0.92*(DO306-X306)</f>
        <v>0</v>
      </c>
      <c r="AF306">
        <f>2*0.95*5.67E-8*(((DO306+$B$7)+273)^4-(X306+273)^4)</f>
        <v>0</v>
      </c>
      <c r="AG306">
        <f>V306+AF306+AD306+AE306</f>
        <v>0</v>
      </c>
      <c r="AH306">
        <v>2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MAX(0,($B$13+$C$13*DT306)/(1+$D$13*DT306)*DM306/(DO306+273)*$E$13)</f>
        <v>0</v>
      </c>
      <c r="AM306" t="s">
        <v>422</v>
      </c>
      <c r="AN306" t="s">
        <v>422</v>
      </c>
      <c r="AO306">
        <v>0</v>
      </c>
      <c r="AP306">
        <v>0</v>
      </c>
      <c r="AQ306">
        <f>1-AO306/AP306</f>
        <v>0</v>
      </c>
      <c r="AR306">
        <v>0</v>
      </c>
      <c r="AS306" t="s">
        <v>422</v>
      </c>
      <c r="AT306" t="s">
        <v>422</v>
      </c>
      <c r="AU306">
        <v>0</v>
      </c>
      <c r="AV306">
        <v>0</v>
      </c>
      <c r="AW306">
        <f>1-AU306/AV306</f>
        <v>0</v>
      </c>
      <c r="AX306">
        <v>0.5</v>
      </c>
      <c r="AY306">
        <f>CX306</f>
        <v>0</v>
      </c>
      <c r="AZ306">
        <f>M306</f>
        <v>0</v>
      </c>
      <c r="BA306">
        <f>AW306*AX306*AY306</f>
        <v>0</v>
      </c>
      <c r="BB306">
        <f>(AZ306-AR306)/AY306</f>
        <v>0</v>
      </c>
      <c r="BC306">
        <f>(AP306-AV306)/AV306</f>
        <v>0</v>
      </c>
      <c r="BD306">
        <f>AO306/(AQ306+AO306/AV306)</f>
        <v>0</v>
      </c>
      <c r="BE306" t="s">
        <v>422</v>
      </c>
      <c r="BF306">
        <v>0</v>
      </c>
      <c r="BG306">
        <f>IF(BF306&lt;&gt;0, BF306, BD306)</f>
        <v>0</v>
      </c>
      <c r="BH306">
        <f>1-BG306/AV306</f>
        <v>0</v>
      </c>
      <c r="BI306">
        <f>(AV306-AU306)/(AV306-BG306)</f>
        <v>0</v>
      </c>
      <c r="BJ306">
        <f>(AP306-AV306)/(AP306-BG306)</f>
        <v>0</v>
      </c>
      <c r="BK306">
        <f>(AV306-AU306)/(AV306-AO306)</f>
        <v>0</v>
      </c>
      <c r="BL306">
        <f>(AP306-AV306)/(AP306-AO306)</f>
        <v>0</v>
      </c>
      <c r="BM306">
        <f>(BI306*BG306/AU306)</f>
        <v>0</v>
      </c>
      <c r="BN306">
        <f>(1-BM306)</f>
        <v>0</v>
      </c>
      <c r="CW306">
        <f>$B$11*DU306+$C$11*DV306+$F$11*EG306*(1-EJ306)</f>
        <v>0</v>
      </c>
      <c r="CX306">
        <f>CW306*CY306</f>
        <v>0</v>
      </c>
      <c r="CY306">
        <f>($B$11*$D$9+$C$11*$D$9+$F$11*((ET306+EL306)/MAX(ET306+EL306+EU306, 0.1)*$I$9+EU306/MAX(ET306+EL306+EU306, 0.1)*$J$9))/($B$11+$C$11+$F$11)</f>
        <v>0</v>
      </c>
      <c r="CZ306">
        <f>($B$11*$K$9+$C$11*$K$9+$F$11*((ET306+EL306)/MAX(ET306+EL306+EU306, 0.1)*$P$9+EU306/MAX(ET306+EL306+EU306, 0.1)*$Q$9))/($B$11+$C$11+$F$11)</f>
        <v>0</v>
      </c>
      <c r="DA306">
        <v>4.16</v>
      </c>
      <c r="DB306">
        <v>0.5</v>
      </c>
      <c r="DC306" t="s">
        <v>423</v>
      </c>
      <c r="DD306">
        <v>2</v>
      </c>
      <c r="DE306">
        <v>1758507188.1</v>
      </c>
      <c r="DF306">
        <v>420.4397777777778</v>
      </c>
      <c r="DG306">
        <v>420.0495555555556</v>
      </c>
      <c r="DH306">
        <v>25.41883333333333</v>
      </c>
      <c r="DI306">
        <v>25.35111111111111</v>
      </c>
      <c r="DJ306">
        <v>419.202</v>
      </c>
      <c r="DK306">
        <v>25.20873333333333</v>
      </c>
      <c r="DL306">
        <v>499.989</v>
      </c>
      <c r="DM306">
        <v>90.01494444444444</v>
      </c>
      <c r="DN306">
        <v>0.05644031111111111</v>
      </c>
      <c r="DO306">
        <v>31.2442</v>
      </c>
      <c r="DP306">
        <v>30.70312222222222</v>
      </c>
      <c r="DQ306">
        <v>999.9000000000001</v>
      </c>
      <c r="DR306">
        <v>0</v>
      </c>
      <c r="DS306">
        <v>0</v>
      </c>
      <c r="DT306">
        <v>10002.75</v>
      </c>
      <c r="DU306">
        <v>0</v>
      </c>
      <c r="DV306">
        <v>0.899321</v>
      </c>
      <c r="DW306">
        <v>0.3901434444444444</v>
      </c>
      <c r="DX306">
        <v>431.4057777777778</v>
      </c>
      <c r="DY306">
        <v>430.9754444444445</v>
      </c>
      <c r="DZ306">
        <v>0.06771511111111111</v>
      </c>
      <c r="EA306">
        <v>420.0495555555556</v>
      </c>
      <c r="EB306">
        <v>25.35111111111111</v>
      </c>
      <c r="EC306">
        <v>2.288074444444444</v>
      </c>
      <c r="ED306">
        <v>2.281976666666667</v>
      </c>
      <c r="EE306">
        <v>19.59267777777778</v>
      </c>
      <c r="EF306">
        <v>19.54974444444444</v>
      </c>
      <c r="EG306">
        <v>0.00500097</v>
      </c>
      <c r="EH306">
        <v>0</v>
      </c>
      <c r="EI306">
        <v>0</v>
      </c>
      <c r="EJ306">
        <v>0</v>
      </c>
      <c r="EK306">
        <v>370.8222222222223</v>
      </c>
      <c r="EL306">
        <v>0.00500097</v>
      </c>
      <c r="EM306">
        <v>-6.044444444444445</v>
      </c>
      <c r="EN306">
        <v>-1.144444444444444</v>
      </c>
      <c r="EO306">
        <v>34.958</v>
      </c>
      <c r="EP306">
        <v>38.125</v>
      </c>
      <c r="EQ306">
        <v>36.562</v>
      </c>
      <c r="ER306">
        <v>38</v>
      </c>
      <c r="ES306">
        <v>36.937</v>
      </c>
      <c r="ET306">
        <v>0</v>
      </c>
      <c r="EU306">
        <v>0</v>
      </c>
      <c r="EV306">
        <v>0</v>
      </c>
      <c r="EW306">
        <v>1758507192.1</v>
      </c>
      <c r="EX306">
        <v>0</v>
      </c>
      <c r="EY306">
        <v>372.3120000000001</v>
      </c>
      <c r="EZ306">
        <v>14.35384589755786</v>
      </c>
      <c r="FA306">
        <v>-24.9615380224862</v>
      </c>
      <c r="FB306">
        <v>-7.464</v>
      </c>
      <c r="FC306">
        <v>15</v>
      </c>
      <c r="FD306">
        <v>0</v>
      </c>
      <c r="FE306" t="s">
        <v>424</v>
      </c>
      <c r="FF306">
        <v>1747247426.5</v>
      </c>
      <c r="FG306">
        <v>1747247420.5</v>
      </c>
      <c r="FH306">
        <v>0</v>
      </c>
      <c r="FI306">
        <v>1.027</v>
      </c>
      <c r="FJ306">
        <v>0.031</v>
      </c>
      <c r="FK306">
        <v>0.02</v>
      </c>
      <c r="FL306">
        <v>0.05</v>
      </c>
      <c r="FM306">
        <v>420</v>
      </c>
      <c r="FN306">
        <v>16</v>
      </c>
      <c r="FO306">
        <v>0.01</v>
      </c>
      <c r="FP306">
        <v>0.1</v>
      </c>
      <c r="FQ306">
        <v>0.408977525</v>
      </c>
      <c r="FR306">
        <v>0.008953114446527714</v>
      </c>
      <c r="FS306">
        <v>0.07638164169680679</v>
      </c>
      <c r="FT306">
        <v>1</v>
      </c>
      <c r="FU306">
        <v>371.2029411764706</v>
      </c>
      <c r="FV306">
        <v>-10.64476708355323</v>
      </c>
      <c r="FW306">
        <v>6.809789030770232</v>
      </c>
      <c r="FX306">
        <v>-1</v>
      </c>
      <c r="FY306">
        <v>0.06499567749999999</v>
      </c>
      <c r="FZ306">
        <v>0.03747101200750458</v>
      </c>
      <c r="GA306">
        <v>0.0042953790290548</v>
      </c>
      <c r="GB306">
        <v>1</v>
      </c>
      <c r="GC306">
        <v>2</v>
      </c>
      <c r="GD306">
        <v>2</v>
      </c>
      <c r="GE306" t="s">
        <v>448</v>
      </c>
      <c r="GF306">
        <v>3.13679</v>
      </c>
      <c r="GG306">
        <v>2.71667</v>
      </c>
      <c r="GH306">
        <v>0.093317</v>
      </c>
      <c r="GI306">
        <v>0.0925758</v>
      </c>
      <c r="GJ306">
        <v>0.109856</v>
      </c>
      <c r="GK306">
        <v>0.10839</v>
      </c>
      <c r="GL306">
        <v>28796</v>
      </c>
      <c r="GM306">
        <v>28872</v>
      </c>
      <c r="GN306">
        <v>29526.9</v>
      </c>
      <c r="GO306">
        <v>29405.5</v>
      </c>
      <c r="GP306">
        <v>34725.4</v>
      </c>
      <c r="GQ306">
        <v>34721.6</v>
      </c>
      <c r="GR306">
        <v>41552</v>
      </c>
      <c r="GS306">
        <v>41777.4</v>
      </c>
      <c r="GT306">
        <v>1.91688</v>
      </c>
      <c r="GU306">
        <v>1.86892</v>
      </c>
      <c r="GV306">
        <v>0.07368619999999999</v>
      </c>
      <c r="GW306">
        <v>0</v>
      </c>
      <c r="GX306">
        <v>29.5133</v>
      </c>
      <c r="GY306">
        <v>999.9</v>
      </c>
      <c r="GZ306">
        <v>56.9</v>
      </c>
      <c r="HA306">
        <v>31.3</v>
      </c>
      <c r="HB306">
        <v>29.0082</v>
      </c>
      <c r="HC306">
        <v>62.2594</v>
      </c>
      <c r="HD306">
        <v>25.5529</v>
      </c>
      <c r="HE306">
        <v>1</v>
      </c>
      <c r="HF306">
        <v>0.122363</v>
      </c>
      <c r="HG306">
        <v>-1.8373</v>
      </c>
      <c r="HH306">
        <v>20.3476</v>
      </c>
      <c r="HI306">
        <v>5.22732</v>
      </c>
      <c r="HJ306">
        <v>12.0159</v>
      </c>
      <c r="HK306">
        <v>4.99145</v>
      </c>
      <c r="HL306">
        <v>3.2896</v>
      </c>
      <c r="HM306">
        <v>9999</v>
      </c>
      <c r="HN306">
        <v>9999</v>
      </c>
      <c r="HO306">
        <v>9999</v>
      </c>
      <c r="HP306">
        <v>999.9</v>
      </c>
      <c r="HQ306">
        <v>1.86755</v>
      </c>
      <c r="HR306">
        <v>1.86674</v>
      </c>
      <c r="HS306">
        <v>1.866</v>
      </c>
      <c r="HT306">
        <v>1.866</v>
      </c>
      <c r="HU306">
        <v>1.86784</v>
      </c>
      <c r="HV306">
        <v>1.87027</v>
      </c>
      <c r="HW306">
        <v>1.8689</v>
      </c>
      <c r="HX306">
        <v>1.87039</v>
      </c>
      <c r="HY306">
        <v>0</v>
      </c>
      <c r="HZ306">
        <v>0</v>
      </c>
      <c r="IA306">
        <v>0</v>
      </c>
      <c r="IB306">
        <v>0</v>
      </c>
      <c r="IC306" t="s">
        <v>426</v>
      </c>
      <c r="ID306" t="s">
        <v>427</v>
      </c>
      <c r="IE306" t="s">
        <v>428</v>
      </c>
      <c r="IF306" t="s">
        <v>428</v>
      </c>
      <c r="IG306" t="s">
        <v>428</v>
      </c>
      <c r="IH306" t="s">
        <v>428</v>
      </c>
      <c r="II306">
        <v>0</v>
      </c>
      <c r="IJ306">
        <v>100</v>
      </c>
      <c r="IK306">
        <v>100</v>
      </c>
      <c r="IL306">
        <v>1.238</v>
      </c>
      <c r="IM306">
        <v>0.2101</v>
      </c>
      <c r="IN306">
        <v>0.6902030508192664</v>
      </c>
      <c r="IO306">
        <v>0.001474763808417899</v>
      </c>
      <c r="IP306">
        <v>-3.85604142745729E-07</v>
      </c>
      <c r="IQ306">
        <v>-4.042155114862324E-11</v>
      </c>
      <c r="IR306">
        <v>-0.0599630414126953</v>
      </c>
      <c r="IS306">
        <v>-0.0008759303265835833</v>
      </c>
      <c r="IT306">
        <v>0.0007542316531097033</v>
      </c>
      <c r="IU306">
        <v>-1.168394518909615E-05</v>
      </c>
      <c r="IV306">
        <v>4</v>
      </c>
      <c r="IW306">
        <v>2283</v>
      </c>
      <c r="IX306">
        <v>1</v>
      </c>
      <c r="IY306">
        <v>28</v>
      </c>
      <c r="IZ306">
        <v>187662.7</v>
      </c>
      <c r="JA306">
        <v>187662.8</v>
      </c>
      <c r="JB306">
        <v>1.03394</v>
      </c>
      <c r="JC306">
        <v>2.29126</v>
      </c>
      <c r="JD306">
        <v>1.39648</v>
      </c>
      <c r="JE306">
        <v>2.35596</v>
      </c>
      <c r="JF306">
        <v>1.49536</v>
      </c>
      <c r="JG306">
        <v>2.73193</v>
      </c>
      <c r="JH306">
        <v>36.8129</v>
      </c>
      <c r="JI306">
        <v>24.0963</v>
      </c>
      <c r="JJ306">
        <v>18</v>
      </c>
      <c r="JK306">
        <v>488.759</v>
      </c>
      <c r="JL306">
        <v>448.377</v>
      </c>
      <c r="JM306">
        <v>32.3433</v>
      </c>
      <c r="JN306">
        <v>29.156</v>
      </c>
      <c r="JO306">
        <v>30.0002</v>
      </c>
      <c r="JP306">
        <v>28.9637</v>
      </c>
      <c r="JQ306">
        <v>28.8866</v>
      </c>
      <c r="JR306">
        <v>20.6996</v>
      </c>
      <c r="JS306">
        <v>20.2816</v>
      </c>
      <c r="JT306">
        <v>100</v>
      </c>
      <c r="JU306">
        <v>32.3394</v>
      </c>
      <c r="JV306">
        <v>420</v>
      </c>
      <c r="JW306">
        <v>25.3789</v>
      </c>
      <c r="JX306">
        <v>100.917</v>
      </c>
      <c r="JY306">
        <v>100.46</v>
      </c>
    </row>
    <row r="307" spans="1:285">
      <c r="A307">
        <v>291</v>
      </c>
      <c r="B307">
        <v>1758507193.1</v>
      </c>
      <c r="C307">
        <v>4304.599999904633</v>
      </c>
      <c r="D307" t="s">
        <v>1017</v>
      </c>
      <c r="E307" t="s">
        <v>1018</v>
      </c>
      <c r="F307">
        <v>5</v>
      </c>
      <c r="G307" t="s">
        <v>978</v>
      </c>
      <c r="H307" t="s">
        <v>420</v>
      </c>
      <c r="I307" t="s">
        <v>421</v>
      </c>
      <c r="J307">
        <v>1758507190.1</v>
      </c>
      <c r="K307">
        <f>(L307)/1000</f>
        <v>0</v>
      </c>
      <c r="L307">
        <f>1000*DL307*AJ307*(DH307-DI307)/(100*DA307*(1000-AJ307*DH307))</f>
        <v>0</v>
      </c>
      <c r="M307">
        <f>DL307*AJ307*(DG307-DF307*(1000-AJ307*DI307)/(1000-AJ307*DH307))/(100*DA307)</f>
        <v>0</v>
      </c>
      <c r="N307">
        <f>DF307 - IF(AJ307&gt;1, M307*DA307*100.0/(AL307), 0)</f>
        <v>0</v>
      </c>
      <c r="O307">
        <f>((U307-K307/2)*N307-M307)/(U307+K307/2)</f>
        <v>0</v>
      </c>
      <c r="P307">
        <f>O307*(DM307+DN307)/1000.0</f>
        <v>0</v>
      </c>
      <c r="Q307">
        <f>(DF307 - IF(AJ307&gt;1, M307*DA307*100.0/(AL307), 0))*(DM307+DN307)/1000.0</f>
        <v>0</v>
      </c>
      <c r="R307">
        <f>2.0/((1/T307-1/S307)+SIGN(T307)*SQRT((1/T307-1/S307)*(1/T307-1/S307) + 4*DB307/((DB307+1)*(DB307+1))*(2*1/T307*1/S307-1/S307*1/S307)))</f>
        <v>0</v>
      </c>
      <c r="S307">
        <f>IF(LEFT(DC307,1)&lt;&gt;"0",IF(LEFT(DC307,1)="1",3.0,DD307),$D$5+$E$5*(DT307*DM307/($K$5*1000))+$F$5*(DT307*DM307/($K$5*1000))*MAX(MIN(DA307,$J$5),$I$5)*MAX(MIN(DA307,$J$5),$I$5)+$G$5*MAX(MIN(DA307,$J$5),$I$5)*(DT307*DM307/($K$5*1000))+$H$5*(DT307*DM307/($K$5*1000))*(DT307*DM307/($K$5*1000)))</f>
        <v>0</v>
      </c>
      <c r="T307">
        <f>K307*(1000-(1000*0.61365*exp(17.502*X307/(240.97+X307))/(DM307+DN307)+DH307)/2)/(1000*0.61365*exp(17.502*X307/(240.97+X307))/(DM307+DN307)-DH307)</f>
        <v>0</v>
      </c>
      <c r="U307">
        <f>1/((DB307+1)/(R307/1.6)+1/(S307/1.37)) + DB307/((DB307+1)/(R307/1.6) + DB307/(S307/1.37))</f>
        <v>0</v>
      </c>
      <c r="V307">
        <f>(CW307*CZ307)</f>
        <v>0</v>
      </c>
      <c r="W307">
        <f>(DO307+(V307+2*0.95*5.67E-8*(((DO307+$B$7)+273)^4-(DO307+273)^4)-44100*K307)/(1.84*29.3*S307+8*0.95*5.67E-8*(DO307+273)^3))</f>
        <v>0</v>
      </c>
      <c r="X307">
        <f>($C$7*DP307+$D$7*DQ307+$E$7*W307)</f>
        <v>0</v>
      </c>
      <c r="Y307">
        <f>0.61365*exp(17.502*X307/(240.97+X307))</f>
        <v>0</v>
      </c>
      <c r="Z307">
        <f>(AA307/AB307*100)</f>
        <v>0</v>
      </c>
      <c r="AA307">
        <f>DH307*(DM307+DN307)/1000</f>
        <v>0</v>
      </c>
      <c r="AB307">
        <f>0.61365*exp(17.502*DO307/(240.97+DO307))</f>
        <v>0</v>
      </c>
      <c r="AC307">
        <f>(Y307-DH307*(DM307+DN307)/1000)</f>
        <v>0</v>
      </c>
      <c r="AD307">
        <f>(-K307*44100)</f>
        <v>0</v>
      </c>
      <c r="AE307">
        <f>2*29.3*S307*0.92*(DO307-X307)</f>
        <v>0</v>
      </c>
      <c r="AF307">
        <f>2*0.95*5.67E-8*(((DO307+$B$7)+273)^4-(X307+273)^4)</f>
        <v>0</v>
      </c>
      <c r="AG307">
        <f>V307+AF307+AD307+AE307</f>
        <v>0</v>
      </c>
      <c r="AH307">
        <v>2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MAX(0,($B$13+$C$13*DT307)/(1+$D$13*DT307)*DM307/(DO307+273)*$E$13)</f>
        <v>0</v>
      </c>
      <c r="AM307" t="s">
        <v>422</v>
      </c>
      <c r="AN307" t="s">
        <v>422</v>
      </c>
      <c r="AO307">
        <v>0</v>
      </c>
      <c r="AP307">
        <v>0</v>
      </c>
      <c r="AQ307">
        <f>1-AO307/AP307</f>
        <v>0</v>
      </c>
      <c r="AR307">
        <v>0</v>
      </c>
      <c r="AS307" t="s">
        <v>422</v>
      </c>
      <c r="AT307" t="s">
        <v>422</v>
      </c>
      <c r="AU307">
        <v>0</v>
      </c>
      <c r="AV307">
        <v>0</v>
      </c>
      <c r="AW307">
        <f>1-AU307/AV307</f>
        <v>0</v>
      </c>
      <c r="AX307">
        <v>0.5</v>
      </c>
      <c r="AY307">
        <f>CX307</f>
        <v>0</v>
      </c>
      <c r="AZ307">
        <f>M307</f>
        <v>0</v>
      </c>
      <c r="BA307">
        <f>AW307*AX307*AY307</f>
        <v>0</v>
      </c>
      <c r="BB307">
        <f>(AZ307-AR307)/AY307</f>
        <v>0</v>
      </c>
      <c r="BC307">
        <f>(AP307-AV307)/AV307</f>
        <v>0</v>
      </c>
      <c r="BD307">
        <f>AO307/(AQ307+AO307/AV307)</f>
        <v>0</v>
      </c>
      <c r="BE307" t="s">
        <v>422</v>
      </c>
      <c r="BF307">
        <v>0</v>
      </c>
      <c r="BG307">
        <f>IF(BF307&lt;&gt;0, BF307, BD307)</f>
        <v>0</v>
      </c>
      <c r="BH307">
        <f>1-BG307/AV307</f>
        <v>0</v>
      </c>
      <c r="BI307">
        <f>(AV307-AU307)/(AV307-BG307)</f>
        <v>0</v>
      </c>
      <c r="BJ307">
        <f>(AP307-AV307)/(AP307-BG307)</f>
        <v>0</v>
      </c>
      <c r="BK307">
        <f>(AV307-AU307)/(AV307-AO307)</f>
        <v>0</v>
      </c>
      <c r="BL307">
        <f>(AP307-AV307)/(AP307-AO307)</f>
        <v>0</v>
      </c>
      <c r="BM307">
        <f>(BI307*BG307/AU307)</f>
        <v>0</v>
      </c>
      <c r="BN307">
        <f>(1-BM307)</f>
        <v>0</v>
      </c>
      <c r="CW307">
        <f>$B$11*DU307+$C$11*DV307+$F$11*EG307*(1-EJ307)</f>
        <v>0</v>
      </c>
      <c r="CX307">
        <f>CW307*CY307</f>
        <v>0</v>
      </c>
      <c r="CY307">
        <f>($B$11*$D$9+$C$11*$D$9+$F$11*((ET307+EL307)/MAX(ET307+EL307+EU307, 0.1)*$I$9+EU307/MAX(ET307+EL307+EU307, 0.1)*$J$9))/($B$11+$C$11+$F$11)</f>
        <v>0</v>
      </c>
      <c r="CZ307">
        <f>($B$11*$K$9+$C$11*$K$9+$F$11*((ET307+EL307)/MAX(ET307+EL307+EU307, 0.1)*$P$9+EU307/MAX(ET307+EL307+EU307, 0.1)*$Q$9))/($B$11+$C$11+$F$11)</f>
        <v>0</v>
      </c>
      <c r="DA307">
        <v>4.16</v>
      </c>
      <c r="DB307">
        <v>0.5</v>
      </c>
      <c r="DC307" t="s">
        <v>423</v>
      </c>
      <c r="DD307">
        <v>2</v>
      </c>
      <c r="DE307">
        <v>1758507190.1</v>
      </c>
      <c r="DF307">
        <v>420.4562222222223</v>
      </c>
      <c r="DG307">
        <v>420.0093333333333</v>
      </c>
      <c r="DH307">
        <v>25.41858888888889</v>
      </c>
      <c r="DI307">
        <v>25.35083333333334</v>
      </c>
      <c r="DJ307">
        <v>419.2183333333333</v>
      </c>
      <c r="DK307">
        <v>25.2085</v>
      </c>
      <c r="DL307">
        <v>500.0251111111111</v>
      </c>
      <c r="DM307">
        <v>90.01433333333334</v>
      </c>
      <c r="DN307">
        <v>0.05638224444444444</v>
      </c>
      <c r="DO307">
        <v>31.24553333333333</v>
      </c>
      <c r="DP307">
        <v>30.70691111111111</v>
      </c>
      <c r="DQ307">
        <v>999.9000000000001</v>
      </c>
      <c r="DR307">
        <v>0</v>
      </c>
      <c r="DS307">
        <v>0</v>
      </c>
      <c r="DT307">
        <v>10005.94444444445</v>
      </c>
      <c r="DU307">
        <v>0</v>
      </c>
      <c r="DV307">
        <v>0.9025996666666667</v>
      </c>
      <c r="DW307">
        <v>0.446696</v>
      </c>
      <c r="DX307">
        <v>431.4225555555556</v>
      </c>
      <c r="DY307">
        <v>430.9341111111111</v>
      </c>
      <c r="DZ307">
        <v>0.06775876666666668</v>
      </c>
      <c r="EA307">
        <v>420.0093333333333</v>
      </c>
      <c r="EB307">
        <v>25.35083333333334</v>
      </c>
      <c r="EC307">
        <v>2.288037777777778</v>
      </c>
      <c r="ED307">
        <v>2.281936666666667</v>
      </c>
      <c r="EE307">
        <v>19.59242222222223</v>
      </c>
      <c r="EF307">
        <v>19.54946666666667</v>
      </c>
      <c r="EG307">
        <v>0.00500097</v>
      </c>
      <c r="EH307">
        <v>0</v>
      </c>
      <c r="EI307">
        <v>0</v>
      </c>
      <c r="EJ307">
        <v>0</v>
      </c>
      <c r="EK307">
        <v>373</v>
      </c>
      <c r="EL307">
        <v>0.00500097</v>
      </c>
      <c r="EM307">
        <v>-2.277777777777778</v>
      </c>
      <c r="EN307">
        <v>-0.8222222222222223</v>
      </c>
      <c r="EO307">
        <v>34.944</v>
      </c>
      <c r="EP307">
        <v>38.125</v>
      </c>
      <c r="EQ307">
        <v>36.562</v>
      </c>
      <c r="ER307">
        <v>38</v>
      </c>
      <c r="ES307">
        <v>36.937</v>
      </c>
      <c r="ET307">
        <v>0</v>
      </c>
      <c r="EU307">
        <v>0</v>
      </c>
      <c r="EV307">
        <v>0</v>
      </c>
      <c r="EW307">
        <v>1758507193.9</v>
      </c>
      <c r="EX307">
        <v>0</v>
      </c>
      <c r="EY307">
        <v>371.4307692307693</v>
      </c>
      <c r="EZ307">
        <v>14.05811934478481</v>
      </c>
      <c r="FA307">
        <v>-4.560683218241</v>
      </c>
      <c r="FB307">
        <v>-6.161538461538461</v>
      </c>
      <c r="FC307">
        <v>15</v>
      </c>
      <c r="FD307">
        <v>0</v>
      </c>
      <c r="FE307" t="s">
        <v>424</v>
      </c>
      <c r="FF307">
        <v>1747247426.5</v>
      </c>
      <c r="FG307">
        <v>1747247420.5</v>
      </c>
      <c r="FH307">
        <v>0</v>
      </c>
      <c r="FI307">
        <v>1.027</v>
      </c>
      <c r="FJ307">
        <v>0.031</v>
      </c>
      <c r="FK307">
        <v>0.02</v>
      </c>
      <c r="FL307">
        <v>0.05</v>
      </c>
      <c r="FM307">
        <v>420</v>
      </c>
      <c r="FN307">
        <v>16</v>
      </c>
      <c r="FO307">
        <v>0.01</v>
      </c>
      <c r="FP307">
        <v>0.1</v>
      </c>
      <c r="FQ307">
        <v>0.4199219268292683</v>
      </c>
      <c r="FR307">
        <v>0.001801024390245458</v>
      </c>
      <c r="FS307">
        <v>0.07535241554818176</v>
      </c>
      <c r="FT307">
        <v>1</v>
      </c>
      <c r="FU307">
        <v>371.3</v>
      </c>
      <c r="FV307">
        <v>14.04736425969451</v>
      </c>
      <c r="FW307">
        <v>7.612373827796271</v>
      </c>
      <c r="FX307">
        <v>-1</v>
      </c>
      <c r="FY307">
        <v>0.06633884878048781</v>
      </c>
      <c r="FZ307">
        <v>0.02618512055749129</v>
      </c>
      <c r="GA307">
        <v>0.003302100064454323</v>
      </c>
      <c r="GB307">
        <v>1</v>
      </c>
      <c r="GC307">
        <v>2</v>
      </c>
      <c r="GD307">
        <v>2</v>
      </c>
      <c r="GE307" t="s">
        <v>448</v>
      </c>
      <c r="GF307">
        <v>3.13694</v>
      </c>
      <c r="GG307">
        <v>2.71665</v>
      </c>
      <c r="GH307">
        <v>0.0933162</v>
      </c>
      <c r="GI307">
        <v>0.0925728</v>
      </c>
      <c r="GJ307">
        <v>0.109856</v>
      </c>
      <c r="GK307">
        <v>0.108389</v>
      </c>
      <c r="GL307">
        <v>28796.1</v>
      </c>
      <c r="GM307">
        <v>28872</v>
      </c>
      <c r="GN307">
        <v>29527</v>
      </c>
      <c r="GO307">
        <v>29405.5</v>
      </c>
      <c r="GP307">
        <v>34725.5</v>
      </c>
      <c r="GQ307">
        <v>34721.6</v>
      </c>
      <c r="GR307">
        <v>41552.1</v>
      </c>
      <c r="GS307">
        <v>41777.4</v>
      </c>
      <c r="GT307">
        <v>1.91715</v>
      </c>
      <c r="GU307">
        <v>1.86915</v>
      </c>
      <c r="GV307">
        <v>0.07364900000000001</v>
      </c>
      <c r="GW307">
        <v>0</v>
      </c>
      <c r="GX307">
        <v>29.5146</v>
      </c>
      <c r="GY307">
        <v>999.9</v>
      </c>
      <c r="GZ307">
        <v>56.9</v>
      </c>
      <c r="HA307">
        <v>31.3</v>
      </c>
      <c r="HB307">
        <v>29.0095</v>
      </c>
      <c r="HC307">
        <v>62.4194</v>
      </c>
      <c r="HD307">
        <v>25.5849</v>
      </c>
      <c r="HE307">
        <v>1</v>
      </c>
      <c r="HF307">
        <v>0.122355</v>
      </c>
      <c r="HG307">
        <v>-1.72537</v>
      </c>
      <c r="HH307">
        <v>20.3486</v>
      </c>
      <c r="HI307">
        <v>5.22732</v>
      </c>
      <c r="HJ307">
        <v>12.0159</v>
      </c>
      <c r="HK307">
        <v>4.99125</v>
      </c>
      <c r="HL307">
        <v>3.2895</v>
      </c>
      <c r="HM307">
        <v>9999</v>
      </c>
      <c r="HN307">
        <v>9999</v>
      </c>
      <c r="HO307">
        <v>9999</v>
      </c>
      <c r="HP307">
        <v>999.9</v>
      </c>
      <c r="HQ307">
        <v>1.86756</v>
      </c>
      <c r="HR307">
        <v>1.86674</v>
      </c>
      <c r="HS307">
        <v>1.86601</v>
      </c>
      <c r="HT307">
        <v>1.866</v>
      </c>
      <c r="HU307">
        <v>1.86784</v>
      </c>
      <c r="HV307">
        <v>1.87027</v>
      </c>
      <c r="HW307">
        <v>1.8689</v>
      </c>
      <c r="HX307">
        <v>1.87039</v>
      </c>
      <c r="HY307">
        <v>0</v>
      </c>
      <c r="HZ307">
        <v>0</v>
      </c>
      <c r="IA307">
        <v>0</v>
      </c>
      <c r="IB307">
        <v>0</v>
      </c>
      <c r="IC307" t="s">
        <v>426</v>
      </c>
      <c r="ID307" t="s">
        <v>427</v>
      </c>
      <c r="IE307" t="s">
        <v>428</v>
      </c>
      <c r="IF307" t="s">
        <v>428</v>
      </c>
      <c r="IG307" t="s">
        <v>428</v>
      </c>
      <c r="IH307" t="s">
        <v>428</v>
      </c>
      <c r="II307">
        <v>0</v>
      </c>
      <c r="IJ307">
        <v>100</v>
      </c>
      <c r="IK307">
        <v>100</v>
      </c>
      <c r="IL307">
        <v>1.237</v>
      </c>
      <c r="IM307">
        <v>0.2101</v>
      </c>
      <c r="IN307">
        <v>0.6902030508192664</v>
      </c>
      <c r="IO307">
        <v>0.001474763808417899</v>
      </c>
      <c r="IP307">
        <v>-3.85604142745729E-07</v>
      </c>
      <c r="IQ307">
        <v>-4.042155114862324E-11</v>
      </c>
      <c r="IR307">
        <v>-0.0599630414126953</v>
      </c>
      <c r="IS307">
        <v>-0.0008759303265835833</v>
      </c>
      <c r="IT307">
        <v>0.0007542316531097033</v>
      </c>
      <c r="IU307">
        <v>-1.168394518909615E-05</v>
      </c>
      <c r="IV307">
        <v>4</v>
      </c>
      <c r="IW307">
        <v>2283</v>
      </c>
      <c r="IX307">
        <v>1</v>
      </c>
      <c r="IY307">
        <v>28</v>
      </c>
      <c r="IZ307">
        <v>187662.8</v>
      </c>
      <c r="JA307">
        <v>187662.9</v>
      </c>
      <c r="JB307">
        <v>1.03394</v>
      </c>
      <c r="JC307">
        <v>2.28394</v>
      </c>
      <c r="JD307">
        <v>1.39648</v>
      </c>
      <c r="JE307">
        <v>2.35596</v>
      </c>
      <c r="JF307">
        <v>1.49536</v>
      </c>
      <c r="JG307">
        <v>2.72339</v>
      </c>
      <c r="JH307">
        <v>36.8129</v>
      </c>
      <c r="JI307">
        <v>24.105</v>
      </c>
      <c r="JJ307">
        <v>18</v>
      </c>
      <c r="JK307">
        <v>488.933</v>
      </c>
      <c r="JL307">
        <v>448.521</v>
      </c>
      <c r="JM307">
        <v>32.343</v>
      </c>
      <c r="JN307">
        <v>29.1566</v>
      </c>
      <c r="JO307">
        <v>30.0002</v>
      </c>
      <c r="JP307">
        <v>28.9637</v>
      </c>
      <c r="JQ307">
        <v>28.8871</v>
      </c>
      <c r="JR307">
        <v>20.7008</v>
      </c>
      <c r="JS307">
        <v>20.2816</v>
      </c>
      <c r="JT307">
        <v>100</v>
      </c>
      <c r="JU307">
        <v>32.2498</v>
      </c>
      <c r="JV307">
        <v>420</v>
      </c>
      <c r="JW307">
        <v>25.3789</v>
      </c>
      <c r="JX307">
        <v>100.917</v>
      </c>
      <c r="JY307">
        <v>100.46</v>
      </c>
    </row>
    <row r="308" spans="1:285">
      <c r="A308">
        <v>292</v>
      </c>
      <c r="B308">
        <v>1758507195.1</v>
      </c>
      <c r="C308">
        <v>4306.599999904633</v>
      </c>
      <c r="D308" t="s">
        <v>1019</v>
      </c>
      <c r="E308" t="s">
        <v>1020</v>
      </c>
      <c r="F308">
        <v>5</v>
      </c>
      <c r="G308" t="s">
        <v>978</v>
      </c>
      <c r="H308" t="s">
        <v>420</v>
      </c>
      <c r="I308" t="s">
        <v>421</v>
      </c>
      <c r="J308">
        <v>1758507192.1</v>
      </c>
      <c r="K308">
        <f>(L308)/1000</f>
        <v>0</v>
      </c>
      <c r="L308">
        <f>1000*DL308*AJ308*(DH308-DI308)/(100*DA308*(1000-AJ308*DH308))</f>
        <v>0</v>
      </c>
      <c r="M308">
        <f>DL308*AJ308*(DG308-DF308*(1000-AJ308*DI308)/(1000-AJ308*DH308))/(100*DA308)</f>
        <v>0</v>
      </c>
      <c r="N308">
        <f>DF308 - IF(AJ308&gt;1, M308*DA308*100.0/(AL308), 0)</f>
        <v>0</v>
      </c>
      <c r="O308">
        <f>((U308-K308/2)*N308-M308)/(U308+K308/2)</f>
        <v>0</v>
      </c>
      <c r="P308">
        <f>O308*(DM308+DN308)/1000.0</f>
        <v>0</v>
      </c>
      <c r="Q308">
        <f>(DF308 - IF(AJ308&gt;1, M308*DA308*100.0/(AL308), 0))*(DM308+DN308)/1000.0</f>
        <v>0</v>
      </c>
      <c r="R308">
        <f>2.0/((1/T308-1/S308)+SIGN(T308)*SQRT((1/T308-1/S308)*(1/T308-1/S308) + 4*DB308/((DB308+1)*(DB308+1))*(2*1/T308*1/S308-1/S308*1/S308)))</f>
        <v>0</v>
      </c>
      <c r="S308">
        <f>IF(LEFT(DC308,1)&lt;&gt;"0",IF(LEFT(DC308,1)="1",3.0,DD308),$D$5+$E$5*(DT308*DM308/($K$5*1000))+$F$5*(DT308*DM308/($K$5*1000))*MAX(MIN(DA308,$J$5),$I$5)*MAX(MIN(DA308,$J$5),$I$5)+$G$5*MAX(MIN(DA308,$J$5),$I$5)*(DT308*DM308/($K$5*1000))+$H$5*(DT308*DM308/($K$5*1000))*(DT308*DM308/($K$5*1000)))</f>
        <v>0</v>
      </c>
      <c r="T308">
        <f>K308*(1000-(1000*0.61365*exp(17.502*X308/(240.97+X308))/(DM308+DN308)+DH308)/2)/(1000*0.61365*exp(17.502*X308/(240.97+X308))/(DM308+DN308)-DH308)</f>
        <v>0</v>
      </c>
      <c r="U308">
        <f>1/((DB308+1)/(R308/1.6)+1/(S308/1.37)) + DB308/((DB308+1)/(R308/1.6) + DB308/(S308/1.37))</f>
        <v>0</v>
      </c>
      <c r="V308">
        <f>(CW308*CZ308)</f>
        <v>0</v>
      </c>
      <c r="W308">
        <f>(DO308+(V308+2*0.95*5.67E-8*(((DO308+$B$7)+273)^4-(DO308+273)^4)-44100*K308)/(1.84*29.3*S308+8*0.95*5.67E-8*(DO308+273)^3))</f>
        <v>0</v>
      </c>
      <c r="X308">
        <f>($C$7*DP308+$D$7*DQ308+$E$7*W308)</f>
        <v>0</v>
      </c>
      <c r="Y308">
        <f>0.61365*exp(17.502*X308/(240.97+X308))</f>
        <v>0</v>
      </c>
      <c r="Z308">
        <f>(AA308/AB308*100)</f>
        <v>0</v>
      </c>
      <c r="AA308">
        <f>DH308*(DM308+DN308)/1000</f>
        <v>0</v>
      </c>
      <c r="AB308">
        <f>0.61365*exp(17.502*DO308/(240.97+DO308))</f>
        <v>0</v>
      </c>
      <c r="AC308">
        <f>(Y308-DH308*(DM308+DN308)/1000)</f>
        <v>0</v>
      </c>
      <c r="AD308">
        <f>(-K308*44100)</f>
        <v>0</v>
      </c>
      <c r="AE308">
        <f>2*29.3*S308*0.92*(DO308-X308)</f>
        <v>0</v>
      </c>
      <c r="AF308">
        <f>2*0.95*5.67E-8*(((DO308+$B$7)+273)^4-(X308+273)^4)</f>
        <v>0</v>
      </c>
      <c r="AG308">
        <f>V308+AF308+AD308+AE308</f>
        <v>0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MAX(0,($B$13+$C$13*DT308)/(1+$D$13*DT308)*DM308/(DO308+273)*$E$13)</f>
        <v>0</v>
      </c>
      <c r="AM308" t="s">
        <v>422</v>
      </c>
      <c r="AN308" t="s">
        <v>422</v>
      </c>
      <c r="AO308">
        <v>0</v>
      </c>
      <c r="AP308">
        <v>0</v>
      </c>
      <c r="AQ308">
        <f>1-AO308/AP308</f>
        <v>0</v>
      </c>
      <c r="AR308">
        <v>0</v>
      </c>
      <c r="AS308" t="s">
        <v>422</v>
      </c>
      <c r="AT308" t="s">
        <v>422</v>
      </c>
      <c r="AU308">
        <v>0</v>
      </c>
      <c r="AV308">
        <v>0</v>
      </c>
      <c r="AW308">
        <f>1-AU308/AV308</f>
        <v>0</v>
      </c>
      <c r="AX308">
        <v>0.5</v>
      </c>
      <c r="AY308">
        <f>CX308</f>
        <v>0</v>
      </c>
      <c r="AZ308">
        <f>M308</f>
        <v>0</v>
      </c>
      <c r="BA308">
        <f>AW308*AX308*AY308</f>
        <v>0</v>
      </c>
      <c r="BB308">
        <f>(AZ308-AR308)/AY308</f>
        <v>0</v>
      </c>
      <c r="BC308">
        <f>(AP308-AV308)/AV308</f>
        <v>0</v>
      </c>
      <c r="BD308">
        <f>AO308/(AQ308+AO308/AV308)</f>
        <v>0</v>
      </c>
      <c r="BE308" t="s">
        <v>422</v>
      </c>
      <c r="BF308">
        <v>0</v>
      </c>
      <c r="BG308">
        <f>IF(BF308&lt;&gt;0, BF308, BD308)</f>
        <v>0</v>
      </c>
      <c r="BH308">
        <f>1-BG308/AV308</f>
        <v>0</v>
      </c>
      <c r="BI308">
        <f>(AV308-AU308)/(AV308-BG308)</f>
        <v>0</v>
      </c>
      <c r="BJ308">
        <f>(AP308-AV308)/(AP308-BG308)</f>
        <v>0</v>
      </c>
      <c r="BK308">
        <f>(AV308-AU308)/(AV308-AO308)</f>
        <v>0</v>
      </c>
      <c r="BL308">
        <f>(AP308-AV308)/(AP308-AO308)</f>
        <v>0</v>
      </c>
      <c r="BM308">
        <f>(BI308*BG308/AU308)</f>
        <v>0</v>
      </c>
      <c r="BN308">
        <f>(1-BM308)</f>
        <v>0</v>
      </c>
      <c r="CW308">
        <f>$B$11*DU308+$C$11*DV308+$F$11*EG308*(1-EJ308)</f>
        <v>0</v>
      </c>
      <c r="CX308">
        <f>CW308*CY308</f>
        <v>0</v>
      </c>
      <c r="CY308">
        <f>($B$11*$D$9+$C$11*$D$9+$F$11*((ET308+EL308)/MAX(ET308+EL308+EU308, 0.1)*$I$9+EU308/MAX(ET308+EL308+EU308, 0.1)*$J$9))/($B$11+$C$11+$F$11)</f>
        <v>0</v>
      </c>
      <c r="CZ308">
        <f>($B$11*$K$9+$C$11*$K$9+$F$11*((ET308+EL308)/MAX(ET308+EL308+EU308, 0.1)*$P$9+EU308/MAX(ET308+EL308+EU308, 0.1)*$Q$9))/($B$11+$C$11+$F$11)</f>
        <v>0</v>
      </c>
      <c r="DA308">
        <v>4.16</v>
      </c>
      <c r="DB308">
        <v>0.5</v>
      </c>
      <c r="DC308" t="s">
        <v>423</v>
      </c>
      <c r="DD308">
        <v>2</v>
      </c>
      <c r="DE308">
        <v>1758507192.1</v>
      </c>
      <c r="DF308">
        <v>420.442</v>
      </c>
      <c r="DG308">
        <v>419.9847777777778</v>
      </c>
      <c r="DH308">
        <v>25.41951111111111</v>
      </c>
      <c r="DI308">
        <v>25.35025555555556</v>
      </c>
      <c r="DJ308">
        <v>419.2042222222222</v>
      </c>
      <c r="DK308">
        <v>25.20941111111111</v>
      </c>
      <c r="DL308">
        <v>500.0475555555556</v>
      </c>
      <c r="DM308">
        <v>90.0135111111111</v>
      </c>
      <c r="DN308">
        <v>0.05637182222222222</v>
      </c>
      <c r="DO308">
        <v>31.24602222222222</v>
      </c>
      <c r="DP308">
        <v>30.71012222222222</v>
      </c>
      <c r="DQ308">
        <v>999.9000000000001</v>
      </c>
      <c r="DR308">
        <v>0</v>
      </c>
      <c r="DS308">
        <v>0</v>
      </c>
      <c r="DT308">
        <v>10004.28888888889</v>
      </c>
      <c r="DU308">
        <v>0</v>
      </c>
      <c r="DV308">
        <v>0.9072836666666666</v>
      </c>
      <c r="DW308">
        <v>0.4571671111111111</v>
      </c>
      <c r="DX308">
        <v>431.4083333333333</v>
      </c>
      <c r="DY308">
        <v>430.9085555555556</v>
      </c>
      <c r="DZ308">
        <v>0.06926070000000001</v>
      </c>
      <c r="EA308">
        <v>419.9847777777778</v>
      </c>
      <c r="EB308">
        <v>25.35025555555556</v>
      </c>
      <c r="EC308">
        <v>2.2881</v>
      </c>
      <c r="ED308">
        <v>2.281864444444444</v>
      </c>
      <c r="EE308">
        <v>19.59285555555556</v>
      </c>
      <c r="EF308">
        <v>19.54895555555556</v>
      </c>
      <c r="EG308">
        <v>0.00500097</v>
      </c>
      <c r="EH308">
        <v>0</v>
      </c>
      <c r="EI308">
        <v>0</v>
      </c>
      <c r="EJ308">
        <v>0</v>
      </c>
      <c r="EK308">
        <v>373.7</v>
      </c>
      <c r="EL308">
        <v>0.00500097</v>
      </c>
      <c r="EM308">
        <v>-8.877777777777778</v>
      </c>
      <c r="EN308">
        <v>-1.844444444444445</v>
      </c>
      <c r="EO308">
        <v>34.937</v>
      </c>
      <c r="EP308">
        <v>38.125</v>
      </c>
      <c r="EQ308">
        <v>36.55511111111111</v>
      </c>
      <c r="ER308">
        <v>38</v>
      </c>
      <c r="ES308">
        <v>36.937</v>
      </c>
      <c r="ET308">
        <v>0</v>
      </c>
      <c r="EU308">
        <v>0</v>
      </c>
      <c r="EV308">
        <v>0</v>
      </c>
      <c r="EW308">
        <v>1758507196.3</v>
      </c>
      <c r="EX308">
        <v>0</v>
      </c>
      <c r="EY308">
        <v>371.6961538461538</v>
      </c>
      <c r="EZ308">
        <v>39.44957243796193</v>
      </c>
      <c r="FA308">
        <v>-54.09914488014815</v>
      </c>
      <c r="FB308">
        <v>-8.469230769230769</v>
      </c>
      <c r="FC308">
        <v>15</v>
      </c>
      <c r="FD308">
        <v>0</v>
      </c>
      <c r="FE308" t="s">
        <v>424</v>
      </c>
      <c r="FF308">
        <v>1747247426.5</v>
      </c>
      <c r="FG308">
        <v>1747247420.5</v>
      </c>
      <c r="FH308">
        <v>0</v>
      </c>
      <c r="FI308">
        <v>1.027</v>
      </c>
      <c r="FJ308">
        <v>0.031</v>
      </c>
      <c r="FK308">
        <v>0.02</v>
      </c>
      <c r="FL308">
        <v>0.05</v>
      </c>
      <c r="FM308">
        <v>420</v>
      </c>
      <c r="FN308">
        <v>16</v>
      </c>
      <c r="FO308">
        <v>0.01</v>
      </c>
      <c r="FP308">
        <v>0.1</v>
      </c>
      <c r="FQ308">
        <v>0.421614125</v>
      </c>
      <c r="FR308">
        <v>0.07555151594746658</v>
      </c>
      <c r="FS308">
        <v>0.07679819390916283</v>
      </c>
      <c r="FT308">
        <v>1</v>
      </c>
      <c r="FU308">
        <v>371.7941176470588</v>
      </c>
      <c r="FV308">
        <v>5.109243592281326</v>
      </c>
      <c r="FW308">
        <v>7.230244531560411</v>
      </c>
      <c r="FX308">
        <v>-1</v>
      </c>
      <c r="FY308">
        <v>0.06741137999999999</v>
      </c>
      <c r="FZ308">
        <v>0.0196604645403376</v>
      </c>
      <c r="GA308">
        <v>0.002520186937530627</v>
      </c>
      <c r="GB308">
        <v>1</v>
      </c>
      <c r="GC308">
        <v>2</v>
      </c>
      <c r="GD308">
        <v>2</v>
      </c>
      <c r="GE308" t="s">
        <v>448</v>
      </c>
      <c r="GF308">
        <v>3.13693</v>
      </c>
      <c r="GG308">
        <v>2.71661</v>
      </c>
      <c r="GH308">
        <v>0.09330670000000001</v>
      </c>
      <c r="GI308">
        <v>0.0925672</v>
      </c>
      <c r="GJ308">
        <v>0.109852</v>
      </c>
      <c r="GK308">
        <v>0.108385</v>
      </c>
      <c r="GL308">
        <v>28796.4</v>
      </c>
      <c r="GM308">
        <v>28872.4</v>
      </c>
      <c r="GN308">
        <v>29527</v>
      </c>
      <c r="GO308">
        <v>29405.7</v>
      </c>
      <c r="GP308">
        <v>34725.6</v>
      </c>
      <c r="GQ308">
        <v>34722</v>
      </c>
      <c r="GR308">
        <v>41552</v>
      </c>
      <c r="GS308">
        <v>41777.7</v>
      </c>
      <c r="GT308">
        <v>1.91707</v>
      </c>
      <c r="GU308">
        <v>1.86952</v>
      </c>
      <c r="GV308">
        <v>0.07327649999999999</v>
      </c>
      <c r="GW308">
        <v>0</v>
      </c>
      <c r="GX308">
        <v>29.5154</v>
      </c>
      <c r="GY308">
        <v>999.9</v>
      </c>
      <c r="GZ308">
        <v>56.9</v>
      </c>
      <c r="HA308">
        <v>31.3</v>
      </c>
      <c r="HB308">
        <v>29.0086</v>
      </c>
      <c r="HC308">
        <v>62.3394</v>
      </c>
      <c r="HD308">
        <v>25.4207</v>
      </c>
      <c r="HE308">
        <v>1</v>
      </c>
      <c r="HF308">
        <v>0.122165</v>
      </c>
      <c r="HG308">
        <v>-1.53736</v>
      </c>
      <c r="HH308">
        <v>20.3504</v>
      </c>
      <c r="HI308">
        <v>5.22732</v>
      </c>
      <c r="HJ308">
        <v>12.0159</v>
      </c>
      <c r="HK308">
        <v>4.99115</v>
      </c>
      <c r="HL308">
        <v>3.28935</v>
      </c>
      <c r="HM308">
        <v>9999</v>
      </c>
      <c r="HN308">
        <v>9999</v>
      </c>
      <c r="HO308">
        <v>9999</v>
      </c>
      <c r="HP308">
        <v>999.9</v>
      </c>
      <c r="HQ308">
        <v>1.86757</v>
      </c>
      <c r="HR308">
        <v>1.86675</v>
      </c>
      <c r="HS308">
        <v>1.86601</v>
      </c>
      <c r="HT308">
        <v>1.866</v>
      </c>
      <c r="HU308">
        <v>1.86784</v>
      </c>
      <c r="HV308">
        <v>1.87028</v>
      </c>
      <c r="HW308">
        <v>1.8689</v>
      </c>
      <c r="HX308">
        <v>1.87039</v>
      </c>
      <c r="HY308">
        <v>0</v>
      </c>
      <c r="HZ308">
        <v>0</v>
      </c>
      <c r="IA308">
        <v>0</v>
      </c>
      <c r="IB308">
        <v>0</v>
      </c>
      <c r="IC308" t="s">
        <v>426</v>
      </c>
      <c r="ID308" t="s">
        <v>427</v>
      </c>
      <c r="IE308" t="s">
        <v>428</v>
      </c>
      <c r="IF308" t="s">
        <v>428</v>
      </c>
      <c r="IG308" t="s">
        <v>428</v>
      </c>
      <c r="IH308" t="s">
        <v>428</v>
      </c>
      <c r="II308">
        <v>0</v>
      </c>
      <c r="IJ308">
        <v>100</v>
      </c>
      <c r="IK308">
        <v>100</v>
      </c>
      <c r="IL308">
        <v>1.238</v>
      </c>
      <c r="IM308">
        <v>0.2101</v>
      </c>
      <c r="IN308">
        <v>0.6902030508192664</v>
      </c>
      <c r="IO308">
        <v>0.001474763808417899</v>
      </c>
      <c r="IP308">
        <v>-3.85604142745729E-07</v>
      </c>
      <c r="IQ308">
        <v>-4.042155114862324E-11</v>
      </c>
      <c r="IR308">
        <v>-0.0599630414126953</v>
      </c>
      <c r="IS308">
        <v>-0.0008759303265835833</v>
      </c>
      <c r="IT308">
        <v>0.0007542316531097033</v>
      </c>
      <c r="IU308">
        <v>-1.168394518909615E-05</v>
      </c>
      <c r="IV308">
        <v>4</v>
      </c>
      <c r="IW308">
        <v>2283</v>
      </c>
      <c r="IX308">
        <v>1</v>
      </c>
      <c r="IY308">
        <v>28</v>
      </c>
      <c r="IZ308">
        <v>187662.8</v>
      </c>
      <c r="JA308">
        <v>187662.9</v>
      </c>
      <c r="JB308">
        <v>1.03394</v>
      </c>
      <c r="JC308">
        <v>2.29858</v>
      </c>
      <c r="JD308">
        <v>1.39771</v>
      </c>
      <c r="JE308">
        <v>2.35596</v>
      </c>
      <c r="JF308">
        <v>1.49536</v>
      </c>
      <c r="JG308">
        <v>2.61597</v>
      </c>
      <c r="JH308">
        <v>36.8129</v>
      </c>
      <c r="JI308">
        <v>24.1138</v>
      </c>
      <c r="JJ308">
        <v>18</v>
      </c>
      <c r="JK308">
        <v>488.886</v>
      </c>
      <c r="JL308">
        <v>448.764</v>
      </c>
      <c r="JM308">
        <v>32.3244</v>
      </c>
      <c r="JN308">
        <v>29.1579</v>
      </c>
      <c r="JO308">
        <v>30.0001</v>
      </c>
      <c r="JP308">
        <v>28.9637</v>
      </c>
      <c r="JQ308">
        <v>28.8883</v>
      </c>
      <c r="JR308">
        <v>20.6991</v>
      </c>
      <c r="JS308">
        <v>20.2816</v>
      </c>
      <c r="JT308">
        <v>100</v>
      </c>
      <c r="JU308">
        <v>32.2498</v>
      </c>
      <c r="JV308">
        <v>420</v>
      </c>
      <c r="JW308">
        <v>25.3789</v>
      </c>
      <c r="JX308">
        <v>100.917</v>
      </c>
      <c r="JY308">
        <v>100.461</v>
      </c>
    </row>
    <row r="309" spans="1:285">
      <c r="A309">
        <v>293</v>
      </c>
      <c r="B309">
        <v>1758507197.1</v>
      </c>
      <c r="C309">
        <v>4308.599999904633</v>
      </c>
      <c r="D309" t="s">
        <v>1021</v>
      </c>
      <c r="E309" t="s">
        <v>1022</v>
      </c>
      <c r="F309">
        <v>5</v>
      </c>
      <c r="G309" t="s">
        <v>978</v>
      </c>
      <c r="H309" t="s">
        <v>420</v>
      </c>
      <c r="I309" t="s">
        <v>421</v>
      </c>
      <c r="J309">
        <v>1758507194.1</v>
      </c>
      <c r="K309">
        <f>(L309)/1000</f>
        <v>0</v>
      </c>
      <c r="L309">
        <f>1000*DL309*AJ309*(DH309-DI309)/(100*DA309*(1000-AJ309*DH309))</f>
        <v>0</v>
      </c>
      <c r="M309">
        <f>DL309*AJ309*(DG309-DF309*(1000-AJ309*DI309)/(1000-AJ309*DH309))/(100*DA309)</f>
        <v>0</v>
      </c>
      <c r="N309">
        <f>DF309 - IF(AJ309&gt;1, M309*DA309*100.0/(AL309), 0)</f>
        <v>0</v>
      </c>
      <c r="O309">
        <f>((U309-K309/2)*N309-M309)/(U309+K309/2)</f>
        <v>0</v>
      </c>
      <c r="P309">
        <f>O309*(DM309+DN309)/1000.0</f>
        <v>0</v>
      </c>
      <c r="Q309">
        <f>(DF309 - IF(AJ309&gt;1, M309*DA309*100.0/(AL309), 0))*(DM309+DN309)/1000.0</f>
        <v>0</v>
      </c>
      <c r="R309">
        <f>2.0/((1/T309-1/S309)+SIGN(T309)*SQRT((1/T309-1/S309)*(1/T309-1/S309) + 4*DB309/((DB309+1)*(DB309+1))*(2*1/T309*1/S309-1/S309*1/S309)))</f>
        <v>0</v>
      </c>
      <c r="S309">
        <f>IF(LEFT(DC309,1)&lt;&gt;"0",IF(LEFT(DC309,1)="1",3.0,DD309),$D$5+$E$5*(DT309*DM309/($K$5*1000))+$F$5*(DT309*DM309/($K$5*1000))*MAX(MIN(DA309,$J$5),$I$5)*MAX(MIN(DA309,$J$5),$I$5)+$G$5*MAX(MIN(DA309,$J$5),$I$5)*(DT309*DM309/($K$5*1000))+$H$5*(DT309*DM309/($K$5*1000))*(DT309*DM309/($K$5*1000)))</f>
        <v>0</v>
      </c>
      <c r="T309">
        <f>K309*(1000-(1000*0.61365*exp(17.502*X309/(240.97+X309))/(DM309+DN309)+DH309)/2)/(1000*0.61365*exp(17.502*X309/(240.97+X309))/(DM309+DN309)-DH309)</f>
        <v>0</v>
      </c>
      <c r="U309">
        <f>1/((DB309+1)/(R309/1.6)+1/(S309/1.37)) + DB309/((DB309+1)/(R309/1.6) + DB309/(S309/1.37))</f>
        <v>0</v>
      </c>
      <c r="V309">
        <f>(CW309*CZ309)</f>
        <v>0</v>
      </c>
      <c r="W309">
        <f>(DO309+(V309+2*0.95*5.67E-8*(((DO309+$B$7)+273)^4-(DO309+273)^4)-44100*K309)/(1.84*29.3*S309+8*0.95*5.67E-8*(DO309+273)^3))</f>
        <v>0</v>
      </c>
      <c r="X309">
        <f>($C$7*DP309+$D$7*DQ309+$E$7*W309)</f>
        <v>0</v>
      </c>
      <c r="Y309">
        <f>0.61365*exp(17.502*X309/(240.97+X309))</f>
        <v>0</v>
      </c>
      <c r="Z309">
        <f>(AA309/AB309*100)</f>
        <v>0</v>
      </c>
      <c r="AA309">
        <f>DH309*(DM309+DN309)/1000</f>
        <v>0</v>
      </c>
      <c r="AB309">
        <f>0.61365*exp(17.502*DO309/(240.97+DO309))</f>
        <v>0</v>
      </c>
      <c r="AC309">
        <f>(Y309-DH309*(DM309+DN309)/1000)</f>
        <v>0</v>
      </c>
      <c r="AD309">
        <f>(-K309*44100)</f>
        <v>0</v>
      </c>
      <c r="AE309">
        <f>2*29.3*S309*0.92*(DO309-X309)</f>
        <v>0</v>
      </c>
      <c r="AF309">
        <f>2*0.95*5.67E-8*(((DO309+$B$7)+273)^4-(X309+273)^4)</f>
        <v>0</v>
      </c>
      <c r="AG309">
        <f>V309+AF309+AD309+AE309</f>
        <v>0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MAX(0,($B$13+$C$13*DT309)/(1+$D$13*DT309)*DM309/(DO309+273)*$E$13)</f>
        <v>0</v>
      </c>
      <c r="AM309" t="s">
        <v>422</v>
      </c>
      <c r="AN309" t="s">
        <v>422</v>
      </c>
      <c r="AO309">
        <v>0</v>
      </c>
      <c r="AP309">
        <v>0</v>
      </c>
      <c r="AQ309">
        <f>1-AO309/AP309</f>
        <v>0</v>
      </c>
      <c r="AR309">
        <v>0</v>
      </c>
      <c r="AS309" t="s">
        <v>422</v>
      </c>
      <c r="AT309" t="s">
        <v>422</v>
      </c>
      <c r="AU309">
        <v>0</v>
      </c>
      <c r="AV309">
        <v>0</v>
      </c>
      <c r="AW309">
        <f>1-AU309/AV309</f>
        <v>0</v>
      </c>
      <c r="AX309">
        <v>0.5</v>
      </c>
      <c r="AY309">
        <f>CX309</f>
        <v>0</v>
      </c>
      <c r="AZ309">
        <f>M309</f>
        <v>0</v>
      </c>
      <c r="BA309">
        <f>AW309*AX309*AY309</f>
        <v>0</v>
      </c>
      <c r="BB309">
        <f>(AZ309-AR309)/AY309</f>
        <v>0</v>
      </c>
      <c r="BC309">
        <f>(AP309-AV309)/AV309</f>
        <v>0</v>
      </c>
      <c r="BD309">
        <f>AO309/(AQ309+AO309/AV309)</f>
        <v>0</v>
      </c>
      <c r="BE309" t="s">
        <v>422</v>
      </c>
      <c r="BF309">
        <v>0</v>
      </c>
      <c r="BG309">
        <f>IF(BF309&lt;&gt;0, BF309, BD309)</f>
        <v>0</v>
      </c>
      <c r="BH309">
        <f>1-BG309/AV309</f>
        <v>0</v>
      </c>
      <c r="BI309">
        <f>(AV309-AU309)/(AV309-BG309)</f>
        <v>0</v>
      </c>
      <c r="BJ309">
        <f>(AP309-AV309)/(AP309-BG309)</f>
        <v>0</v>
      </c>
      <c r="BK309">
        <f>(AV309-AU309)/(AV309-AO309)</f>
        <v>0</v>
      </c>
      <c r="BL309">
        <f>(AP309-AV309)/(AP309-AO309)</f>
        <v>0</v>
      </c>
      <c r="BM309">
        <f>(BI309*BG309/AU309)</f>
        <v>0</v>
      </c>
      <c r="BN309">
        <f>(1-BM309)</f>
        <v>0</v>
      </c>
      <c r="CW309">
        <f>$B$11*DU309+$C$11*DV309+$F$11*EG309*(1-EJ309)</f>
        <v>0</v>
      </c>
      <c r="CX309">
        <f>CW309*CY309</f>
        <v>0</v>
      </c>
      <c r="CY309">
        <f>($B$11*$D$9+$C$11*$D$9+$F$11*((ET309+EL309)/MAX(ET309+EL309+EU309, 0.1)*$I$9+EU309/MAX(ET309+EL309+EU309, 0.1)*$J$9))/($B$11+$C$11+$F$11)</f>
        <v>0</v>
      </c>
      <c r="CZ309">
        <f>($B$11*$K$9+$C$11*$K$9+$F$11*((ET309+EL309)/MAX(ET309+EL309+EU309, 0.1)*$P$9+EU309/MAX(ET309+EL309+EU309, 0.1)*$Q$9))/($B$11+$C$11+$F$11)</f>
        <v>0</v>
      </c>
      <c r="DA309">
        <v>4.16</v>
      </c>
      <c r="DB309">
        <v>0.5</v>
      </c>
      <c r="DC309" t="s">
        <v>423</v>
      </c>
      <c r="DD309">
        <v>2</v>
      </c>
      <c r="DE309">
        <v>1758507194.1</v>
      </c>
      <c r="DF309">
        <v>420.4182222222223</v>
      </c>
      <c r="DG309">
        <v>419.9704444444444</v>
      </c>
      <c r="DH309">
        <v>25.42012222222222</v>
      </c>
      <c r="DI309">
        <v>25.34986666666667</v>
      </c>
      <c r="DJ309">
        <v>419.1804444444444</v>
      </c>
      <c r="DK309">
        <v>25.21002222222222</v>
      </c>
      <c r="DL309">
        <v>500.0272222222222</v>
      </c>
      <c r="DM309">
        <v>90.01257777777778</v>
      </c>
      <c r="DN309">
        <v>0.05636047777777778</v>
      </c>
      <c r="DO309">
        <v>31.24622222222222</v>
      </c>
      <c r="DP309">
        <v>30.71132222222222</v>
      </c>
      <c r="DQ309">
        <v>999.9000000000001</v>
      </c>
      <c r="DR309">
        <v>0</v>
      </c>
      <c r="DS309">
        <v>0</v>
      </c>
      <c r="DT309">
        <v>10000.68888888889</v>
      </c>
      <c r="DU309">
        <v>0</v>
      </c>
      <c r="DV309">
        <v>0.9086887777777779</v>
      </c>
      <c r="DW309">
        <v>0.4478084444444444</v>
      </c>
      <c r="DX309">
        <v>431.3841111111111</v>
      </c>
      <c r="DY309">
        <v>430.8934444444445</v>
      </c>
      <c r="DZ309">
        <v>0.07027286666666668</v>
      </c>
      <c r="EA309">
        <v>419.9704444444444</v>
      </c>
      <c r="EB309">
        <v>25.34986666666667</v>
      </c>
      <c r="EC309">
        <v>2.288132222222222</v>
      </c>
      <c r="ED309">
        <v>2.281806666666666</v>
      </c>
      <c r="EE309">
        <v>19.59308888888889</v>
      </c>
      <c r="EF309">
        <v>19.54854444444445</v>
      </c>
      <c r="EG309">
        <v>0.00500097</v>
      </c>
      <c r="EH309">
        <v>0</v>
      </c>
      <c r="EI309">
        <v>0</v>
      </c>
      <c r="EJ309">
        <v>0</v>
      </c>
      <c r="EK309">
        <v>372.1555555555556</v>
      </c>
      <c r="EL309">
        <v>0.00500097</v>
      </c>
      <c r="EM309">
        <v>-8.222222222222221</v>
      </c>
      <c r="EN309">
        <v>-1.966666666666667</v>
      </c>
      <c r="EO309">
        <v>34.937</v>
      </c>
      <c r="EP309">
        <v>38.125</v>
      </c>
      <c r="EQ309">
        <v>36.54133333333333</v>
      </c>
      <c r="ER309">
        <v>38</v>
      </c>
      <c r="ES309">
        <v>36.937</v>
      </c>
      <c r="ET309">
        <v>0</v>
      </c>
      <c r="EU309">
        <v>0</v>
      </c>
      <c r="EV309">
        <v>0</v>
      </c>
      <c r="EW309">
        <v>1758507198.1</v>
      </c>
      <c r="EX309">
        <v>0</v>
      </c>
      <c r="EY309">
        <v>371.888</v>
      </c>
      <c r="EZ309">
        <v>38.55384595379984</v>
      </c>
      <c r="FA309">
        <v>-32.4230761803819</v>
      </c>
      <c r="FB309">
        <v>-9.076000000000001</v>
      </c>
      <c r="FC309">
        <v>15</v>
      </c>
      <c r="FD309">
        <v>0</v>
      </c>
      <c r="FE309" t="s">
        <v>424</v>
      </c>
      <c r="FF309">
        <v>1747247426.5</v>
      </c>
      <c r="FG309">
        <v>1747247420.5</v>
      </c>
      <c r="FH309">
        <v>0</v>
      </c>
      <c r="FI309">
        <v>1.027</v>
      </c>
      <c r="FJ309">
        <v>0.031</v>
      </c>
      <c r="FK309">
        <v>0.02</v>
      </c>
      <c r="FL309">
        <v>0.05</v>
      </c>
      <c r="FM309">
        <v>420</v>
      </c>
      <c r="FN309">
        <v>16</v>
      </c>
      <c r="FO309">
        <v>0.01</v>
      </c>
      <c r="FP309">
        <v>0.1</v>
      </c>
      <c r="FQ309">
        <v>0.422967</v>
      </c>
      <c r="FR309">
        <v>0.02778865505226497</v>
      </c>
      <c r="FS309">
        <v>0.07603304464443363</v>
      </c>
      <c r="FT309">
        <v>1</v>
      </c>
      <c r="FU309">
        <v>372.364705882353</v>
      </c>
      <c r="FV309">
        <v>7.740259612450006</v>
      </c>
      <c r="FW309">
        <v>7.422774269413783</v>
      </c>
      <c r="FX309">
        <v>-1</v>
      </c>
      <c r="FY309">
        <v>0.0681862756097561</v>
      </c>
      <c r="FZ309">
        <v>0.01572705993031352</v>
      </c>
      <c r="GA309">
        <v>0.002206754549523834</v>
      </c>
      <c r="GB309">
        <v>1</v>
      </c>
      <c r="GC309">
        <v>2</v>
      </c>
      <c r="GD309">
        <v>2</v>
      </c>
      <c r="GE309" t="s">
        <v>448</v>
      </c>
      <c r="GF309">
        <v>3.13694</v>
      </c>
      <c r="GG309">
        <v>2.71645</v>
      </c>
      <c r="GH309">
        <v>0.09330769999999999</v>
      </c>
      <c r="GI309">
        <v>0.09257029999999999</v>
      </c>
      <c r="GJ309">
        <v>0.109848</v>
      </c>
      <c r="GK309">
        <v>0.108383</v>
      </c>
      <c r="GL309">
        <v>28796.3</v>
      </c>
      <c r="GM309">
        <v>28872.4</v>
      </c>
      <c r="GN309">
        <v>29526.9</v>
      </c>
      <c r="GO309">
        <v>29405.8</v>
      </c>
      <c r="GP309">
        <v>34725.9</v>
      </c>
      <c r="GQ309">
        <v>34722.1</v>
      </c>
      <c r="GR309">
        <v>41552.2</v>
      </c>
      <c r="GS309">
        <v>41777.7</v>
      </c>
      <c r="GT309">
        <v>1.91707</v>
      </c>
      <c r="GU309">
        <v>1.86935</v>
      </c>
      <c r="GV309">
        <v>0.0735</v>
      </c>
      <c r="GW309">
        <v>0</v>
      </c>
      <c r="GX309">
        <v>29.5154</v>
      </c>
      <c r="GY309">
        <v>999.9</v>
      </c>
      <c r="GZ309">
        <v>56.9</v>
      </c>
      <c r="HA309">
        <v>31.3</v>
      </c>
      <c r="HB309">
        <v>29.0068</v>
      </c>
      <c r="HC309">
        <v>62.1994</v>
      </c>
      <c r="HD309">
        <v>25.4046</v>
      </c>
      <c r="HE309">
        <v>1</v>
      </c>
      <c r="HF309">
        <v>0.122012</v>
      </c>
      <c r="HG309">
        <v>-1.52078</v>
      </c>
      <c r="HH309">
        <v>20.3508</v>
      </c>
      <c r="HI309">
        <v>5.22717</v>
      </c>
      <c r="HJ309">
        <v>12.0159</v>
      </c>
      <c r="HK309">
        <v>4.99125</v>
      </c>
      <c r="HL309">
        <v>3.28938</v>
      </c>
      <c r="HM309">
        <v>9999</v>
      </c>
      <c r="HN309">
        <v>9999</v>
      </c>
      <c r="HO309">
        <v>9999</v>
      </c>
      <c r="HP309">
        <v>999.9</v>
      </c>
      <c r="HQ309">
        <v>1.86756</v>
      </c>
      <c r="HR309">
        <v>1.86673</v>
      </c>
      <c r="HS309">
        <v>1.866</v>
      </c>
      <c r="HT309">
        <v>1.866</v>
      </c>
      <c r="HU309">
        <v>1.86784</v>
      </c>
      <c r="HV309">
        <v>1.87028</v>
      </c>
      <c r="HW309">
        <v>1.8689</v>
      </c>
      <c r="HX309">
        <v>1.8704</v>
      </c>
      <c r="HY309">
        <v>0</v>
      </c>
      <c r="HZ309">
        <v>0</v>
      </c>
      <c r="IA309">
        <v>0</v>
      </c>
      <c r="IB309">
        <v>0</v>
      </c>
      <c r="IC309" t="s">
        <v>426</v>
      </c>
      <c r="ID309" t="s">
        <v>427</v>
      </c>
      <c r="IE309" t="s">
        <v>428</v>
      </c>
      <c r="IF309" t="s">
        <v>428</v>
      </c>
      <c r="IG309" t="s">
        <v>428</v>
      </c>
      <c r="IH309" t="s">
        <v>428</v>
      </c>
      <c r="II309">
        <v>0</v>
      </c>
      <c r="IJ309">
        <v>100</v>
      </c>
      <c r="IK309">
        <v>100</v>
      </c>
      <c r="IL309">
        <v>1.237</v>
      </c>
      <c r="IM309">
        <v>0.2101</v>
      </c>
      <c r="IN309">
        <v>0.6902030508192664</v>
      </c>
      <c r="IO309">
        <v>0.001474763808417899</v>
      </c>
      <c r="IP309">
        <v>-3.85604142745729E-07</v>
      </c>
      <c r="IQ309">
        <v>-4.042155114862324E-11</v>
      </c>
      <c r="IR309">
        <v>-0.0599630414126953</v>
      </c>
      <c r="IS309">
        <v>-0.0008759303265835833</v>
      </c>
      <c r="IT309">
        <v>0.0007542316531097033</v>
      </c>
      <c r="IU309">
        <v>-1.168394518909615E-05</v>
      </c>
      <c r="IV309">
        <v>4</v>
      </c>
      <c r="IW309">
        <v>2283</v>
      </c>
      <c r="IX309">
        <v>1</v>
      </c>
      <c r="IY309">
        <v>28</v>
      </c>
      <c r="IZ309">
        <v>187662.8</v>
      </c>
      <c r="JA309">
        <v>187662.9</v>
      </c>
      <c r="JB309">
        <v>1.03394</v>
      </c>
      <c r="JC309">
        <v>2.30103</v>
      </c>
      <c r="JD309">
        <v>1.39648</v>
      </c>
      <c r="JE309">
        <v>2.35718</v>
      </c>
      <c r="JF309">
        <v>1.49536</v>
      </c>
      <c r="JG309">
        <v>2.54517</v>
      </c>
      <c r="JH309">
        <v>36.7892</v>
      </c>
      <c r="JI309">
        <v>24.105</v>
      </c>
      <c r="JJ309">
        <v>18</v>
      </c>
      <c r="JK309">
        <v>488.886</v>
      </c>
      <c r="JL309">
        <v>448.661</v>
      </c>
      <c r="JM309">
        <v>32.2853</v>
      </c>
      <c r="JN309">
        <v>29.1586</v>
      </c>
      <c r="JO309">
        <v>30</v>
      </c>
      <c r="JP309">
        <v>28.9637</v>
      </c>
      <c r="JQ309">
        <v>28.8891</v>
      </c>
      <c r="JR309">
        <v>20.6998</v>
      </c>
      <c r="JS309">
        <v>20.2816</v>
      </c>
      <c r="JT309">
        <v>100</v>
      </c>
      <c r="JU309">
        <v>32.2391</v>
      </c>
      <c r="JV309">
        <v>420</v>
      </c>
      <c r="JW309">
        <v>25.3789</v>
      </c>
      <c r="JX309">
        <v>100.917</v>
      </c>
      <c r="JY309">
        <v>100.461</v>
      </c>
    </row>
    <row r="310" spans="1:285">
      <c r="A310">
        <v>294</v>
      </c>
      <c r="B310">
        <v>1758507199.1</v>
      </c>
      <c r="C310">
        <v>4310.599999904633</v>
      </c>
      <c r="D310" t="s">
        <v>1023</v>
      </c>
      <c r="E310" t="s">
        <v>1024</v>
      </c>
      <c r="F310">
        <v>5</v>
      </c>
      <c r="G310" t="s">
        <v>978</v>
      </c>
      <c r="H310" t="s">
        <v>420</v>
      </c>
      <c r="I310" t="s">
        <v>421</v>
      </c>
      <c r="J310">
        <v>1758507196.1</v>
      </c>
      <c r="K310">
        <f>(L310)/1000</f>
        <v>0</v>
      </c>
      <c r="L310">
        <f>1000*DL310*AJ310*(DH310-DI310)/(100*DA310*(1000-AJ310*DH310))</f>
        <v>0</v>
      </c>
      <c r="M310">
        <f>DL310*AJ310*(DG310-DF310*(1000-AJ310*DI310)/(1000-AJ310*DH310))/(100*DA310)</f>
        <v>0</v>
      </c>
      <c r="N310">
        <f>DF310 - IF(AJ310&gt;1, M310*DA310*100.0/(AL310), 0)</f>
        <v>0</v>
      </c>
      <c r="O310">
        <f>((U310-K310/2)*N310-M310)/(U310+K310/2)</f>
        <v>0</v>
      </c>
      <c r="P310">
        <f>O310*(DM310+DN310)/1000.0</f>
        <v>0</v>
      </c>
      <c r="Q310">
        <f>(DF310 - IF(AJ310&gt;1, M310*DA310*100.0/(AL310), 0))*(DM310+DN310)/1000.0</f>
        <v>0</v>
      </c>
      <c r="R310">
        <f>2.0/((1/T310-1/S310)+SIGN(T310)*SQRT((1/T310-1/S310)*(1/T310-1/S310) + 4*DB310/((DB310+1)*(DB310+1))*(2*1/T310*1/S310-1/S310*1/S310)))</f>
        <v>0</v>
      </c>
      <c r="S310">
        <f>IF(LEFT(DC310,1)&lt;&gt;"0",IF(LEFT(DC310,1)="1",3.0,DD310),$D$5+$E$5*(DT310*DM310/($K$5*1000))+$F$5*(DT310*DM310/($K$5*1000))*MAX(MIN(DA310,$J$5),$I$5)*MAX(MIN(DA310,$J$5),$I$5)+$G$5*MAX(MIN(DA310,$J$5),$I$5)*(DT310*DM310/($K$5*1000))+$H$5*(DT310*DM310/($K$5*1000))*(DT310*DM310/($K$5*1000)))</f>
        <v>0</v>
      </c>
      <c r="T310">
        <f>K310*(1000-(1000*0.61365*exp(17.502*X310/(240.97+X310))/(DM310+DN310)+DH310)/2)/(1000*0.61365*exp(17.502*X310/(240.97+X310))/(DM310+DN310)-DH310)</f>
        <v>0</v>
      </c>
      <c r="U310">
        <f>1/((DB310+1)/(R310/1.6)+1/(S310/1.37)) + DB310/((DB310+1)/(R310/1.6) + DB310/(S310/1.37))</f>
        <v>0</v>
      </c>
      <c r="V310">
        <f>(CW310*CZ310)</f>
        <v>0</v>
      </c>
      <c r="W310">
        <f>(DO310+(V310+2*0.95*5.67E-8*(((DO310+$B$7)+273)^4-(DO310+273)^4)-44100*K310)/(1.84*29.3*S310+8*0.95*5.67E-8*(DO310+273)^3))</f>
        <v>0</v>
      </c>
      <c r="X310">
        <f>($C$7*DP310+$D$7*DQ310+$E$7*W310)</f>
        <v>0</v>
      </c>
      <c r="Y310">
        <f>0.61365*exp(17.502*X310/(240.97+X310))</f>
        <v>0</v>
      </c>
      <c r="Z310">
        <f>(AA310/AB310*100)</f>
        <v>0</v>
      </c>
      <c r="AA310">
        <f>DH310*(DM310+DN310)/1000</f>
        <v>0</v>
      </c>
      <c r="AB310">
        <f>0.61365*exp(17.502*DO310/(240.97+DO310))</f>
        <v>0</v>
      </c>
      <c r="AC310">
        <f>(Y310-DH310*(DM310+DN310)/1000)</f>
        <v>0</v>
      </c>
      <c r="AD310">
        <f>(-K310*44100)</f>
        <v>0</v>
      </c>
      <c r="AE310">
        <f>2*29.3*S310*0.92*(DO310-X310)</f>
        <v>0</v>
      </c>
      <c r="AF310">
        <f>2*0.95*5.67E-8*(((DO310+$B$7)+273)^4-(X310+273)^4)</f>
        <v>0</v>
      </c>
      <c r="AG310">
        <f>V310+AF310+AD310+AE310</f>
        <v>0</v>
      </c>
      <c r="AH310">
        <v>2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MAX(0,($B$13+$C$13*DT310)/(1+$D$13*DT310)*DM310/(DO310+273)*$E$13)</f>
        <v>0</v>
      </c>
      <c r="AM310" t="s">
        <v>422</v>
      </c>
      <c r="AN310" t="s">
        <v>422</v>
      </c>
      <c r="AO310">
        <v>0</v>
      </c>
      <c r="AP310">
        <v>0</v>
      </c>
      <c r="AQ310">
        <f>1-AO310/AP310</f>
        <v>0</v>
      </c>
      <c r="AR310">
        <v>0</v>
      </c>
      <c r="AS310" t="s">
        <v>422</v>
      </c>
      <c r="AT310" t="s">
        <v>422</v>
      </c>
      <c r="AU310">
        <v>0</v>
      </c>
      <c r="AV310">
        <v>0</v>
      </c>
      <c r="AW310">
        <f>1-AU310/AV310</f>
        <v>0</v>
      </c>
      <c r="AX310">
        <v>0.5</v>
      </c>
      <c r="AY310">
        <f>CX310</f>
        <v>0</v>
      </c>
      <c r="AZ310">
        <f>M310</f>
        <v>0</v>
      </c>
      <c r="BA310">
        <f>AW310*AX310*AY310</f>
        <v>0</v>
      </c>
      <c r="BB310">
        <f>(AZ310-AR310)/AY310</f>
        <v>0</v>
      </c>
      <c r="BC310">
        <f>(AP310-AV310)/AV310</f>
        <v>0</v>
      </c>
      <c r="BD310">
        <f>AO310/(AQ310+AO310/AV310)</f>
        <v>0</v>
      </c>
      <c r="BE310" t="s">
        <v>422</v>
      </c>
      <c r="BF310">
        <v>0</v>
      </c>
      <c r="BG310">
        <f>IF(BF310&lt;&gt;0, BF310, BD310)</f>
        <v>0</v>
      </c>
      <c r="BH310">
        <f>1-BG310/AV310</f>
        <v>0</v>
      </c>
      <c r="BI310">
        <f>(AV310-AU310)/(AV310-BG310)</f>
        <v>0</v>
      </c>
      <c r="BJ310">
        <f>(AP310-AV310)/(AP310-BG310)</f>
        <v>0</v>
      </c>
      <c r="BK310">
        <f>(AV310-AU310)/(AV310-AO310)</f>
        <v>0</v>
      </c>
      <c r="BL310">
        <f>(AP310-AV310)/(AP310-AO310)</f>
        <v>0</v>
      </c>
      <c r="BM310">
        <f>(BI310*BG310/AU310)</f>
        <v>0</v>
      </c>
      <c r="BN310">
        <f>(1-BM310)</f>
        <v>0</v>
      </c>
      <c r="CW310">
        <f>$B$11*DU310+$C$11*DV310+$F$11*EG310*(1-EJ310)</f>
        <v>0</v>
      </c>
      <c r="CX310">
        <f>CW310*CY310</f>
        <v>0</v>
      </c>
      <c r="CY310">
        <f>($B$11*$D$9+$C$11*$D$9+$F$11*((ET310+EL310)/MAX(ET310+EL310+EU310, 0.1)*$I$9+EU310/MAX(ET310+EL310+EU310, 0.1)*$J$9))/($B$11+$C$11+$F$11)</f>
        <v>0</v>
      </c>
      <c r="CZ310">
        <f>($B$11*$K$9+$C$11*$K$9+$F$11*((ET310+EL310)/MAX(ET310+EL310+EU310, 0.1)*$P$9+EU310/MAX(ET310+EL310+EU310, 0.1)*$Q$9))/($B$11+$C$11+$F$11)</f>
        <v>0</v>
      </c>
      <c r="DA310">
        <v>4.16</v>
      </c>
      <c r="DB310">
        <v>0.5</v>
      </c>
      <c r="DC310" t="s">
        <v>423</v>
      </c>
      <c r="DD310">
        <v>2</v>
      </c>
      <c r="DE310">
        <v>1758507196.1</v>
      </c>
      <c r="DF310">
        <v>420.3914444444445</v>
      </c>
      <c r="DG310">
        <v>419.9777777777778</v>
      </c>
      <c r="DH310">
        <v>25.41941111111111</v>
      </c>
      <c r="DI310">
        <v>25.34935555555556</v>
      </c>
      <c r="DJ310">
        <v>419.1537777777778</v>
      </c>
      <c r="DK310">
        <v>25.20933333333333</v>
      </c>
      <c r="DL310">
        <v>499.9976666666667</v>
      </c>
      <c r="DM310">
        <v>90.01212222222222</v>
      </c>
      <c r="DN310">
        <v>0.05625843333333333</v>
      </c>
      <c r="DO310">
        <v>31.24622222222222</v>
      </c>
      <c r="DP310">
        <v>30.71051111111111</v>
      </c>
      <c r="DQ310">
        <v>999.9000000000001</v>
      </c>
      <c r="DR310">
        <v>0</v>
      </c>
      <c r="DS310">
        <v>0</v>
      </c>
      <c r="DT310">
        <v>9999.722222222223</v>
      </c>
      <c r="DU310">
        <v>0</v>
      </c>
      <c r="DV310">
        <v>0.9054101111111112</v>
      </c>
      <c r="DW310">
        <v>0.4137336666666667</v>
      </c>
      <c r="DX310">
        <v>431.3562222222222</v>
      </c>
      <c r="DY310">
        <v>430.9007777777778</v>
      </c>
      <c r="DZ310">
        <v>0.07006813333333334</v>
      </c>
      <c r="EA310">
        <v>419.9777777777778</v>
      </c>
      <c r="EB310">
        <v>25.34935555555556</v>
      </c>
      <c r="EC310">
        <v>2.288056666666666</v>
      </c>
      <c r="ED310">
        <v>2.281748888888889</v>
      </c>
      <c r="EE310">
        <v>19.59256666666667</v>
      </c>
      <c r="EF310">
        <v>19.54813333333333</v>
      </c>
      <c r="EG310">
        <v>0.00500097</v>
      </c>
      <c r="EH310">
        <v>0</v>
      </c>
      <c r="EI310">
        <v>0</v>
      </c>
      <c r="EJ310">
        <v>0</v>
      </c>
      <c r="EK310">
        <v>374.6777777777777</v>
      </c>
      <c r="EL310">
        <v>0.00500097</v>
      </c>
      <c r="EM310">
        <v>-7.100000000000002</v>
      </c>
      <c r="EN310">
        <v>-1.211111111111111</v>
      </c>
      <c r="EO310">
        <v>34.937</v>
      </c>
      <c r="EP310">
        <v>38.125</v>
      </c>
      <c r="EQ310">
        <v>36.53444444444445</v>
      </c>
      <c r="ER310">
        <v>38</v>
      </c>
      <c r="ES310">
        <v>36.91633333333333</v>
      </c>
      <c r="ET310">
        <v>0</v>
      </c>
      <c r="EU310">
        <v>0</v>
      </c>
      <c r="EV310">
        <v>0</v>
      </c>
      <c r="EW310">
        <v>1758507199.9</v>
      </c>
      <c r="EX310">
        <v>0</v>
      </c>
      <c r="EY310">
        <v>372.0615384615384</v>
      </c>
      <c r="EZ310">
        <v>21.44273472689286</v>
      </c>
      <c r="FA310">
        <v>5.948718776991305</v>
      </c>
      <c r="FB310">
        <v>-7.461538461538462</v>
      </c>
      <c r="FC310">
        <v>15</v>
      </c>
      <c r="FD310">
        <v>0</v>
      </c>
      <c r="FE310" t="s">
        <v>424</v>
      </c>
      <c r="FF310">
        <v>1747247426.5</v>
      </c>
      <c r="FG310">
        <v>1747247420.5</v>
      </c>
      <c r="FH310">
        <v>0</v>
      </c>
      <c r="FI310">
        <v>1.027</v>
      </c>
      <c r="FJ310">
        <v>0.031</v>
      </c>
      <c r="FK310">
        <v>0.02</v>
      </c>
      <c r="FL310">
        <v>0.05</v>
      </c>
      <c r="FM310">
        <v>420</v>
      </c>
      <c r="FN310">
        <v>16</v>
      </c>
      <c r="FO310">
        <v>0.01</v>
      </c>
      <c r="FP310">
        <v>0.1</v>
      </c>
      <c r="FQ310">
        <v>0.4255714749999999</v>
      </c>
      <c r="FR310">
        <v>-0.1133375572232652</v>
      </c>
      <c r="FS310">
        <v>0.07547627246889829</v>
      </c>
      <c r="FT310">
        <v>0</v>
      </c>
      <c r="FU310">
        <v>372.0411764705882</v>
      </c>
      <c r="FV310">
        <v>15.18716560390492</v>
      </c>
      <c r="FW310">
        <v>7.297748147728976</v>
      </c>
      <c r="FX310">
        <v>-1</v>
      </c>
      <c r="FY310">
        <v>0.068675185</v>
      </c>
      <c r="FZ310">
        <v>0.009578595872420059</v>
      </c>
      <c r="GA310">
        <v>0.001734319165919295</v>
      </c>
      <c r="GB310">
        <v>1</v>
      </c>
      <c r="GC310">
        <v>1</v>
      </c>
      <c r="GD310">
        <v>2</v>
      </c>
      <c r="GE310" t="s">
        <v>425</v>
      </c>
      <c r="GF310">
        <v>3.13692</v>
      </c>
      <c r="GG310">
        <v>2.71654</v>
      </c>
      <c r="GH310">
        <v>0.09330960000000001</v>
      </c>
      <c r="GI310">
        <v>0.0925772</v>
      </c>
      <c r="GJ310">
        <v>0.109845</v>
      </c>
      <c r="GK310">
        <v>0.108382</v>
      </c>
      <c r="GL310">
        <v>28796.3</v>
      </c>
      <c r="GM310">
        <v>28872</v>
      </c>
      <c r="GN310">
        <v>29527</v>
      </c>
      <c r="GO310">
        <v>29405.7</v>
      </c>
      <c r="GP310">
        <v>34726</v>
      </c>
      <c r="GQ310">
        <v>34722</v>
      </c>
      <c r="GR310">
        <v>41552.2</v>
      </c>
      <c r="GS310">
        <v>41777.5</v>
      </c>
      <c r="GT310">
        <v>1.917</v>
      </c>
      <c r="GU310">
        <v>1.86905</v>
      </c>
      <c r="GV310">
        <v>0.0737235</v>
      </c>
      <c r="GW310">
        <v>0</v>
      </c>
      <c r="GX310">
        <v>29.5159</v>
      </c>
      <c r="GY310">
        <v>999.9</v>
      </c>
      <c r="GZ310">
        <v>56.9</v>
      </c>
      <c r="HA310">
        <v>31.3</v>
      </c>
      <c r="HB310">
        <v>29.0072</v>
      </c>
      <c r="HC310">
        <v>62.4194</v>
      </c>
      <c r="HD310">
        <v>25.4688</v>
      </c>
      <c r="HE310">
        <v>1</v>
      </c>
      <c r="HF310">
        <v>0.122035</v>
      </c>
      <c r="HG310">
        <v>-1.58978</v>
      </c>
      <c r="HH310">
        <v>20.3502</v>
      </c>
      <c r="HI310">
        <v>5.22687</v>
      </c>
      <c r="HJ310">
        <v>12.0159</v>
      </c>
      <c r="HK310">
        <v>4.9912</v>
      </c>
      <c r="HL310">
        <v>3.28943</v>
      </c>
      <c r="HM310">
        <v>9999</v>
      </c>
      <c r="HN310">
        <v>9999</v>
      </c>
      <c r="HO310">
        <v>9999</v>
      </c>
      <c r="HP310">
        <v>999.9</v>
      </c>
      <c r="HQ310">
        <v>1.86759</v>
      </c>
      <c r="HR310">
        <v>1.86673</v>
      </c>
      <c r="HS310">
        <v>1.86602</v>
      </c>
      <c r="HT310">
        <v>1.86599</v>
      </c>
      <c r="HU310">
        <v>1.86785</v>
      </c>
      <c r="HV310">
        <v>1.87028</v>
      </c>
      <c r="HW310">
        <v>1.8689</v>
      </c>
      <c r="HX310">
        <v>1.8704</v>
      </c>
      <c r="HY310">
        <v>0</v>
      </c>
      <c r="HZ310">
        <v>0</v>
      </c>
      <c r="IA310">
        <v>0</v>
      </c>
      <c r="IB310">
        <v>0</v>
      </c>
      <c r="IC310" t="s">
        <v>426</v>
      </c>
      <c r="ID310" t="s">
        <v>427</v>
      </c>
      <c r="IE310" t="s">
        <v>428</v>
      </c>
      <c r="IF310" t="s">
        <v>428</v>
      </c>
      <c r="IG310" t="s">
        <v>428</v>
      </c>
      <c r="IH310" t="s">
        <v>428</v>
      </c>
      <c r="II310">
        <v>0</v>
      </c>
      <c r="IJ310">
        <v>100</v>
      </c>
      <c r="IK310">
        <v>100</v>
      </c>
      <c r="IL310">
        <v>1.238</v>
      </c>
      <c r="IM310">
        <v>0.2101</v>
      </c>
      <c r="IN310">
        <v>0.6902030508192664</v>
      </c>
      <c r="IO310">
        <v>0.001474763808417899</v>
      </c>
      <c r="IP310">
        <v>-3.85604142745729E-07</v>
      </c>
      <c r="IQ310">
        <v>-4.042155114862324E-11</v>
      </c>
      <c r="IR310">
        <v>-0.0599630414126953</v>
      </c>
      <c r="IS310">
        <v>-0.0008759303265835833</v>
      </c>
      <c r="IT310">
        <v>0.0007542316531097033</v>
      </c>
      <c r="IU310">
        <v>-1.168394518909615E-05</v>
      </c>
      <c r="IV310">
        <v>4</v>
      </c>
      <c r="IW310">
        <v>2283</v>
      </c>
      <c r="IX310">
        <v>1</v>
      </c>
      <c r="IY310">
        <v>28</v>
      </c>
      <c r="IZ310">
        <v>187662.9</v>
      </c>
      <c r="JA310">
        <v>187663</v>
      </c>
      <c r="JB310">
        <v>1.03394</v>
      </c>
      <c r="JC310">
        <v>2.29858</v>
      </c>
      <c r="JD310">
        <v>1.39648</v>
      </c>
      <c r="JE310">
        <v>2.35962</v>
      </c>
      <c r="JF310">
        <v>1.49536</v>
      </c>
      <c r="JG310">
        <v>2.61719</v>
      </c>
      <c r="JH310">
        <v>36.8129</v>
      </c>
      <c r="JI310">
        <v>24.0963</v>
      </c>
      <c r="JJ310">
        <v>18</v>
      </c>
      <c r="JK310">
        <v>488.838</v>
      </c>
      <c r="JL310">
        <v>448.473</v>
      </c>
      <c r="JM310">
        <v>32.2557</v>
      </c>
      <c r="JN310">
        <v>29.1586</v>
      </c>
      <c r="JO310">
        <v>30</v>
      </c>
      <c r="JP310">
        <v>28.9637</v>
      </c>
      <c r="JQ310">
        <v>28.8891</v>
      </c>
      <c r="JR310">
        <v>20.6983</v>
      </c>
      <c r="JS310">
        <v>20.2816</v>
      </c>
      <c r="JT310">
        <v>100</v>
      </c>
      <c r="JU310">
        <v>32.2391</v>
      </c>
      <c r="JV310">
        <v>420</v>
      </c>
      <c r="JW310">
        <v>25.3789</v>
      </c>
      <c r="JX310">
        <v>100.917</v>
      </c>
      <c r="JY310">
        <v>100.46</v>
      </c>
    </row>
    <row r="311" spans="1:285">
      <c r="A311">
        <v>295</v>
      </c>
      <c r="B311">
        <v>1758507201.1</v>
      </c>
      <c r="C311">
        <v>4312.599999904633</v>
      </c>
      <c r="D311" t="s">
        <v>1025</v>
      </c>
      <c r="E311" t="s">
        <v>1026</v>
      </c>
      <c r="F311">
        <v>5</v>
      </c>
      <c r="G311" t="s">
        <v>978</v>
      </c>
      <c r="H311" t="s">
        <v>420</v>
      </c>
      <c r="I311" t="s">
        <v>421</v>
      </c>
      <c r="J311">
        <v>1758507198.1</v>
      </c>
      <c r="K311">
        <f>(L311)/1000</f>
        <v>0</v>
      </c>
      <c r="L311">
        <f>1000*DL311*AJ311*(DH311-DI311)/(100*DA311*(1000-AJ311*DH311))</f>
        <v>0</v>
      </c>
      <c r="M311">
        <f>DL311*AJ311*(DG311-DF311*(1000-AJ311*DI311)/(1000-AJ311*DH311))/(100*DA311)</f>
        <v>0</v>
      </c>
      <c r="N311">
        <f>DF311 - IF(AJ311&gt;1, M311*DA311*100.0/(AL311), 0)</f>
        <v>0</v>
      </c>
      <c r="O311">
        <f>((U311-K311/2)*N311-M311)/(U311+K311/2)</f>
        <v>0</v>
      </c>
      <c r="P311">
        <f>O311*(DM311+DN311)/1000.0</f>
        <v>0</v>
      </c>
      <c r="Q311">
        <f>(DF311 - IF(AJ311&gt;1, M311*DA311*100.0/(AL311), 0))*(DM311+DN311)/1000.0</f>
        <v>0</v>
      </c>
      <c r="R311">
        <f>2.0/((1/T311-1/S311)+SIGN(T311)*SQRT((1/T311-1/S311)*(1/T311-1/S311) + 4*DB311/((DB311+1)*(DB311+1))*(2*1/T311*1/S311-1/S311*1/S311)))</f>
        <v>0</v>
      </c>
      <c r="S311">
        <f>IF(LEFT(DC311,1)&lt;&gt;"0",IF(LEFT(DC311,1)="1",3.0,DD311),$D$5+$E$5*(DT311*DM311/($K$5*1000))+$F$5*(DT311*DM311/($K$5*1000))*MAX(MIN(DA311,$J$5),$I$5)*MAX(MIN(DA311,$J$5),$I$5)+$G$5*MAX(MIN(DA311,$J$5),$I$5)*(DT311*DM311/($K$5*1000))+$H$5*(DT311*DM311/($K$5*1000))*(DT311*DM311/($K$5*1000)))</f>
        <v>0</v>
      </c>
      <c r="T311">
        <f>K311*(1000-(1000*0.61365*exp(17.502*X311/(240.97+X311))/(DM311+DN311)+DH311)/2)/(1000*0.61365*exp(17.502*X311/(240.97+X311))/(DM311+DN311)-DH311)</f>
        <v>0</v>
      </c>
      <c r="U311">
        <f>1/((DB311+1)/(R311/1.6)+1/(S311/1.37)) + DB311/((DB311+1)/(R311/1.6) + DB311/(S311/1.37))</f>
        <v>0</v>
      </c>
      <c r="V311">
        <f>(CW311*CZ311)</f>
        <v>0</v>
      </c>
      <c r="W311">
        <f>(DO311+(V311+2*0.95*5.67E-8*(((DO311+$B$7)+273)^4-(DO311+273)^4)-44100*K311)/(1.84*29.3*S311+8*0.95*5.67E-8*(DO311+273)^3))</f>
        <v>0</v>
      </c>
      <c r="X311">
        <f>($C$7*DP311+$D$7*DQ311+$E$7*W311)</f>
        <v>0</v>
      </c>
      <c r="Y311">
        <f>0.61365*exp(17.502*X311/(240.97+X311))</f>
        <v>0</v>
      </c>
      <c r="Z311">
        <f>(AA311/AB311*100)</f>
        <v>0</v>
      </c>
      <c r="AA311">
        <f>DH311*(DM311+DN311)/1000</f>
        <v>0</v>
      </c>
      <c r="AB311">
        <f>0.61365*exp(17.502*DO311/(240.97+DO311))</f>
        <v>0</v>
      </c>
      <c r="AC311">
        <f>(Y311-DH311*(DM311+DN311)/1000)</f>
        <v>0</v>
      </c>
      <c r="AD311">
        <f>(-K311*44100)</f>
        <v>0</v>
      </c>
      <c r="AE311">
        <f>2*29.3*S311*0.92*(DO311-X311)</f>
        <v>0</v>
      </c>
      <c r="AF311">
        <f>2*0.95*5.67E-8*(((DO311+$B$7)+273)^4-(X311+273)^4)</f>
        <v>0</v>
      </c>
      <c r="AG311">
        <f>V311+AF311+AD311+AE311</f>
        <v>0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MAX(0,($B$13+$C$13*DT311)/(1+$D$13*DT311)*DM311/(DO311+273)*$E$13)</f>
        <v>0</v>
      </c>
      <c r="AM311" t="s">
        <v>422</v>
      </c>
      <c r="AN311" t="s">
        <v>422</v>
      </c>
      <c r="AO311">
        <v>0</v>
      </c>
      <c r="AP311">
        <v>0</v>
      </c>
      <c r="AQ311">
        <f>1-AO311/AP311</f>
        <v>0</v>
      </c>
      <c r="AR311">
        <v>0</v>
      </c>
      <c r="AS311" t="s">
        <v>422</v>
      </c>
      <c r="AT311" t="s">
        <v>422</v>
      </c>
      <c r="AU311">
        <v>0</v>
      </c>
      <c r="AV311">
        <v>0</v>
      </c>
      <c r="AW311">
        <f>1-AU311/AV311</f>
        <v>0</v>
      </c>
      <c r="AX311">
        <v>0.5</v>
      </c>
      <c r="AY311">
        <f>CX311</f>
        <v>0</v>
      </c>
      <c r="AZ311">
        <f>M311</f>
        <v>0</v>
      </c>
      <c r="BA311">
        <f>AW311*AX311*AY311</f>
        <v>0</v>
      </c>
      <c r="BB311">
        <f>(AZ311-AR311)/AY311</f>
        <v>0</v>
      </c>
      <c r="BC311">
        <f>(AP311-AV311)/AV311</f>
        <v>0</v>
      </c>
      <c r="BD311">
        <f>AO311/(AQ311+AO311/AV311)</f>
        <v>0</v>
      </c>
      <c r="BE311" t="s">
        <v>422</v>
      </c>
      <c r="BF311">
        <v>0</v>
      </c>
      <c r="BG311">
        <f>IF(BF311&lt;&gt;0, BF311, BD311)</f>
        <v>0</v>
      </c>
      <c r="BH311">
        <f>1-BG311/AV311</f>
        <v>0</v>
      </c>
      <c r="BI311">
        <f>(AV311-AU311)/(AV311-BG311)</f>
        <v>0</v>
      </c>
      <c r="BJ311">
        <f>(AP311-AV311)/(AP311-BG311)</f>
        <v>0</v>
      </c>
      <c r="BK311">
        <f>(AV311-AU311)/(AV311-AO311)</f>
        <v>0</v>
      </c>
      <c r="BL311">
        <f>(AP311-AV311)/(AP311-AO311)</f>
        <v>0</v>
      </c>
      <c r="BM311">
        <f>(BI311*BG311/AU311)</f>
        <v>0</v>
      </c>
      <c r="BN311">
        <f>(1-BM311)</f>
        <v>0</v>
      </c>
      <c r="CW311">
        <f>$B$11*DU311+$C$11*DV311+$F$11*EG311*(1-EJ311)</f>
        <v>0</v>
      </c>
      <c r="CX311">
        <f>CW311*CY311</f>
        <v>0</v>
      </c>
      <c r="CY311">
        <f>($B$11*$D$9+$C$11*$D$9+$F$11*((ET311+EL311)/MAX(ET311+EL311+EU311, 0.1)*$I$9+EU311/MAX(ET311+EL311+EU311, 0.1)*$J$9))/($B$11+$C$11+$F$11)</f>
        <v>0</v>
      </c>
      <c r="CZ311">
        <f>($B$11*$K$9+$C$11*$K$9+$F$11*((ET311+EL311)/MAX(ET311+EL311+EU311, 0.1)*$P$9+EU311/MAX(ET311+EL311+EU311, 0.1)*$Q$9))/($B$11+$C$11+$F$11)</f>
        <v>0</v>
      </c>
      <c r="DA311">
        <v>4.16</v>
      </c>
      <c r="DB311">
        <v>0.5</v>
      </c>
      <c r="DC311" t="s">
        <v>423</v>
      </c>
      <c r="DD311">
        <v>2</v>
      </c>
      <c r="DE311">
        <v>1758507198.1</v>
      </c>
      <c r="DF311">
        <v>420.378</v>
      </c>
      <c r="DG311">
        <v>420.0023333333333</v>
      </c>
      <c r="DH311">
        <v>25.41766666666667</v>
      </c>
      <c r="DI311">
        <v>25.3485</v>
      </c>
      <c r="DJ311">
        <v>419.1402222222222</v>
      </c>
      <c r="DK311">
        <v>25.20761111111111</v>
      </c>
      <c r="DL311">
        <v>499.9763333333333</v>
      </c>
      <c r="DM311">
        <v>90.01265555555557</v>
      </c>
      <c r="DN311">
        <v>0.05621085555555556</v>
      </c>
      <c r="DO311">
        <v>31.24642222222222</v>
      </c>
      <c r="DP311">
        <v>30.71172222222222</v>
      </c>
      <c r="DQ311">
        <v>999.9000000000001</v>
      </c>
      <c r="DR311">
        <v>0</v>
      </c>
      <c r="DS311">
        <v>0</v>
      </c>
      <c r="DT311">
        <v>10002.93333333333</v>
      </c>
      <c r="DU311">
        <v>0</v>
      </c>
      <c r="DV311">
        <v>0.9007261111111112</v>
      </c>
      <c r="DW311">
        <v>0.375607</v>
      </c>
      <c r="DX311">
        <v>431.3415555555555</v>
      </c>
      <c r="DY311">
        <v>430.9255555555555</v>
      </c>
      <c r="DZ311">
        <v>0.06917528888888889</v>
      </c>
      <c r="EA311">
        <v>420.0023333333333</v>
      </c>
      <c r="EB311">
        <v>25.3485</v>
      </c>
      <c r="EC311">
        <v>2.287912222222222</v>
      </c>
      <c r="ED311">
        <v>2.281685555555556</v>
      </c>
      <c r="EE311">
        <v>19.59156666666667</v>
      </c>
      <c r="EF311">
        <v>19.54768888888889</v>
      </c>
      <c r="EG311">
        <v>0.00500097</v>
      </c>
      <c r="EH311">
        <v>0</v>
      </c>
      <c r="EI311">
        <v>0</v>
      </c>
      <c r="EJ311">
        <v>0</v>
      </c>
      <c r="EK311">
        <v>374.6444444444444</v>
      </c>
      <c r="EL311">
        <v>0.00500097</v>
      </c>
      <c r="EM311">
        <v>1.111111111111111</v>
      </c>
      <c r="EN311">
        <v>0.02222222222222224</v>
      </c>
      <c r="EO311">
        <v>34.937</v>
      </c>
      <c r="EP311">
        <v>38.111</v>
      </c>
      <c r="EQ311">
        <v>36.52066666666667</v>
      </c>
      <c r="ER311">
        <v>38</v>
      </c>
      <c r="ES311">
        <v>36.89566666666666</v>
      </c>
      <c r="ET311">
        <v>0</v>
      </c>
      <c r="EU311">
        <v>0</v>
      </c>
      <c r="EV311">
        <v>0</v>
      </c>
      <c r="EW311">
        <v>1758507202.3</v>
      </c>
      <c r="EX311">
        <v>0</v>
      </c>
      <c r="EY311">
        <v>373.1961538461538</v>
      </c>
      <c r="EZ311">
        <v>14.82735021326421</v>
      </c>
      <c r="FA311">
        <v>16.222222663622</v>
      </c>
      <c r="FB311">
        <v>-6.426923076923076</v>
      </c>
      <c r="FC311">
        <v>15</v>
      </c>
      <c r="FD311">
        <v>0</v>
      </c>
      <c r="FE311" t="s">
        <v>424</v>
      </c>
      <c r="FF311">
        <v>1747247426.5</v>
      </c>
      <c r="FG311">
        <v>1747247420.5</v>
      </c>
      <c r="FH311">
        <v>0</v>
      </c>
      <c r="FI311">
        <v>1.027</v>
      </c>
      <c r="FJ311">
        <v>0.031</v>
      </c>
      <c r="FK311">
        <v>0.02</v>
      </c>
      <c r="FL311">
        <v>0.05</v>
      </c>
      <c r="FM311">
        <v>420</v>
      </c>
      <c r="FN311">
        <v>16</v>
      </c>
      <c r="FO311">
        <v>0.01</v>
      </c>
      <c r="FP311">
        <v>0.1</v>
      </c>
      <c r="FQ311">
        <v>0.412162268292683</v>
      </c>
      <c r="FR311">
        <v>-0.1480057630662009</v>
      </c>
      <c r="FS311">
        <v>0.07561959094625703</v>
      </c>
      <c r="FT311">
        <v>0</v>
      </c>
      <c r="FU311">
        <v>371.7558823529412</v>
      </c>
      <c r="FV311">
        <v>22.41558424629206</v>
      </c>
      <c r="FW311">
        <v>7.360993825823128</v>
      </c>
      <c r="FX311">
        <v>-1</v>
      </c>
      <c r="FY311">
        <v>0.06897633170731707</v>
      </c>
      <c r="FZ311">
        <v>0.002851726829268186</v>
      </c>
      <c r="GA311">
        <v>0.001362541437891066</v>
      </c>
      <c r="GB311">
        <v>1</v>
      </c>
      <c r="GC311">
        <v>1</v>
      </c>
      <c r="GD311">
        <v>2</v>
      </c>
      <c r="GE311" t="s">
        <v>425</v>
      </c>
      <c r="GF311">
        <v>3.137</v>
      </c>
      <c r="GG311">
        <v>2.71675</v>
      </c>
      <c r="GH311">
        <v>0.093303</v>
      </c>
      <c r="GI311">
        <v>0.0925801</v>
      </c>
      <c r="GJ311">
        <v>0.109843</v>
      </c>
      <c r="GK311">
        <v>0.108381</v>
      </c>
      <c r="GL311">
        <v>28796.5</v>
      </c>
      <c r="GM311">
        <v>28871.9</v>
      </c>
      <c r="GN311">
        <v>29526.9</v>
      </c>
      <c r="GO311">
        <v>29405.6</v>
      </c>
      <c r="GP311">
        <v>34726.1</v>
      </c>
      <c r="GQ311">
        <v>34721.9</v>
      </c>
      <c r="GR311">
        <v>41552.2</v>
      </c>
      <c r="GS311">
        <v>41777.4</v>
      </c>
      <c r="GT311">
        <v>1.917</v>
      </c>
      <c r="GU311">
        <v>1.869</v>
      </c>
      <c r="GV311">
        <v>0.0736117</v>
      </c>
      <c r="GW311">
        <v>0</v>
      </c>
      <c r="GX311">
        <v>29.5172</v>
      </c>
      <c r="GY311">
        <v>999.9</v>
      </c>
      <c r="GZ311">
        <v>56.9</v>
      </c>
      <c r="HA311">
        <v>31.3</v>
      </c>
      <c r="HB311">
        <v>29.0086</v>
      </c>
      <c r="HC311">
        <v>62.3994</v>
      </c>
      <c r="HD311">
        <v>25.3966</v>
      </c>
      <c r="HE311">
        <v>1</v>
      </c>
      <c r="HF311">
        <v>0.122035</v>
      </c>
      <c r="HG311">
        <v>-1.61841</v>
      </c>
      <c r="HH311">
        <v>20.3499</v>
      </c>
      <c r="HI311">
        <v>5.22672</v>
      </c>
      <c r="HJ311">
        <v>12.0159</v>
      </c>
      <c r="HK311">
        <v>4.9912</v>
      </c>
      <c r="HL311">
        <v>3.28945</v>
      </c>
      <c r="HM311">
        <v>9999</v>
      </c>
      <c r="HN311">
        <v>9999</v>
      </c>
      <c r="HO311">
        <v>9999</v>
      </c>
      <c r="HP311">
        <v>999.9</v>
      </c>
      <c r="HQ311">
        <v>1.86762</v>
      </c>
      <c r="HR311">
        <v>1.86673</v>
      </c>
      <c r="HS311">
        <v>1.86603</v>
      </c>
      <c r="HT311">
        <v>1.866</v>
      </c>
      <c r="HU311">
        <v>1.86784</v>
      </c>
      <c r="HV311">
        <v>1.87028</v>
      </c>
      <c r="HW311">
        <v>1.8689</v>
      </c>
      <c r="HX311">
        <v>1.8704</v>
      </c>
      <c r="HY311">
        <v>0</v>
      </c>
      <c r="HZ311">
        <v>0</v>
      </c>
      <c r="IA311">
        <v>0</v>
      </c>
      <c r="IB311">
        <v>0</v>
      </c>
      <c r="IC311" t="s">
        <v>426</v>
      </c>
      <c r="ID311" t="s">
        <v>427</v>
      </c>
      <c r="IE311" t="s">
        <v>428</v>
      </c>
      <c r="IF311" t="s">
        <v>428</v>
      </c>
      <c r="IG311" t="s">
        <v>428</v>
      </c>
      <c r="IH311" t="s">
        <v>428</v>
      </c>
      <c r="II311">
        <v>0</v>
      </c>
      <c r="IJ311">
        <v>100</v>
      </c>
      <c r="IK311">
        <v>100</v>
      </c>
      <c r="IL311">
        <v>1.238</v>
      </c>
      <c r="IM311">
        <v>0.2101</v>
      </c>
      <c r="IN311">
        <v>0.6902030508192664</v>
      </c>
      <c r="IO311">
        <v>0.001474763808417899</v>
      </c>
      <c r="IP311">
        <v>-3.85604142745729E-07</v>
      </c>
      <c r="IQ311">
        <v>-4.042155114862324E-11</v>
      </c>
      <c r="IR311">
        <v>-0.0599630414126953</v>
      </c>
      <c r="IS311">
        <v>-0.0008759303265835833</v>
      </c>
      <c r="IT311">
        <v>0.0007542316531097033</v>
      </c>
      <c r="IU311">
        <v>-1.168394518909615E-05</v>
      </c>
      <c r="IV311">
        <v>4</v>
      </c>
      <c r="IW311">
        <v>2283</v>
      </c>
      <c r="IX311">
        <v>1</v>
      </c>
      <c r="IY311">
        <v>28</v>
      </c>
      <c r="IZ311">
        <v>187662.9</v>
      </c>
      <c r="JA311">
        <v>187663</v>
      </c>
      <c r="JB311">
        <v>1.03271</v>
      </c>
      <c r="JC311">
        <v>2.29614</v>
      </c>
      <c r="JD311">
        <v>1.39648</v>
      </c>
      <c r="JE311">
        <v>2.35962</v>
      </c>
      <c r="JF311">
        <v>1.49536</v>
      </c>
      <c r="JG311">
        <v>2.63428</v>
      </c>
      <c r="JH311">
        <v>36.8129</v>
      </c>
      <c r="JI311">
        <v>24.105</v>
      </c>
      <c r="JJ311">
        <v>18</v>
      </c>
      <c r="JK311">
        <v>488.847</v>
      </c>
      <c r="JL311">
        <v>448.442</v>
      </c>
      <c r="JM311">
        <v>32.2414</v>
      </c>
      <c r="JN311">
        <v>29.1586</v>
      </c>
      <c r="JO311">
        <v>30</v>
      </c>
      <c r="JP311">
        <v>28.9649</v>
      </c>
      <c r="JQ311">
        <v>28.8891</v>
      </c>
      <c r="JR311">
        <v>20.6992</v>
      </c>
      <c r="JS311">
        <v>20.2816</v>
      </c>
      <c r="JT311">
        <v>100</v>
      </c>
      <c r="JU311">
        <v>32.2391</v>
      </c>
      <c r="JV311">
        <v>420</v>
      </c>
      <c r="JW311">
        <v>25.3789</v>
      </c>
      <c r="JX311">
        <v>100.917</v>
      </c>
      <c r="JY311">
        <v>100.46</v>
      </c>
    </row>
    <row r="312" spans="1:285">
      <c r="A312">
        <v>296</v>
      </c>
      <c r="B312">
        <v>1758507203.1</v>
      </c>
      <c r="C312">
        <v>4314.599999904633</v>
      </c>
      <c r="D312" t="s">
        <v>1027</v>
      </c>
      <c r="E312" t="s">
        <v>1028</v>
      </c>
      <c r="F312">
        <v>5</v>
      </c>
      <c r="G312" t="s">
        <v>978</v>
      </c>
      <c r="H312" t="s">
        <v>420</v>
      </c>
      <c r="I312" t="s">
        <v>421</v>
      </c>
      <c r="J312">
        <v>1758507200.1</v>
      </c>
      <c r="K312">
        <f>(L312)/1000</f>
        <v>0</v>
      </c>
      <c r="L312">
        <f>1000*DL312*AJ312*(DH312-DI312)/(100*DA312*(1000-AJ312*DH312))</f>
        <v>0</v>
      </c>
      <c r="M312">
        <f>DL312*AJ312*(DG312-DF312*(1000-AJ312*DI312)/(1000-AJ312*DH312))/(100*DA312)</f>
        <v>0</v>
      </c>
      <c r="N312">
        <f>DF312 - IF(AJ312&gt;1, M312*DA312*100.0/(AL312), 0)</f>
        <v>0</v>
      </c>
      <c r="O312">
        <f>((U312-K312/2)*N312-M312)/(U312+K312/2)</f>
        <v>0</v>
      </c>
      <c r="P312">
        <f>O312*(DM312+DN312)/1000.0</f>
        <v>0</v>
      </c>
      <c r="Q312">
        <f>(DF312 - IF(AJ312&gt;1, M312*DA312*100.0/(AL312), 0))*(DM312+DN312)/1000.0</f>
        <v>0</v>
      </c>
      <c r="R312">
        <f>2.0/((1/T312-1/S312)+SIGN(T312)*SQRT((1/T312-1/S312)*(1/T312-1/S312) + 4*DB312/((DB312+1)*(DB312+1))*(2*1/T312*1/S312-1/S312*1/S312)))</f>
        <v>0</v>
      </c>
      <c r="S312">
        <f>IF(LEFT(DC312,1)&lt;&gt;"0",IF(LEFT(DC312,1)="1",3.0,DD312),$D$5+$E$5*(DT312*DM312/($K$5*1000))+$F$5*(DT312*DM312/($K$5*1000))*MAX(MIN(DA312,$J$5),$I$5)*MAX(MIN(DA312,$J$5),$I$5)+$G$5*MAX(MIN(DA312,$J$5),$I$5)*(DT312*DM312/($K$5*1000))+$H$5*(DT312*DM312/($K$5*1000))*(DT312*DM312/($K$5*1000)))</f>
        <v>0</v>
      </c>
      <c r="T312">
        <f>K312*(1000-(1000*0.61365*exp(17.502*X312/(240.97+X312))/(DM312+DN312)+DH312)/2)/(1000*0.61365*exp(17.502*X312/(240.97+X312))/(DM312+DN312)-DH312)</f>
        <v>0</v>
      </c>
      <c r="U312">
        <f>1/((DB312+1)/(R312/1.6)+1/(S312/1.37)) + DB312/((DB312+1)/(R312/1.6) + DB312/(S312/1.37))</f>
        <v>0</v>
      </c>
      <c r="V312">
        <f>(CW312*CZ312)</f>
        <v>0</v>
      </c>
      <c r="W312">
        <f>(DO312+(V312+2*0.95*5.67E-8*(((DO312+$B$7)+273)^4-(DO312+273)^4)-44100*K312)/(1.84*29.3*S312+8*0.95*5.67E-8*(DO312+273)^3))</f>
        <v>0</v>
      </c>
      <c r="X312">
        <f>($C$7*DP312+$D$7*DQ312+$E$7*W312)</f>
        <v>0</v>
      </c>
      <c r="Y312">
        <f>0.61365*exp(17.502*X312/(240.97+X312))</f>
        <v>0</v>
      </c>
      <c r="Z312">
        <f>(AA312/AB312*100)</f>
        <v>0</v>
      </c>
      <c r="AA312">
        <f>DH312*(DM312+DN312)/1000</f>
        <v>0</v>
      </c>
      <c r="AB312">
        <f>0.61365*exp(17.502*DO312/(240.97+DO312))</f>
        <v>0</v>
      </c>
      <c r="AC312">
        <f>(Y312-DH312*(DM312+DN312)/1000)</f>
        <v>0</v>
      </c>
      <c r="AD312">
        <f>(-K312*44100)</f>
        <v>0</v>
      </c>
      <c r="AE312">
        <f>2*29.3*S312*0.92*(DO312-X312)</f>
        <v>0</v>
      </c>
      <c r="AF312">
        <f>2*0.95*5.67E-8*(((DO312+$B$7)+273)^4-(X312+273)^4)</f>
        <v>0</v>
      </c>
      <c r="AG312">
        <f>V312+AF312+AD312+AE312</f>
        <v>0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MAX(0,($B$13+$C$13*DT312)/(1+$D$13*DT312)*DM312/(DO312+273)*$E$13)</f>
        <v>0</v>
      </c>
      <c r="AM312" t="s">
        <v>422</v>
      </c>
      <c r="AN312" t="s">
        <v>422</v>
      </c>
      <c r="AO312">
        <v>0</v>
      </c>
      <c r="AP312">
        <v>0</v>
      </c>
      <c r="AQ312">
        <f>1-AO312/AP312</f>
        <v>0</v>
      </c>
      <c r="AR312">
        <v>0</v>
      </c>
      <c r="AS312" t="s">
        <v>422</v>
      </c>
      <c r="AT312" t="s">
        <v>422</v>
      </c>
      <c r="AU312">
        <v>0</v>
      </c>
      <c r="AV312">
        <v>0</v>
      </c>
      <c r="AW312">
        <f>1-AU312/AV312</f>
        <v>0</v>
      </c>
      <c r="AX312">
        <v>0.5</v>
      </c>
      <c r="AY312">
        <f>CX312</f>
        <v>0</v>
      </c>
      <c r="AZ312">
        <f>M312</f>
        <v>0</v>
      </c>
      <c r="BA312">
        <f>AW312*AX312*AY312</f>
        <v>0</v>
      </c>
      <c r="BB312">
        <f>(AZ312-AR312)/AY312</f>
        <v>0</v>
      </c>
      <c r="BC312">
        <f>(AP312-AV312)/AV312</f>
        <v>0</v>
      </c>
      <c r="BD312">
        <f>AO312/(AQ312+AO312/AV312)</f>
        <v>0</v>
      </c>
      <c r="BE312" t="s">
        <v>422</v>
      </c>
      <c r="BF312">
        <v>0</v>
      </c>
      <c r="BG312">
        <f>IF(BF312&lt;&gt;0, BF312, BD312)</f>
        <v>0</v>
      </c>
      <c r="BH312">
        <f>1-BG312/AV312</f>
        <v>0</v>
      </c>
      <c r="BI312">
        <f>(AV312-AU312)/(AV312-BG312)</f>
        <v>0</v>
      </c>
      <c r="BJ312">
        <f>(AP312-AV312)/(AP312-BG312)</f>
        <v>0</v>
      </c>
      <c r="BK312">
        <f>(AV312-AU312)/(AV312-AO312)</f>
        <v>0</v>
      </c>
      <c r="BL312">
        <f>(AP312-AV312)/(AP312-AO312)</f>
        <v>0</v>
      </c>
      <c r="BM312">
        <f>(BI312*BG312/AU312)</f>
        <v>0</v>
      </c>
      <c r="BN312">
        <f>(1-BM312)</f>
        <v>0</v>
      </c>
      <c r="CW312">
        <f>$B$11*DU312+$C$11*DV312+$F$11*EG312*(1-EJ312)</f>
        <v>0</v>
      </c>
      <c r="CX312">
        <f>CW312*CY312</f>
        <v>0</v>
      </c>
      <c r="CY312">
        <f>($B$11*$D$9+$C$11*$D$9+$F$11*((ET312+EL312)/MAX(ET312+EL312+EU312, 0.1)*$I$9+EU312/MAX(ET312+EL312+EU312, 0.1)*$J$9))/($B$11+$C$11+$F$11)</f>
        <v>0</v>
      </c>
      <c r="CZ312">
        <f>($B$11*$K$9+$C$11*$K$9+$F$11*((ET312+EL312)/MAX(ET312+EL312+EU312, 0.1)*$P$9+EU312/MAX(ET312+EL312+EU312, 0.1)*$Q$9))/($B$11+$C$11+$F$11)</f>
        <v>0</v>
      </c>
      <c r="DA312">
        <v>4.16</v>
      </c>
      <c r="DB312">
        <v>0.5</v>
      </c>
      <c r="DC312" t="s">
        <v>423</v>
      </c>
      <c r="DD312">
        <v>2</v>
      </c>
      <c r="DE312">
        <v>1758507200.1</v>
      </c>
      <c r="DF312">
        <v>420.3741111111111</v>
      </c>
      <c r="DG312">
        <v>420.0187777777778</v>
      </c>
      <c r="DH312">
        <v>25.41635555555556</v>
      </c>
      <c r="DI312">
        <v>25.34795555555555</v>
      </c>
      <c r="DJ312">
        <v>419.1363333333333</v>
      </c>
      <c r="DK312">
        <v>25.20632222222222</v>
      </c>
      <c r="DL312">
        <v>499.9811111111111</v>
      </c>
      <c r="DM312">
        <v>90.01341111111111</v>
      </c>
      <c r="DN312">
        <v>0.05633286666666667</v>
      </c>
      <c r="DO312">
        <v>31.24665555555556</v>
      </c>
      <c r="DP312">
        <v>30.71207777777778</v>
      </c>
      <c r="DQ312">
        <v>999.9000000000001</v>
      </c>
      <c r="DR312">
        <v>0</v>
      </c>
      <c r="DS312">
        <v>0</v>
      </c>
      <c r="DT312">
        <v>10003.48333333333</v>
      </c>
      <c r="DU312">
        <v>0</v>
      </c>
      <c r="DV312">
        <v>0.899321</v>
      </c>
      <c r="DW312">
        <v>0.355272</v>
      </c>
      <c r="DX312">
        <v>431.3368888888889</v>
      </c>
      <c r="DY312">
        <v>430.9422222222222</v>
      </c>
      <c r="DZ312">
        <v>0.06839496666666667</v>
      </c>
      <c r="EA312">
        <v>420.0187777777778</v>
      </c>
      <c r="EB312">
        <v>25.34795555555555</v>
      </c>
      <c r="EC312">
        <v>2.287814444444444</v>
      </c>
      <c r="ED312">
        <v>2.281656666666667</v>
      </c>
      <c r="EE312">
        <v>19.59085555555556</v>
      </c>
      <c r="EF312">
        <v>19.54747777777778</v>
      </c>
      <c r="EG312">
        <v>0.00500097</v>
      </c>
      <c r="EH312">
        <v>0</v>
      </c>
      <c r="EI312">
        <v>0</v>
      </c>
      <c r="EJ312">
        <v>0</v>
      </c>
      <c r="EK312">
        <v>375.3888888888889</v>
      </c>
      <c r="EL312">
        <v>0.00500097</v>
      </c>
      <c r="EM312">
        <v>2.388888888888889</v>
      </c>
      <c r="EN312">
        <v>0.07777777777777774</v>
      </c>
      <c r="EO312">
        <v>34.937</v>
      </c>
      <c r="EP312">
        <v>38.097</v>
      </c>
      <c r="EQ312">
        <v>36.51377777777778</v>
      </c>
      <c r="ER312">
        <v>38</v>
      </c>
      <c r="ES312">
        <v>36.875</v>
      </c>
      <c r="ET312">
        <v>0</v>
      </c>
      <c r="EU312">
        <v>0</v>
      </c>
      <c r="EV312">
        <v>0</v>
      </c>
      <c r="EW312">
        <v>1758507204.1</v>
      </c>
      <c r="EX312">
        <v>0</v>
      </c>
      <c r="EY312">
        <v>374.576</v>
      </c>
      <c r="EZ312">
        <v>-15.70769268460134</v>
      </c>
      <c r="FA312">
        <v>75.32307753356015</v>
      </c>
      <c r="FB312">
        <v>-5.948</v>
      </c>
      <c r="FC312">
        <v>15</v>
      </c>
      <c r="FD312">
        <v>0</v>
      </c>
      <c r="FE312" t="s">
        <v>424</v>
      </c>
      <c r="FF312">
        <v>1747247426.5</v>
      </c>
      <c r="FG312">
        <v>1747247420.5</v>
      </c>
      <c r="FH312">
        <v>0</v>
      </c>
      <c r="FI312">
        <v>1.027</v>
      </c>
      <c r="FJ312">
        <v>0.031</v>
      </c>
      <c r="FK312">
        <v>0.02</v>
      </c>
      <c r="FL312">
        <v>0.05</v>
      </c>
      <c r="FM312">
        <v>420</v>
      </c>
      <c r="FN312">
        <v>16</v>
      </c>
      <c r="FO312">
        <v>0.01</v>
      </c>
      <c r="FP312">
        <v>0.1</v>
      </c>
      <c r="FQ312">
        <v>0.392449225</v>
      </c>
      <c r="FR312">
        <v>0.001738750469043487</v>
      </c>
      <c r="FS312">
        <v>0.06476996233381933</v>
      </c>
      <c r="FT312">
        <v>1</v>
      </c>
      <c r="FU312">
        <v>372.2352941176471</v>
      </c>
      <c r="FV312">
        <v>22.73491192710548</v>
      </c>
      <c r="FW312">
        <v>7.344020470981865</v>
      </c>
      <c r="FX312">
        <v>-1</v>
      </c>
      <c r="FY312">
        <v>0.06901697749999999</v>
      </c>
      <c r="FZ312">
        <v>-0.0002129707317074375</v>
      </c>
      <c r="GA312">
        <v>0.001319189404044677</v>
      </c>
      <c r="GB312">
        <v>1</v>
      </c>
      <c r="GC312">
        <v>2</v>
      </c>
      <c r="GD312">
        <v>2</v>
      </c>
      <c r="GE312" t="s">
        <v>448</v>
      </c>
      <c r="GF312">
        <v>3.13702</v>
      </c>
      <c r="GG312">
        <v>2.71684</v>
      </c>
      <c r="GH312">
        <v>0.0933075</v>
      </c>
      <c r="GI312">
        <v>0.09257410000000001</v>
      </c>
      <c r="GJ312">
        <v>0.109844</v>
      </c>
      <c r="GK312">
        <v>0.108382</v>
      </c>
      <c r="GL312">
        <v>28796.4</v>
      </c>
      <c r="GM312">
        <v>28872.1</v>
      </c>
      <c r="GN312">
        <v>29527</v>
      </c>
      <c r="GO312">
        <v>29405.6</v>
      </c>
      <c r="GP312">
        <v>34725.9</v>
      </c>
      <c r="GQ312">
        <v>34722</v>
      </c>
      <c r="GR312">
        <v>41552.1</v>
      </c>
      <c r="GS312">
        <v>41777.6</v>
      </c>
      <c r="GT312">
        <v>1.91705</v>
      </c>
      <c r="GU312">
        <v>1.8691</v>
      </c>
      <c r="GV312">
        <v>0.0729784</v>
      </c>
      <c r="GW312">
        <v>0</v>
      </c>
      <c r="GX312">
        <v>29.5179</v>
      </c>
      <c r="GY312">
        <v>999.9</v>
      </c>
      <c r="GZ312">
        <v>56.9</v>
      </c>
      <c r="HA312">
        <v>31.3</v>
      </c>
      <c r="HB312">
        <v>29.009</v>
      </c>
      <c r="HC312">
        <v>62.3194</v>
      </c>
      <c r="HD312">
        <v>25.3526</v>
      </c>
      <c r="HE312">
        <v>1</v>
      </c>
      <c r="HF312">
        <v>0.122073</v>
      </c>
      <c r="HG312">
        <v>-1.64549</v>
      </c>
      <c r="HH312">
        <v>20.3497</v>
      </c>
      <c r="HI312">
        <v>5.22717</v>
      </c>
      <c r="HJ312">
        <v>12.0159</v>
      </c>
      <c r="HK312">
        <v>4.9914</v>
      </c>
      <c r="HL312">
        <v>3.28945</v>
      </c>
      <c r="HM312">
        <v>9999</v>
      </c>
      <c r="HN312">
        <v>9999</v>
      </c>
      <c r="HO312">
        <v>9999</v>
      </c>
      <c r="HP312">
        <v>999.9</v>
      </c>
      <c r="HQ312">
        <v>1.86763</v>
      </c>
      <c r="HR312">
        <v>1.86672</v>
      </c>
      <c r="HS312">
        <v>1.86604</v>
      </c>
      <c r="HT312">
        <v>1.866</v>
      </c>
      <c r="HU312">
        <v>1.86783</v>
      </c>
      <c r="HV312">
        <v>1.87027</v>
      </c>
      <c r="HW312">
        <v>1.8689</v>
      </c>
      <c r="HX312">
        <v>1.8704</v>
      </c>
      <c r="HY312">
        <v>0</v>
      </c>
      <c r="HZ312">
        <v>0</v>
      </c>
      <c r="IA312">
        <v>0</v>
      </c>
      <c r="IB312">
        <v>0</v>
      </c>
      <c r="IC312" t="s">
        <v>426</v>
      </c>
      <c r="ID312" t="s">
        <v>427</v>
      </c>
      <c r="IE312" t="s">
        <v>428</v>
      </c>
      <c r="IF312" t="s">
        <v>428</v>
      </c>
      <c r="IG312" t="s">
        <v>428</v>
      </c>
      <c r="IH312" t="s">
        <v>428</v>
      </c>
      <c r="II312">
        <v>0</v>
      </c>
      <c r="IJ312">
        <v>100</v>
      </c>
      <c r="IK312">
        <v>100</v>
      </c>
      <c r="IL312">
        <v>1.238</v>
      </c>
      <c r="IM312">
        <v>0.21</v>
      </c>
      <c r="IN312">
        <v>0.6902030508192664</v>
      </c>
      <c r="IO312">
        <v>0.001474763808417899</v>
      </c>
      <c r="IP312">
        <v>-3.85604142745729E-07</v>
      </c>
      <c r="IQ312">
        <v>-4.042155114862324E-11</v>
      </c>
      <c r="IR312">
        <v>-0.0599630414126953</v>
      </c>
      <c r="IS312">
        <v>-0.0008759303265835833</v>
      </c>
      <c r="IT312">
        <v>0.0007542316531097033</v>
      </c>
      <c r="IU312">
        <v>-1.168394518909615E-05</v>
      </c>
      <c r="IV312">
        <v>4</v>
      </c>
      <c r="IW312">
        <v>2283</v>
      </c>
      <c r="IX312">
        <v>1</v>
      </c>
      <c r="IY312">
        <v>28</v>
      </c>
      <c r="IZ312">
        <v>187662.9</v>
      </c>
      <c r="JA312">
        <v>187663</v>
      </c>
      <c r="JB312">
        <v>1.03394</v>
      </c>
      <c r="JC312">
        <v>2.2998</v>
      </c>
      <c r="JD312">
        <v>1.39648</v>
      </c>
      <c r="JE312">
        <v>2.3584</v>
      </c>
      <c r="JF312">
        <v>1.49536</v>
      </c>
      <c r="JG312">
        <v>2.57568</v>
      </c>
      <c r="JH312">
        <v>36.8129</v>
      </c>
      <c r="JI312">
        <v>24.0963</v>
      </c>
      <c r="JJ312">
        <v>18</v>
      </c>
      <c r="JK312">
        <v>488.889</v>
      </c>
      <c r="JL312">
        <v>448.505</v>
      </c>
      <c r="JM312">
        <v>32.2326</v>
      </c>
      <c r="JN312">
        <v>29.1586</v>
      </c>
      <c r="JO312">
        <v>30</v>
      </c>
      <c r="JP312">
        <v>28.9662</v>
      </c>
      <c r="JQ312">
        <v>28.8891</v>
      </c>
      <c r="JR312">
        <v>20.6998</v>
      </c>
      <c r="JS312">
        <v>20.2816</v>
      </c>
      <c r="JT312">
        <v>100</v>
      </c>
      <c r="JU312">
        <v>32.226</v>
      </c>
      <c r="JV312">
        <v>420</v>
      </c>
      <c r="JW312">
        <v>25.3789</v>
      </c>
      <c r="JX312">
        <v>100.917</v>
      </c>
      <c r="JY312">
        <v>100.46</v>
      </c>
    </row>
    <row r="313" spans="1:285">
      <c r="A313">
        <v>297</v>
      </c>
      <c r="B313">
        <v>1758507205.1</v>
      </c>
      <c r="C313">
        <v>4316.599999904633</v>
      </c>
      <c r="D313" t="s">
        <v>1029</v>
      </c>
      <c r="E313" t="s">
        <v>1030</v>
      </c>
      <c r="F313">
        <v>5</v>
      </c>
      <c r="G313" t="s">
        <v>978</v>
      </c>
      <c r="H313" t="s">
        <v>420</v>
      </c>
      <c r="I313" t="s">
        <v>421</v>
      </c>
      <c r="J313">
        <v>1758507202.1</v>
      </c>
      <c r="K313">
        <f>(L313)/1000</f>
        <v>0</v>
      </c>
      <c r="L313">
        <f>1000*DL313*AJ313*(DH313-DI313)/(100*DA313*(1000-AJ313*DH313))</f>
        <v>0</v>
      </c>
      <c r="M313">
        <f>DL313*AJ313*(DG313-DF313*(1000-AJ313*DI313)/(1000-AJ313*DH313))/(100*DA313)</f>
        <v>0</v>
      </c>
      <c r="N313">
        <f>DF313 - IF(AJ313&gt;1, M313*DA313*100.0/(AL313), 0)</f>
        <v>0</v>
      </c>
      <c r="O313">
        <f>((U313-K313/2)*N313-M313)/(U313+K313/2)</f>
        <v>0</v>
      </c>
      <c r="P313">
        <f>O313*(DM313+DN313)/1000.0</f>
        <v>0</v>
      </c>
      <c r="Q313">
        <f>(DF313 - IF(AJ313&gt;1, M313*DA313*100.0/(AL313), 0))*(DM313+DN313)/1000.0</f>
        <v>0</v>
      </c>
      <c r="R313">
        <f>2.0/((1/T313-1/S313)+SIGN(T313)*SQRT((1/T313-1/S313)*(1/T313-1/S313) + 4*DB313/((DB313+1)*(DB313+1))*(2*1/T313*1/S313-1/S313*1/S313)))</f>
        <v>0</v>
      </c>
      <c r="S313">
        <f>IF(LEFT(DC313,1)&lt;&gt;"0",IF(LEFT(DC313,1)="1",3.0,DD313),$D$5+$E$5*(DT313*DM313/($K$5*1000))+$F$5*(DT313*DM313/($K$5*1000))*MAX(MIN(DA313,$J$5),$I$5)*MAX(MIN(DA313,$J$5),$I$5)+$G$5*MAX(MIN(DA313,$J$5),$I$5)*(DT313*DM313/($K$5*1000))+$H$5*(DT313*DM313/($K$5*1000))*(DT313*DM313/($K$5*1000)))</f>
        <v>0</v>
      </c>
      <c r="T313">
        <f>K313*(1000-(1000*0.61365*exp(17.502*X313/(240.97+X313))/(DM313+DN313)+DH313)/2)/(1000*0.61365*exp(17.502*X313/(240.97+X313))/(DM313+DN313)-DH313)</f>
        <v>0</v>
      </c>
      <c r="U313">
        <f>1/((DB313+1)/(R313/1.6)+1/(S313/1.37)) + DB313/((DB313+1)/(R313/1.6) + DB313/(S313/1.37))</f>
        <v>0</v>
      </c>
      <c r="V313">
        <f>(CW313*CZ313)</f>
        <v>0</v>
      </c>
      <c r="W313">
        <f>(DO313+(V313+2*0.95*5.67E-8*(((DO313+$B$7)+273)^4-(DO313+273)^4)-44100*K313)/(1.84*29.3*S313+8*0.95*5.67E-8*(DO313+273)^3))</f>
        <v>0</v>
      </c>
      <c r="X313">
        <f>($C$7*DP313+$D$7*DQ313+$E$7*W313)</f>
        <v>0</v>
      </c>
      <c r="Y313">
        <f>0.61365*exp(17.502*X313/(240.97+X313))</f>
        <v>0</v>
      </c>
      <c r="Z313">
        <f>(AA313/AB313*100)</f>
        <v>0</v>
      </c>
      <c r="AA313">
        <f>DH313*(DM313+DN313)/1000</f>
        <v>0</v>
      </c>
      <c r="AB313">
        <f>0.61365*exp(17.502*DO313/(240.97+DO313))</f>
        <v>0</v>
      </c>
      <c r="AC313">
        <f>(Y313-DH313*(DM313+DN313)/1000)</f>
        <v>0</v>
      </c>
      <c r="AD313">
        <f>(-K313*44100)</f>
        <v>0</v>
      </c>
      <c r="AE313">
        <f>2*29.3*S313*0.92*(DO313-X313)</f>
        <v>0</v>
      </c>
      <c r="AF313">
        <f>2*0.95*5.67E-8*(((DO313+$B$7)+273)^4-(X313+273)^4)</f>
        <v>0</v>
      </c>
      <c r="AG313">
        <f>V313+AF313+AD313+AE313</f>
        <v>0</v>
      </c>
      <c r="AH313">
        <v>2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MAX(0,($B$13+$C$13*DT313)/(1+$D$13*DT313)*DM313/(DO313+273)*$E$13)</f>
        <v>0</v>
      </c>
      <c r="AM313" t="s">
        <v>422</v>
      </c>
      <c r="AN313" t="s">
        <v>422</v>
      </c>
      <c r="AO313">
        <v>0</v>
      </c>
      <c r="AP313">
        <v>0</v>
      </c>
      <c r="AQ313">
        <f>1-AO313/AP313</f>
        <v>0</v>
      </c>
      <c r="AR313">
        <v>0</v>
      </c>
      <c r="AS313" t="s">
        <v>422</v>
      </c>
      <c r="AT313" t="s">
        <v>422</v>
      </c>
      <c r="AU313">
        <v>0</v>
      </c>
      <c r="AV313">
        <v>0</v>
      </c>
      <c r="AW313">
        <f>1-AU313/AV313</f>
        <v>0</v>
      </c>
      <c r="AX313">
        <v>0.5</v>
      </c>
      <c r="AY313">
        <f>CX313</f>
        <v>0</v>
      </c>
      <c r="AZ313">
        <f>M313</f>
        <v>0</v>
      </c>
      <c r="BA313">
        <f>AW313*AX313*AY313</f>
        <v>0</v>
      </c>
      <c r="BB313">
        <f>(AZ313-AR313)/AY313</f>
        <v>0</v>
      </c>
      <c r="BC313">
        <f>(AP313-AV313)/AV313</f>
        <v>0</v>
      </c>
      <c r="BD313">
        <f>AO313/(AQ313+AO313/AV313)</f>
        <v>0</v>
      </c>
      <c r="BE313" t="s">
        <v>422</v>
      </c>
      <c r="BF313">
        <v>0</v>
      </c>
      <c r="BG313">
        <f>IF(BF313&lt;&gt;0, BF313, BD313)</f>
        <v>0</v>
      </c>
      <c r="BH313">
        <f>1-BG313/AV313</f>
        <v>0</v>
      </c>
      <c r="BI313">
        <f>(AV313-AU313)/(AV313-BG313)</f>
        <v>0</v>
      </c>
      <c r="BJ313">
        <f>(AP313-AV313)/(AP313-BG313)</f>
        <v>0</v>
      </c>
      <c r="BK313">
        <f>(AV313-AU313)/(AV313-AO313)</f>
        <v>0</v>
      </c>
      <c r="BL313">
        <f>(AP313-AV313)/(AP313-AO313)</f>
        <v>0</v>
      </c>
      <c r="BM313">
        <f>(BI313*BG313/AU313)</f>
        <v>0</v>
      </c>
      <c r="BN313">
        <f>(1-BM313)</f>
        <v>0</v>
      </c>
      <c r="CW313">
        <f>$B$11*DU313+$C$11*DV313+$F$11*EG313*(1-EJ313)</f>
        <v>0</v>
      </c>
      <c r="CX313">
        <f>CW313*CY313</f>
        <v>0</v>
      </c>
      <c r="CY313">
        <f>($B$11*$D$9+$C$11*$D$9+$F$11*((ET313+EL313)/MAX(ET313+EL313+EU313, 0.1)*$I$9+EU313/MAX(ET313+EL313+EU313, 0.1)*$J$9))/($B$11+$C$11+$F$11)</f>
        <v>0</v>
      </c>
      <c r="CZ313">
        <f>($B$11*$K$9+$C$11*$K$9+$F$11*((ET313+EL313)/MAX(ET313+EL313+EU313, 0.1)*$P$9+EU313/MAX(ET313+EL313+EU313, 0.1)*$Q$9))/($B$11+$C$11+$F$11)</f>
        <v>0</v>
      </c>
      <c r="DA313">
        <v>4.16</v>
      </c>
      <c r="DB313">
        <v>0.5</v>
      </c>
      <c r="DC313" t="s">
        <v>423</v>
      </c>
      <c r="DD313">
        <v>2</v>
      </c>
      <c r="DE313">
        <v>1758507202.1</v>
      </c>
      <c r="DF313">
        <v>420.3844444444445</v>
      </c>
      <c r="DG313">
        <v>420.0118888888889</v>
      </c>
      <c r="DH313">
        <v>25.41615555555556</v>
      </c>
      <c r="DI313">
        <v>25.34778888888889</v>
      </c>
      <c r="DJ313">
        <v>419.1466666666666</v>
      </c>
      <c r="DK313">
        <v>25.20612222222222</v>
      </c>
      <c r="DL313">
        <v>499.988</v>
      </c>
      <c r="DM313">
        <v>90.01437777777778</v>
      </c>
      <c r="DN313">
        <v>0.05648808888888888</v>
      </c>
      <c r="DO313">
        <v>31.2467</v>
      </c>
      <c r="DP313">
        <v>30.70954444444444</v>
      </c>
      <c r="DQ313">
        <v>999.9000000000001</v>
      </c>
      <c r="DR313">
        <v>0</v>
      </c>
      <c r="DS313">
        <v>0</v>
      </c>
      <c r="DT313">
        <v>10004.73888888889</v>
      </c>
      <c r="DU313">
        <v>0</v>
      </c>
      <c r="DV313">
        <v>0.899321</v>
      </c>
      <c r="DW313">
        <v>0.3724264444444444</v>
      </c>
      <c r="DX313">
        <v>431.3474444444445</v>
      </c>
      <c r="DY313">
        <v>430.9351111111111</v>
      </c>
      <c r="DZ313">
        <v>0.06837186666666667</v>
      </c>
      <c r="EA313">
        <v>420.0118888888889</v>
      </c>
      <c r="EB313">
        <v>25.34778888888889</v>
      </c>
      <c r="EC313">
        <v>2.28782</v>
      </c>
      <c r="ED313">
        <v>2.281665555555556</v>
      </c>
      <c r="EE313">
        <v>19.5909</v>
      </c>
      <c r="EF313">
        <v>19.54753333333333</v>
      </c>
      <c r="EG313">
        <v>0.00500097</v>
      </c>
      <c r="EH313">
        <v>0</v>
      </c>
      <c r="EI313">
        <v>0</v>
      </c>
      <c r="EJ313">
        <v>0</v>
      </c>
      <c r="EK313">
        <v>377.2111111111112</v>
      </c>
      <c r="EL313">
        <v>0.00500097</v>
      </c>
      <c r="EM313">
        <v>-5.355555555555556</v>
      </c>
      <c r="EN313">
        <v>-1.466666666666667</v>
      </c>
      <c r="EO313">
        <v>34.937</v>
      </c>
      <c r="EP313">
        <v>38.07599999999999</v>
      </c>
      <c r="EQ313">
        <v>36.5</v>
      </c>
      <c r="ER313">
        <v>38</v>
      </c>
      <c r="ES313">
        <v>36.875</v>
      </c>
      <c r="ET313">
        <v>0</v>
      </c>
      <c r="EU313">
        <v>0</v>
      </c>
      <c r="EV313">
        <v>0</v>
      </c>
      <c r="EW313">
        <v>1758507205.9</v>
      </c>
      <c r="EX313">
        <v>0</v>
      </c>
      <c r="EY313">
        <v>374.5</v>
      </c>
      <c r="EZ313">
        <v>-13.03247906611536</v>
      </c>
      <c r="FA313">
        <v>58.14359031892934</v>
      </c>
      <c r="FB313">
        <v>-5.988461538461538</v>
      </c>
      <c r="FC313">
        <v>15</v>
      </c>
      <c r="FD313">
        <v>0</v>
      </c>
      <c r="FE313" t="s">
        <v>424</v>
      </c>
      <c r="FF313">
        <v>1747247426.5</v>
      </c>
      <c r="FG313">
        <v>1747247420.5</v>
      </c>
      <c r="FH313">
        <v>0</v>
      </c>
      <c r="FI313">
        <v>1.027</v>
      </c>
      <c r="FJ313">
        <v>0.031</v>
      </c>
      <c r="FK313">
        <v>0.02</v>
      </c>
      <c r="FL313">
        <v>0.05</v>
      </c>
      <c r="FM313">
        <v>420</v>
      </c>
      <c r="FN313">
        <v>16</v>
      </c>
      <c r="FO313">
        <v>0.01</v>
      </c>
      <c r="FP313">
        <v>0.1</v>
      </c>
      <c r="FQ313">
        <v>0.3950173414634146</v>
      </c>
      <c r="FR313">
        <v>0.03925425783972097</v>
      </c>
      <c r="FS313">
        <v>0.06118537000153603</v>
      </c>
      <c r="FT313">
        <v>1</v>
      </c>
      <c r="FU313">
        <v>373.4264705882352</v>
      </c>
      <c r="FV313">
        <v>19.68067215902433</v>
      </c>
      <c r="FW313">
        <v>6.918062837645055</v>
      </c>
      <c r="FX313">
        <v>-1</v>
      </c>
      <c r="FY313">
        <v>0.06885286097560976</v>
      </c>
      <c r="FZ313">
        <v>-0.000193089198606234</v>
      </c>
      <c r="GA313">
        <v>0.001300012207236878</v>
      </c>
      <c r="GB313">
        <v>1</v>
      </c>
      <c r="GC313">
        <v>2</v>
      </c>
      <c r="GD313">
        <v>2</v>
      </c>
      <c r="GE313" t="s">
        <v>448</v>
      </c>
      <c r="GF313">
        <v>3.13681</v>
      </c>
      <c r="GG313">
        <v>2.71681</v>
      </c>
      <c r="GH313">
        <v>0.0933165</v>
      </c>
      <c r="GI313">
        <v>0.0925745</v>
      </c>
      <c r="GJ313">
        <v>0.109848</v>
      </c>
      <c r="GK313">
        <v>0.108384</v>
      </c>
      <c r="GL313">
        <v>28796</v>
      </c>
      <c r="GM313">
        <v>28872.2</v>
      </c>
      <c r="GN313">
        <v>29526.9</v>
      </c>
      <c r="GO313">
        <v>29405.7</v>
      </c>
      <c r="GP313">
        <v>34725.5</v>
      </c>
      <c r="GQ313">
        <v>34722.1</v>
      </c>
      <c r="GR313">
        <v>41551.8</v>
      </c>
      <c r="GS313">
        <v>41777.7</v>
      </c>
      <c r="GT313">
        <v>1.91688</v>
      </c>
      <c r="GU313">
        <v>1.86902</v>
      </c>
      <c r="GV313">
        <v>0.0727549</v>
      </c>
      <c r="GW313">
        <v>0</v>
      </c>
      <c r="GX313">
        <v>29.5184</v>
      </c>
      <c r="GY313">
        <v>999.9</v>
      </c>
      <c r="GZ313">
        <v>56.9</v>
      </c>
      <c r="HA313">
        <v>31.3</v>
      </c>
      <c r="HB313">
        <v>29.0075</v>
      </c>
      <c r="HC313">
        <v>62.3894</v>
      </c>
      <c r="HD313">
        <v>25.4407</v>
      </c>
      <c r="HE313">
        <v>1</v>
      </c>
      <c r="HF313">
        <v>0.122188</v>
      </c>
      <c r="HG313">
        <v>-1.6533</v>
      </c>
      <c r="HH313">
        <v>20.3497</v>
      </c>
      <c r="HI313">
        <v>5.22702</v>
      </c>
      <c r="HJ313">
        <v>12.0159</v>
      </c>
      <c r="HK313">
        <v>4.99125</v>
      </c>
      <c r="HL313">
        <v>3.28948</v>
      </c>
      <c r="HM313">
        <v>9999</v>
      </c>
      <c r="HN313">
        <v>9999</v>
      </c>
      <c r="HO313">
        <v>9999</v>
      </c>
      <c r="HP313">
        <v>999.9</v>
      </c>
      <c r="HQ313">
        <v>1.86764</v>
      </c>
      <c r="HR313">
        <v>1.86672</v>
      </c>
      <c r="HS313">
        <v>1.86604</v>
      </c>
      <c r="HT313">
        <v>1.86599</v>
      </c>
      <c r="HU313">
        <v>1.86783</v>
      </c>
      <c r="HV313">
        <v>1.87027</v>
      </c>
      <c r="HW313">
        <v>1.8689</v>
      </c>
      <c r="HX313">
        <v>1.8704</v>
      </c>
      <c r="HY313">
        <v>0</v>
      </c>
      <c r="HZ313">
        <v>0</v>
      </c>
      <c r="IA313">
        <v>0</v>
      </c>
      <c r="IB313">
        <v>0</v>
      </c>
      <c r="IC313" t="s">
        <v>426</v>
      </c>
      <c r="ID313" t="s">
        <v>427</v>
      </c>
      <c r="IE313" t="s">
        <v>428</v>
      </c>
      <c r="IF313" t="s">
        <v>428</v>
      </c>
      <c r="IG313" t="s">
        <v>428</v>
      </c>
      <c r="IH313" t="s">
        <v>428</v>
      </c>
      <c r="II313">
        <v>0</v>
      </c>
      <c r="IJ313">
        <v>100</v>
      </c>
      <c r="IK313">
        <v>100</v>
      </c>
      <c r="IL313">
        <v>1.237</v>
      </c>
      <c r="IM313">
        <v>0.2101</v>
      </c>
      <c r="IN313">
        <v>0.6902030508192664</v>
      </c>
      <c r="IO313">
        <v>0.001474763808417899</v>
      </c>
      <c r="IP313">
        <v>-3.85604142745729E-07</v>
      </c>
      <c r="IQ313">
        <v>-4.042155114862324E-11</v>
      </c>
      <c r="IR313">
        <v>-0.0599630414126953</v>
      </c>
      <c r="IS313">
        <v>-0.0008759303265835833</v>
      </c>
      <c r="IT313">
        <v>0.0007542316531097033</v>
      </c>
      <c r="IU313">
        <v>-1.168394518909615E-05</v>
      </c>
      <c r="IV313">
        <v>4</v>
      </c>
      <c r="IW313">
        <v>2283</v>
      </c>
      <c r="IX313">
        <v>1</v>
      </c>
      <c r="IY313">
        <v>28</v>
      </c>
      <c r="IZ313">
        <v>187663</v>
      </c>
      <c r="JA313">
        <v>187663.1</v>
      </c>
      <c r="JB313">
        <v>1.03394</v>
      </c>
      <c r="JC313">
        <v>2.2998</v>
      </c>
      <c r="JD313">
        <v>1.39648</v>
      </c>
      <c r="JE313">
        <v>2.3584</v>
      </c>
      <c r="JF313">
        <v>1.49536</v>
      </c>
      <c r="JG313">
        <v>2.6416</v>
      </c>
      <c r="JH313">
        <v>36.8129</v>
      </c>
      <c r="JI313">
        <v>24.0963</v>
      </c>
      <c r="JJ313">
        <v>18</v>
      </c>
      <c r="JK313">
        <v>488.779</v>
      </c>
      <c r="JL313">
        <v>448.458</v>
      </c>
      <c r="JM313">
        <v>32.2257</v>
      </c>
      <c r="JN313">
        <v>29.1586</v>
      </c>
      <c r="JO313">
        <v>30.0001</v>
      </c>
      <c r="JP313">
        <v>28.9662</v>
      </c>
      <c r="JQ313">
        <v>28.8891</v>
      </c>
      <c r="JR313">
        <v>20.6993</v>
      </c>
      <c r="JS313">
        <v>20.2816</v>
      </c>
      <c r="JT313">
        <v>100</v>
      </c>
      <c r="JU313">
        <v>32.226</v>
      </c>
      <c r="JV313">
        <v>420</v>
      </c>
      <c r="JW313">
        <v>25.3789</v>
      </c>
      <c r="JX313">
        <v>100.917</v>
      </c>
      <c r="JY313">
        <v>100.461</v>
      </c>
    </row>
    <row r="314" spans="1:285">
      <c r="A314">
        <v>298</v>
      </c>
      <c r="B314">
        <v>1758507207.1</v>
      </c>
      <c r="C314">
        <v>4318.599999904633</v>
      </c>
      <c r="D314" t="s">
        <v>1031</v>
      </c>
      <c r="E314" t="s">
        <v>1032</v>
      </c>
      <c r="F314">
        <v>5</v>
      </c>
      <c r="G314" t="s">
        <v>978</v>
      </c>
      <c r="H314" t="s">
        <v>420</v>
      </c>
      <c r="I314" t="s">
        <v>421</v>
      </c>
      <c r="J314">
        <v>1758507204.1</v>
      </c>
      <c r="K314">
        <f>(L314)/1000</f>
        <v>0</v>
      </c>
      <c r="L314">
        <f>1000*DL314*AJ314*(DH314-DI314)/(100*DA314*(1000-AJ314*DH314))</f>
        <v>0</v>
      </c>
      <c r="M314">
        <f>DL314*AJ314*(DG314-DF314*(1000-AJ314*DI314)/(1000-AJ314*DH314))/(100*DA314)</f>
        <v>0</v>
      </c>
      <c r="N314">
        <f>DF314 - IF(AJ314&gt;1, M314*DA314*100.0/(AL314), 0)</f>
        <v>0</v>
      </c>
      <c r="O314">
        <f>((U314-K314/2)*N314-M314)/(U314+K314/2)</f>
        <v>0</v>
      </c>
      <c r="P314">
        <f>O314*(DM314+DN314)/1000.0</f>
        <v>0</v>
      </c>
      <c r="Q314">
        <f>(DF314 - IF(AJ314&gt;1, M314*DA314*100.0/(AL314), 0))*(DM314+DN314)/1000.0</f>
        <v>0</v>
      </c>
      <c r="R314">
        <f>2.0/((1/T314-1/S314)+SIGN(T314)*SQRT((1/T314-1/S314)*(1/T314-1/S314) + 4*DB314/((DB314+1)*(DB314+1))*(2*1/T314*1/S314-1/S314*1/S314)))</f>
        <v>0</v>
      </c>
      <c r="S314">
        <f>IF(LEFT(DC314,1)&lt;&gt;"0",IF(LEFT(DC314,1)="1",3.0,DD314),$D$5+$E$5*(DT314*DM314/($K$5*1000))+$F$5*(DT314*DM314/($K$5*1000))*MAX(MIN(DA314,$J$5),$I$5)*MAX(MIN(DA314,$J$5),$I$5)+$G$5*MAX(MIN(DA314,$J$5),$I$5)*(DT314*DM314/($K$5*1000))+$H$5*(DT314*DM314/($K$5*1000))*(DT314*DM314/($K$5*1000)))</f>
        <v>0</v>
      </c>
      <c r="T314">
        <f>K314*(1000-(1000*0.61365*exp(17.502*X314/(240.97+X314))/(DM314+DN314)+DH314)/2)/(1000*0.61365*exp(17.502*X314/(240.97+X314))/(DM314+DN314)-DH314)</f>
        <v>0</v>
      </c>
      <c r="U314">
        <f>1/((DB314+1)/(R314/1.6)+1/(S314/1.37)) + DB314/((DB314+1)/(R314/1.6) + DB314/(S314/1.37))</f>
        <v>0</v>
      </c>
      <c r="V314">
        <f>(CW314*CZ314)</f>
        <v>0</v>
      </c>
      <c r="W314">
        <f>(DO314+(V314+2*0.95*5.67E-8*(((DO314+$B$7)+273)^4-(DO314+273)^4)-44100*K314)/(1.84*29.3*S314+8*0.95*5.67E-8*(DO314+273)^3))</f>
        <v>0</v>
      </c>
      <c r="X314">
        <f>($C$7*DP314+$D$7*DQ314+$E$7*W314)</f>
        <v>0</v>
      </c>
      <c r="Y314">
        <f>0.61365*exp(17.502*X314/(240.97+X314))</f>
        <v>0</v>
      </c>
      <c r="Z314">
        <f>(AA314/AB314*100)</f>
        <v>0</v>
      </c>
      <c r="AA314">
        <f>DH314*(DM314+DN314)/1000</f>
        <v>0</v>
      </c>
      <c r="AB314">
        <f>0.61365*exp(17.502*DO314/(240.97+DO314))</f>
        <v>0</v>
      </c>
      <c r="AC314">
        <f>(Y314-DH314*(DM314+DN314)/1000)</f>
        <v>0</v>
      </c>
      <c r="AD314">
        <f>(-K314*44100)</f>
        <v>0</v>
      </c>
      <c r="AE314">
        <f>2*29.3*S314*0.92*(DO314-X314)</f>
        <v>0</v>
      </c>
      <c r="AF314">
        <f>2*0.95*5.67E-8*(((DO314+$B$7)+273)^4-(X314+273)^4)</f>
        <v>0</v>
      </c>
      <c r="AG314">
        <f>V314+AF314+AD314+AE314</f>
        <v>0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MAX(0,($B$13+$C$13*DT314)/(1+$D$13*DT314)*DM314/(DO314+273)*$E$13)</f>
        <v>0</v>
      </c>
      <c r="AM314" t="s">
        <v>422</v>
      </c>
      <c r="AN314" t="s">
        <v>422</v>
      </c>
      <c r="AO314">
        <v>0</v>
      </c>
      <c r="AP314">
        <v>0</v>
      </c>
      <c r="AQ314">
        <f>1-AO314/AP314</f>
        <v>0</v>
      </c>
      <c r="AR314">
        <v>0</v>
      </c>
      <c r="AS314" t="s">
        <v>422</v>
      </c>
      <c r="AT314" t="s">
        <v>422</v>
      </c>
      <c r="AU314">
        <v>0</v>
      </c>
      <c r="AV314">
        <v>0</v>
      </c>
      <c r="AW314">
        <f>1-AU314/AV314</f>
        <v>0</v>
      </c>
      <c r="AX314">
        <v>0.5</v>
      </c>
      <c r="AY314">
        <f>CX314</f>
        <v>0</v>
      </c>
      <c r="AZ314">
        <f>M314</f>
        <v>0</v>
      </c>
      <c r="BA314">
        <f>AW314*AX314*AY314</f>
        <v>0</v>
      </c>
      <c r="BB314">
        <f>(AZ314-AR314)/AY314</f>
        <v>0</v>
      </c>
      <c r="BC314">
        <f>(AP314-AV314)/AV314</f>
        <v>0</v>
      </c>
      <c r="BD314">
        <f>AO314/(AQ314+AO314/AV314)</f>
        <v>0</v>
      </c>
      <c r="BE314" t="s">
        <v>422</v>
      </c>
      <c r="BF314">
        <v>0</v>
      </c>
      <c r="BG314">
        <f>IF(BF314&lt;&gt;0, BF314, BD314)</f>
        <v>0</v>
      </c>
      <c r="BH314">
        <f>1-BG314/AV314</f>
        <v>0</v>
      </c>
      <c r="BI314">
        <f>(AV314-AU314)/(AV314-BG314)</f>
        <v>0</v>
      </c>
      <c r="BJ314">
        <f>(AP314-AV314)/(AP314-BG314)</f>
        <v>0</v>
      </c>
      <c r="BK314">
        <f>(AV314-AU314)/(AV314-AO314)</f>
        <v>0</v>
      </c>
      <c r="BL314">
        <f>(AP314-AV314)/(AP314-AO314)</f>
        <v>0</v>
      </c>
      <c r="BM314">
        <f>(BI314*BG314/AU314)</f>
        <v>0</v>
      </c>
      <c r="BN314">
        <f>(1-BM314)</f>
        <v>0</v>
      </c>
      <c r="CW314">
        <f>$B$11*DU314+$C$11*DV314+$F$11*EG314*(1-EJ314)</f>
        <v>0</v>
      </c>
      <c r="CX314">
        <f>CW314*CY314</f>
        <v>0</v>
      </c>
      <c r="CY314">
        <f>($B$11*$D$9+$C$11*$D$9+$F$11*((ET314+EL314)/MAX(ET314+EL314+EU314, 0.1)*$I$9+EU314/MAX(ET314+EL314+EU314, 0.1)*$J$9))/($B$11+$C$11+$F$11)</f>
        <v>0</v>
      </c>
      <c r="CZ314">
        <f>($B$11*$K$9+$C$11*$K$9+$F$11*((ET314+EL314)/MAX(ET314+EL314+EU314, 0.1)*$P$9+EU314/MAX(ET314+EL314+EU314, 0.1)*$Q$9))/($B$11+$C$11+$F$11)</f>
        <v>0</v>
      </c>
      <c r="DA314">
        <v>4.16</v>
      </c>
      <c r="DB314">
        <v>0.5</v>
      </c>
      <c r="DC314" t="s">
        <v>423</v>
      </c>
      <c r="DD314">
        <v>2</v>
      </c>
      <c r="DE314">
        <v>1758507204.1</v>
      </c>
      <c r="DF314">
        <v>420.4028888888889</v>
      </c>
      <c r="DG314">
        <v>419.9974444444445</v>
      </c>
      <c r="DH314">
        <v>25.4164</v>
      </c>
      <c r="DI314">
        <v>25.34794444444444</v>
      </c>
      <c r="DJ314">
        <v>419.1652222222222</v>
      </c>
      <c r="DK314">
        <v>25.20635555555555</v>
      </c>
      <c r="DL314">
        <v>499.999</v>
      </c>
      <c r="DM314">
        <v>90.01535555555556</v>
      </c>
      <c r="DN314">
        <v>0.05655692222222222</v>
      </c>
      <c r="DO314">
        <v>31.24642222222222</v>
      </c>
      <c r="DP314">
        <v>30.70653333333333</v>
      </c>
      <c r="DQ314">
        <v>999.9000000000001</v>
      </c>
      <c r="DR314">
        <v>0</v>
      </c>
      <c r="DS314">
        <v>0</v>
      </c>
      <c r="DT314">
        <v>10002.5</v>
      </c>
      <c r="DU314">
        <v>0</v>
      </c>
      <c r="DV314">
        <v>0.899321</v>
      </c>
      <c r="DW314">
        <v>0.4054702222222222</v>
      </c>
      <c r="DX314">
        <v>431.3665555555556</v>
      </c>
      <c r="DY314">
        <v>430.9203333333334</v>
      </c>
      <c r="DZ314">
        <v>0.06846893333333333</v>
      </c>
      <c r="EA314">
        <v>419.9974444444445</v>
      </c>
      <c r="EB314">
        <v>25.34794444444444</v>
      </c>
      <c r="EC314">
        <v>2.287866666666666</v>
      </c>
      <c r="ED314">
        <v>2.281703333333334</v>
      </c>
      <c r="EE314">
        <v>19.59121111111111</v>
      </c>
      <c r="EF314">
        <v>19.5478</v>
      </c>
      <c r="EG314">
        <v>0.00500097</v>
      </c>
      <c r="EH314">
        <v>0</v>
      </c>
      <c r="EI314">
        <v>0</v>
      </c>
      <c r="EJ314">
        <v>0</v>
      </c>
      <c r="EK314">
        <v>376.5888888888889</v>
      </c>
      <c r="EL314">
        <v>0.00500097</v>
      </c>
      <c r="EM314">
        <v>-4.5</v>
      </c>
      <c r="EN314">
        <v>-1.088888888888889</v>
      </c>
      <c r="EO314">
        <v>34.937</v>
      </c>
      <c r="EP314">
        <v>38.069</v>
      </c>
      <c r="EQ314">
        <v>36.5</v>
      </c>
      <c r="ER314">
        <v>38</v>
      </c>
      <c r="ES314">
        <v>36.875</v>
      </c>
      <c r="ET314">
        <v>0</v>
      </c>
      <c r="EU314">
        <v>0</v>
      </c>
      <c r="EV314">
        <v>0</v>
      </c>
      <c r="EW314">
        <v>1758507208.3</v>
      </c>
      <c r="EX314">
        <v>0</v>
      </c>
      <c r="EY314">
        <v>373.4230769230768</v>
      </c>
      <c r="EZ314">
        <v>13.50427313910019</v>
      </c>
      <c r="FA314">
        <v>57.45982932479897</v>
      </c>
      <c r="FB314">
        <v>-3.503846153846154</v>
      </c>
      <c r="FC314">
        <v>15</v>
      </c>
      <c r="FD314">
        <v>0</v>
      </c>
      <c r="FE314" t="s">
        <v>424</v>
      </c>
      <c r="FF314">
        <v>1747247426.5</v>
      </c>
      <c r="FG314">
        <v>1747247420.5</v>
      </c>
      <c r="FH314">
        <v>0</v>
      </c>
      <c r="FI314">
        <v>1.027</v>
      </c>
      <c r="FJ314">
        <v>0.031</v>
      </c>
      <c r="FK314">
        <v>0.02</v>
      </c>
      <c r="FL314">
        <v>0.05</v>
      </c>
      <c r="FM314">
        <v>420</v>
      </c>
      <c r="FN314">
        <v>16</v>
      </c>
      <c r="FO314">
        <v>0.01</v>
      </c>
      <c r="FP314">
        <v>0.1</v>
      </c>
      <c r="FQ314">
        <v>0.4113243750000001</v>
      </c>
      <c r="FR314">
        <v>-0.1367242514071312</v>
      </c>
      <c r="FS314">
        <v>0.04716070546847635</v>
      </c>
      <c r="FT314">
        <v>0</v>
      </c>
      <c r="FU314">
        <v>373.5029411764706</v>
      </c>
      <c r="FV314">
        <v>10.4094727075059</v>
      </c>
      <c r="FW314">
        <v>6.998969894546988</v>
      </c>
      <c r="FX314">
        <v>-1</v>
      </c>
      <c r="FY314">
        <v>0.068753285</v>
      </c>
      <c r="FZ314">
        <v>0.002141673545966197</v>
      </c>
      <c r="GA314">
        <v>0.001252386751476954</v>
      </c>
      <c r="GB314">
        <v>1</v>
      </c>
      <c r="GC314">
        <v>1</v>
      </c>
      <c r="GD314">
        <v>2</v>
      </c>
      <c r="GE314" t="s">
        <v>425</v>
      </c>
      <c r="GF314">
        <v>3.13677</v>
      </c>
      <c r="GG314">
        <v>2.71678</v>
      </c>
      <c r="GH314">
        <v>0.0933136</v>
      </c>
      <c r="GI314">
        <v>0.0925766</v>
      </c>
      <c r="GJ314">
        <v>0.109848</v>
      </c>
      <c r="GK314">
        <v>0.108384</v>
      </c>
      <c r="GL314">
        <v>28795.8</v>
      </c>
      <c r="GM314">
        <v>28872.1</v>
      </c>
      <c r="GN314">
        <v>29526.7</v>
      </c>
      <c r="GO314">
        <v>29405.7</v>
      </c>
      <c r="GP314">
        <v>34725.6</v>
      </c>
      <c r="GQ314">
        <v>34721.9</v>
      </c>
      <c r="GR314">
        <v>41551.8</v>
      </c>
      <c r="GS314">
        <v>41777.6</v>
      </c>
      <c r="GT314">
        <v>1.9168</v>
      </c>
      <c r="GU314">
        <v>1.869</v>
      </c>
      <c r="GV314">
        <v>0.0728294</v>
      </c>
      <c r="GW314">
        <v>0</v>
      </c>
      <c r="GX314">
        <v>29.5197</v>
      </c>
      <c r="GY314">
        <v>999.9</v>
      </c>
      <c r="GZ314">
        <v>56.9</v>
      </c>
      <c r="HA314">
        <v>31.3</v>
      </c>
      <c r="HB314">
        <v>29.0088</v>
      </c>
      <c r="HC314">
        <v>62.3094</v>
      </c>
      <c r="HD314">
        <v>25.4327</v>
      </c>
      <c r="HE314">
        <v>1</v>
      </c>
      <c r="HF314">
        <v>0.122226</v>
      </c>
      <c r="HG314">
        <v>-1.67747</v>
      </c>
      <c r="HH314">
        <v>20.3494</v>
      </c>
      <c r="HI314">
        <v>5.22702</v>
      </c>
      <c r="HJ314">
        <v>12.0158</v>
      </c>
      <c r="HK314">
        <v>4.9911</v>
      </c>
      <c r="HL314">
        <v>3.2895</v>
      </c>
      <c r="HM314">
        <v>9999</v>
      </c>
      <c r="HN314">
        <v>9999</v>
      </c>
      <c r="HO314">
        <v>9999</v>
      </c>
      <c r="HP314">
        <v>999.9</v>
      </c>
      <c r="HQ314">
        <v>1.86764</v>
      </c>
      <c r="HR314">
        <v>1.8667</v>
      </c>
      <c r="HS314">
        <v>1.86603</v>
      </c>
      <c r="HT314">
        <v>1.86599</v>
      </c>
      <c r="HU314">
        <v>1.86783</v>
      </c>
      <c r="HV314">
        <v>1.87028</v>
      </c>
      <c r="HW314">
        <v>1.8689</v>
      </c>
      <c r="HX314">
        <v>1.8704</v>
      </c>
      <c r="HY314">
        <v>0</v>
      </c>
      <c r="HZ314">
        <v>0</v>
      </c>
      <c r="IA314">
        <v>0</v>
      </c>
      <c r="IB314">
        <v>0</v>
      </c>
      <c r="IC314" t="s">
        <v>426</v>
      </c>
      <c r="ID314" t="s">
        <v>427</v>
      </c>
      <c r="IE314" t="s">
        <v>428</v>
      </c>
      <c r="IF314" t="s">
        <v>428</v>
      </c>
      <c r="IG314" t="s">
        <v>428</v>
      </c>
      <c r="IH314" t="s">
        <v>428</v>
      </c>
      <c r="II314">
        <v>0</v>
      </c>
      <c r="IJ314">
        <v>100</v>
      </c>
      <c r="IK314">
        <v>100</v>
      </c>
      <c r="IL314">
        <v>1.238</v>
      </c>
      <c r="IM314">
        <v>0.21</v>
      </c>
      <c r="IN314">
        <v>0.6902030508192664</v>
      </c>
      <c r="IO314">
        <v>0.001474763808417899</v>
      </c>
      <c r="IP314">
        <v>-3.85604142745729E-07</v>
      </c>
      <c r="IQ314">
        <v>-4.042155114862324E-11</v>
      </c>
      <c r="IR314">
        <v>-0.0599630414126953</v>
      </c>
      <c r="IS314">
        <v>-0.0008759303265835833</v>
      </c>
      <c r="IT314">
        <v>0.0007542316531097033</v>
      </c>
      <c r="IU314">
        <v>-1.168394518909615E-05</v>
      </c>
      <c r="IV314">
        <v>4</v>
      </c>
      <c r="IW314">
        <v>2283</v>
      </c>
      <c r="IX314">
        <v>1</v>
      </c>
      <c r="IY314">
        <v>28</v>
      </c>
      <c r="IZ314">
        <v>187663</v>
      </c>
      <c r="JA314">
        <v>187663.1</v>
      </c>
      <c r="JB314">
        <v>1.03394</v>
      </c>
      <c r="JC314">
        <v>2.29614</v>
      </c>
      <c r="JD314">
        <v>1.39648</v>
      </c>
      <c r="JE314">
        <v>2.35718</v>
      </c>
      <c r="JF314">
        <v>1.49536</v>
      </c>
      <c r="JG314">
        <v>2.66846</v>
      </c>
      <c r="JH314">
        <v>36.8129</v>
      </c>
      <c r="JI314">
        <v>24.0963</v>
      </c>
      <c r="JJ314">
        <v>18</v>
      </c>
      <c r="JK314">
        <v>488.731</v>
      </c>
      <c r="JL314">
        <v>448.451</v>
      </c>
      <c r="JM314">
        <v>32.2187</v>
      </c>
      <c r="JN314">
        <v>29.1586</v>
      </c>
      <c r="JO314">
        <v>30.0001</v>
      </c>
      <c r="JP314">
        <v>28.9662</v>
      </c>
      <c r="JQ314">
        <v>28.8902</v>
      </c>
      <c r="JR314">
        <v>20.699</v>
      </c>
      <c r="JS314">
        <v>20.2816</v>
      </c>
      <c r="JT314">
        <v>100</v>
      </c>
      <c r="JU314">
        <v>32.2213</v>
      </c>
      <c r="JV314">
        <v>420</v>
      </c>
      <c r="JW314">
        <v>25.3789</v>
      </c>
      <c r="JX314">
        <v>100.916</v>
      </c>
      <c r="JY314">
        <v>100.46</v>
      </c>
    </row>
    <row r="315" spans="1:285">
      <c r="A315">
        <v>299</v>
      </c>
      <c r="B315">
        <v>1758507209.1</v>
      </c>
      <c r="C315">
        <v>4320.599999904633</v>
      </c>
      <c r="D315" t="s">
        <v>1033</v>
      </c>
      <c r="E315" t="s">
        <v>1034</v>
      </c>
      <c r="F315">
        <v>5</v>
      </c>
      <c r="G315" t="s">
        <v>978</v>
      </c>
      <c r="H315" t="s">
        <v>420</v>
      </c>
      <c r="I315" t="s">
        <v>421</v>
      </c>
      <c r="J315">
        <v>1758507206.1</v>
      </c>
      <c r="K315">
        <f>(L315)/1000</f>
        <v>0</v>
      </c>
      <c r="L315">
        <f>1000*DL315*AJ315*(DH315-DI315)/(100*DA315*(1000-AJ315*DH315))</f>
        <v>0</v>
      </c>
      <c r="M315">
        <f>DL315*AJ315*(DG315-DF315*(1000-AJ315*DI315)/(1000-AJ315*DH315))/(100*DA315)</f>
        <v>0</v>
      </c>
      <c r="N315">
        <f>DF315 - IF(AJ315&gt;1, M315*DA315*100.0/(AL315), 0)</f>
        <v>0</v>
      </c>
      <c r="O315">
        <f>((U315-K315/2)*N315-M315)/(U315+K315/2)</f>
        <v>0</v>
      </c>
      <c r="P315">
        <f>O315*(DM315+DN315)/1000.0</f>
        <v>0</v>
      </c>
      <c r="Q315">
        <f>(DF315 - IF(AJ315&gt;1, M315*DA315*100.0/(AL315), 0))*(DM315+DN315)/1000.0</f>
        <v>0</v>
      </c>
      <c r="R315">
        <f>2.0/((1/T315-1/S315)+SIGN(T315)*SQRT((1/T315-1/S315)*(1/T315-1/S315) + 4*DB315/((DB315+1)*(DB315+1))*(2*1/T315*1/S315-1/S315*1/S315)))</f>
        <v>0</v>
      </c>
      <c r="S315">
        <f>IF(LEFT(DC315,1)&lt;&gt;"0",IF(LEFT(DC315,1)="1",3.0,DD315),$D$5+$E$5*(DT315*DM315/($K$5*1000))+$F$5*(DT315*DM315/($K$5*1000))*MAX(MIN(DA315,$J$5),$I$5)*MAX(MIN(DA315,$J$5),$I$5)+$G$5*MAX(MIN(DA315,$J$5),$I$5)*(DT315*DM315/($K$5*1000))+$H$5*(DT315*DM315/($K$5*1000))*(DT315*DM315/($K$5*1000)))</f>
        <v>0</v>
      </c>
      <c r="T315">
        <f>K315*(1000-(1000*0.61365*exp(17.502*X315/(240.97+X315))/(DM315+DN315)+DH315)/2)/(1000*0.61365*exp(17.502*X315/(240.97+X315))/(DM315+DN315)-DH315)</f>
        <v>0</v>
      </c>
      <c r="U315">
        <f>1/((DB315+1)/(R315/1.6)+1/(S315/1.37)) + DB315/((DB315+1)/(R315/1.6) + DB315/(S315/1.37))</f>
        <v>0</v>
      </c>
      <c r="V315">
        <f>(CW315*CZ315)</f>
        <v>0</v>
      </c>
      <c r="W315">
        <f>(DO315+(V315+2*0.95*5.67E-8*(((DO315+$B$7)+273)^4-(DO315+273)^4)-44100*K315)/(1.84*29.3*S315+8*0.95*5.67E-8*(DO315+273)^3))</f>
        <v>0</v>
      </c>
      <c r="X315">
        <f>($C$7*DP315+$D$7*DQ315+$E$7*W315)</f>
        <v>0</v>
      </c>
      <c r="Y315">
        <f>0.61365*exp(17.502*X315/(240.97+X315))</f>
        <v>0</v>
      </c>
      <c r="Z315">
        <f>(AA315/AB315*100)</f>
        <v>0</v>
      </c>
      <c r="AA315">
        <f>DH315*(DM315+DN315)/1000</f>
        <v>0</v>
      </c>
      <c r="AB315">
        <f>0.61365*exp(17.502*DO315/(240.97+DO315))</f>
        <v>0</v>
      </c>
      <c r="AC315">
        <f>(Y315-DH315*(DM315+DN315)/1000)</f>
        <v>0</v>
      </c>
      <c r="AD315">
        <f>(-K315*44100)</f>
        <v>0</v>
      </c>
      <c r="AE315">
        <f>2*29.3*S315*0.92*(DO315-X315)</f>
        <v>0</v>
      </c>
      <c r="AF315">
        <f>2*0.95*5.67E-8*(((DO315+$B$7)+273)^4-(X315+273)^4)</f>
        <v>0</v>
      </c>
      <c r="AG315">
        <f>V315+AF315+AD315+AE315</f>
        <v>0</v>
      </c>
      <c r="AH315">
        <v>2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MAX(0,($B$13+$C$13*DT315)/(1+$D$13*DT315)*DM315/(DO315+273)*$E$13)</f>
        <v>0</v>
      </c>
      <c r="AM315" t="s">
        <v>422</v>
      </c>
      <c r="AN315" t="s">
        <v>422</v>
      </c>
      <c r="AO315">
        <v>0</v>
      </c>
      <c r="AP315">
        <v>0</v>
      </c>
      <c r="AQ315">
        <f>1-AO315/AP315</f>
        <v>0</v>
      </c>
      <c r="AR315">
        <v>0</v>
      </c>
      <c r="AS315" t="s">
        <v>422</v>
      </c>
      <c r="AT315" t="s">
        <v>422</v>
      </c>
      <c r="AU315">
        <v>0</v>
      </c>
      <c r="AV315">
        <v>0</v>
      </c>
      <c r="AW315">
        <f>1-AU315/AV315</f>
        <v>0</v>
      </c>
      <c r="AX315">
        <v>0.5</v>
      </c>
      <c r="AY315">
        <f>CX315</f>
        <v>0</v>
      </c>
      <c r="AZ315">
        <f>M315</f>
        <v>0</v>
      </c>
      <c r="BA315">
        <f>AW315*AX315*AY315</f>
        <v>0</v>
      </c>
      <c r="BB315">
        <f>(AZ315-AR315)/AY315</f>
        <v>0</v>
      </c>
      <c r="BC315">
        <f>(AP315-AV315)/AV315</f>
        <v>0</v>
      </c>
      <c r="BD315">
        <f>AO315/(AQ315+AO315/AV315)</f>
        <v>0</v>
      </c>
      <c r="BE315" t="s">
        <v>422</v>
      </c>
      <c r="BF315">
        <v>0</v>
      </c>
      <c r="BG315">
        <f>IF(BF315&lt;&gt;0, BF315, BD315)</f>
        <v>0</v>
      </c>
      <c r="BH315">
        <f>1-BG315/AV315</f>
        <v>0</v>
      </c>
      <c r="BI315">
        <f>(AV315-AU315)/(AV315-BG315)</f>
        <v>0</v>
      </c>
      <c r="BJ315">
        <f>(AP315-AV315)/(AP315-BG315)</f>
        <v>0</v>
      </c>
      <c r="BK315">
        <f>(AV315-AU315)/(AV315-AO315)</f>
        <v>0</v>
      </c>
      <c r="BL315">
        <f>(AP315-AV315)/(AP315-AO315)</f>
        <v>0</v>
      </c>
      <c r="BM315">
        <f>(BI315*BG315/AU315)</f>
        <v>0</v>
      </c>
      <c r="BN315">
        <f>(1-BM315)</f>
        <v>0</v>
      </c>
      <c r="CW315">
        <f>$B$11*DU315+$C$11*DV315+$F$11*EG315*(1-EJ315)</f>
        <v>0</v>
      </c>
      <c r="CX315">
        <f>CW315*CY315</f>
        <v>0</v>
      </c>
      <c r="CY315">
        <f>($B$11*$D$9+$C$11*$D$9+$F$11*((ET315+EL315)/MAX(ET315+EL315+EU315, 0.1)*$I$9+EU315/MAX(ET315+EL315+EU315, 0.1)*$J$9))/($B$11+$C$11+$F$11)</f>
        <v>0</v>
      </c>
      <c r="CZ315">
        <f>($B$11*$K$9+$C$11*$K$9+$F$11*((ET315+EL315)/MAX(ET315+EL315+EU315, 0.1)*$P$9+EU315/MAX(ET315+EL315+EU315, 0.1)*$Q$9))/($B$11+$C$11+$F$11)</f>
        <v>0</v>
      </c>
      <c r="DA315">
        <v>4.16</v>
      </c>
      <c r="DB315">
        <v>0.5</v>
      </c>
      <c r="DC315" t="s">
        <v>423</v>
      </c>
      <c r="DD315">
        <v>2</v>
      </c>
      <c r="DE315">
        <v>1758507206.1</v>
      </c>
      <c r="DF315">
        <v>420.4033333333334</v>
      </c>
      <c r="DG315">
        <v>419.9972222222223</v>
      </c>
      <c r="DH315">
        <v>25.41593333333334</v>
      </c>
      <c r="DI315">
        <v>25.34766666666667</v>
      </c>
      <c r="DJ315">
        <v>419.1657777777777</v>
      </c>
      <c r="DK315">
        <v>25.20588888888889</v>
      </c>
      <c r="DL315">
        <v>499.9902222222223</v>
      </c>
      <c r="DM315">
        <v>90.01598888888888</v>
      </c>
      <c r="DN315">
        <v>0.05654835555555556</v>
      </c>
      <c r="DO315">
        <v>31.2455</v>
      </c>
      <c r="DP315">
        <v>30.70426666666667</v>
      </c>
      <c r="DQ315">
        <v>999.9000000000001</v>
      </c>
      <c r="DR315">
        <v>0</v>
      </c>
      <c r="DS315">
        <v>0</v>
      </c>
      <c r="DT315">
        <v>9999.588888888889</v>
      </c>
      <c r="DU315">
        <v>0</v>
      </c>
      <c r="DV315">
        <v>0.899321</v>
      </c>
      <c r="DW315">
        <v>0.4061212222222222</v>
      </c>
      <c r="DX315">
        <v>431.367</v>
      </c>
      <c r="DY315">
        <v>430.92</v>
      </c>
      <c r="DZ315">
        <v>0.0682803111111111</v>
      </c>
      <c r="EA315">
        <v>419.9972222222223</v>
      </c>
      <c r="EB315">
        <v>25.34766666666667</v>
      </c>
      <c r="EC315">
        <v>2.287838888888889</v>
      </c>
      <c r="ED315">
        <v>2.281693333333334</v>
      </c>
      <c r="EE315">
        <v>19.59103333333333</v>
      </c>
      <c r="EF315">
        <v>19.54773333333333</v>
      </c>
      <c r="EG315">
        <v>0.00500097</v>
      </c>
      <c r="EH315">
        <v>0</v>
      </c>
      <c r="EI315">
        <v>0</v>
      </c>
      <c r="EJ315">
        <v>0</v>
      </c>
      <c r="EK315">
        <v>375.5777777777778</v>
      </c>
      <c r="EL315">
        <v>0.00500097</v>
      </c>
      <c r="EM315">
        <v>-5.677777777777778</v>
      </c>
      <c r="EN315">
        <v>-1.1</v>
      </c>
      <c r="EO315">
        <v>34.937</v>
      </c>
      <c r="EP315">
        <v>38.062</v>
      </c>
      <c r="EQ315">
        <v>36.5</v>
      </c>
      <c r="ER315">
        <v>38</v>
      </c>
      <c r="ES315">
        <v>36.875</v>
      </c>
      <c r="ET315">
        <v>0</v>
      </c>
      <c r="EU315">
        <v>0</v>
      </c>
      <c r="EV315">
        <v>0</v>
      </c>
      <c r="EW315">
        <v>1758507210.1</v>
      </c>
      <c r="EX315">
        <v>0</v>
      </c>
      <c r="EY315">
        <v>373.812</v>
      </c>
      <c r="EZ315">
        <v>-5.769231305884257</v>
      </c>
      <c r="FA315">
        <v>15.73846176263139</v>
      </c>
      <c r="FB315">
        <v>-3.24</v>
      </c>
      <c r="FC315">
        <v>15</v>
      </c>
      <c r="FD315">
        <v>0</v>
      </c>
      <c r="FE315" t="s">
        <v>424</v>
      </c>
      <c r="FF315">
        <v>1747247426.5</v>
      </c>
      <c r="FG315">
        <v>1747247420.5</v>
      </c>
      <c r="FH315">
        <v>0</v>
      </c>
      <c r="FI315">
        <v>1.027</v>
      </c>
      <c r="FJ315">
        <v>0.031</v>
      </c>
      <c r="FK315">
        <v>0.02</v>
      </c>
      <c r="FL315">
        <v>0.05</v>
      </c>
      <c r="FM315">
        <v>420</v>
      </c>
      <c r="FN315">
        <v>16</v>
      </c>
      <c r="FO315">
        <v>0.01</v>
      </c>
      <c r="FP315">
        <v>0.1</v>
      </c>
      <c r="FQ315">
        <v>0.409405268292683</v>
      </c>
      <c r="FR315">
        <v>-0.2496018188153301</v>
      </c>
      <c r="FS315">
        <v>0.04861063234796974</v>
      </c>
      <c r="FT315">
        <v>0</v>
      </c>
      <c r="FU315">
        <v>374.3323529411765</v>
      </c>
      <c r="FV315">
        <v>-10.15584442313637</v>
      </c>
      <c r="FW315">
        <v>5.95837130273994</v>
      </c>
      <c r="FX315">
        <v>-1</v>
      </c>
      <c r="FY315">
        <v>0.0687961512195122</v>
      </c>
      <c r="FZ315">
        <v>-0.00196049059233462</v>
      </c>
      <c r="GA315">
        <v>0.001249987607572122</v>
      </c>
      <c r="GB315">
        <v>1</v>
      </c>
      <c r="GC315">
        <v>1</v>
      </c>
      <c r="GD315">
        <v>2</v>
      </c>
      <c r="GE315" t="s">
        <v>425</v>
      </c>
      <c r="GF315">
        <v>3.13686</v>
      </c>
      <c r="GG315">
        <v>2.7169</v>
      </c>
      <c r="GH315">
        <v>0.09330720000000001</v>
      </c>
      <c r="GI315">
        <v>0.092584</v>
      </c>
      <c r="GJ315">
        <v>0.109837</v>
      </c>
      <c r="GK315">
        <v>0.108379</v>
      </c>
      <c r="GL315">
        <v>28796.1</v>
      </c>
      <c r="GM315">
        <v>28871.9</v>
      </c>
      <c r="GN315">
        <v>29526.7</v>
      </c>
      <c r="GO315">
        <v>29405.8</v>
      </c>
      <c r="GP315">
        <v>34726</v>
      </c>
      <c r="GQ315">
        <v>34722.2</v>
      </c>
      <c r="GR315">
        <v>41551.8</v>
      </c>
      <c r="GS315">
        <v>41777.7</v>
      </c>
      <c r="GT315">
        <v>1.917</v>
      </c>
      <c r="GU315">
        <v>1.86915</v>
      </c>
      <c r="GV315">
        <v>0.0725687</v>
      </c>
      <c r="GW315">
        <v>0</v>
      </c>
      <c r="GX315">
        <v>29.5204</v>
      </c>
      <c r="GY315">
        <v>999.9</v>
      </c>
      <c r="GZ315">
        <v>56.9</v>
      </c>
      <c r="HA315">
        <v>31.3</v>
      </c>
      <c r="HB315">
        <v>29.0107</v>
      </c>
      <c r="HC315">
        <v>62.3794</v>
      </c>
      <c r="HD315">
        <v>25.4167</v>
      </c>
      <c r="HE315">
        <v>1</v>
      </c>
      <c r="HF315">
        <v>0.122256</v>
      </c>
      <c r="HG315">
        <v>-1.69882</v>
      </c>
      <c r="HH315">
        <v>20.3492</v>
      </c>
      <c r="HI315">
        <v>5.22732</v>
      </c>
      <c r="HJ315">
        <v>12.0158</v>
      </c>
      <c r="HK315">
        <v>4.9913</v>
      </c>
      <c r="HL315">
        <v>3.28943</v>
      </c>
      <c r="HM315">
        <v>9999</v>
      </c>
      <c r="HN315">
        <v>9999</v>
      </c>
      <c r="HO315">
        <v>9999</v>
      </c>
      <c r="HP315">
        <v>999.9</v>
      </c>
      <c r="HQ315">
        <v>1.86763</v>
      </c>
      <c r="HR315">
        <v>1.8667</v>
      </c>
      <c r="HS315">
        <v>1.86601</v>
      </c>
      <c r="HT315">
        <v>1.86598</v>
      </c>
      <c r="HU315">
        <v>1.86783</v>
      </c>
      <c r="HV315">
        <v>1.87027</v>
      </c>
      <c r="HW315">
        <v>1.86891</v>
      </c>
      <c r="HX315">
        <v>1.87039</v>
      </c>
      <c r="HY315">
        <v>0</v>
      </c>
      <c r="HZ315">
        <v>0</v>
      </c>
      <c r="IA315">
        <v>0</v>
      </c>
      <c r="IB315">
        <v>0</v>
      </c>
      <c r="IC315" t="s">
        <v>426</v>
      </c>
      <c r="ID315" t="s">
        <v>427</v>
      </c>
      <c r="IE315" t="s">
        <v>428</v>
      </c>
      <c r="IF315" t="s">
        <v>428</v>
      </c>
      <c r="IG315" t="s">
        <v>428</v>
      </c>
      <c r="IH315" t="s">
        <v>428</v>
      </c>
      <c r="II315">
        <v>0</v>
      </c>
      <c r="IJ315">
        <v>100</v>
      </c>
      <c r="IK315">
        <v>100</v>
      </c>
      <c r="IL315">
        <v>1.238</v>
      </c>
      <c r="IM315">
        <v>0.21</v>
      </c>
      <c r="IN315">
        <v>0.6902030508192664</v>
      </c>
      <c r="IO315">
        <v>0.001474763808417899</v>
      </c>
      <c r="IP315">
        <v>-3.85604142745729E-07</v>
      </c>
      <c r="IQ315">
        <v>-4.042155114862324E-11</v>
      </c>
      <c r="IR315">
        <v>-0.0599630414126953</v>
      </c>
      <c r="IS315">
        <v>-0.0008759303265835833</v>
      </c>
      <c r="IT315">
        <v>0.0007542316531097033</v>
      </c>
      <c r="IU315">
        <v>-1.168394518909615E-05</v>
      </c>
      <c r="IV315">
        <v>4</v>
      </c>
      <c r="IW315">
        <v>2283</v>
      </c>
      <c r="IX315">
        <v>1</v>
      </c>
      <c r="IY315">
        <v>28</v>
      </c>
      <c r="IZ315">
        <v>187663</v>
      </c>
      <c r="JA315">
        <v>187663.1</v>
      </c>
      <c r="JB315">
        <v>1.03394</v>
      </c>
      <c r="JC315">
        <v>2.30103</v>
      </c>
      <c r="JD315">
        <v>1.39648</v>
      </c>
      <c r="JE315">
        <v>2.3584</v>
      </c>
      <c r="JF315">
        <v>1.49536</v>
      </c>
      <c r="JG315">
        <v>2.65747</v>
      </c>
      <c r="JH315">
        <v>36.8129</v>
      </c>
      <c r="JI315">
        <v>24.0963</v>
      </c>
      <c r="JJ315">
        <v>18</v>
      </c>
      <c r="JK315">
        <v>488.857</v>
      </c>
      <c r="JL315">
        <v>448.553</v>
      </c>
      <c r="JM315">
        <v>32.2149</v>
      </c>
      <c r="JN315">
        <v>29.1598</v>
      </c>
      <c r="JO315">
        <v>30.0001</v>
      </c>
      <c r="JP315">
        <v>28.9662</v>
      </c>
      <c r="JQ315">
        <v>28.8914</v>
      </c>
      <c r="JR315">
        <v>20.6972</v>
      </c>
      <c r="JS315">
        <v>20.2816</v>
      </c>
      <c r="JT315">
        <v>100</v>
      </c>
      <c r="JU315">
        <v>32.2213</v>
      </c>
      <c r="JV315">
        <v>420</v>
      </c>
      <c r="JW315">
        <v>25.3789</v>
      </c>
      <c r="JX315">
        <v>100.917</v>
      </c>
      <c r="JY315">
        <v>100.461</v>
      </c>
    </row>
    <row r="316" spans="1:285">
      <c r="A316">
        <v>300</v>
      </c>
      <c r="B316">
        <v>1758507211.1</v>
      </c>
      <c r="C316">
        <v>4322.599999904633</v>
      </c>
      <c r="D316" t="s">
        <v>1035</v>
      </c>
      <c r="E316" t="s">
        <v>1036</v>
      </c>
      <c r="F316">
        <v>5</v>
      </c>
      <c r="G316" t="s">
        <v>978</v>
      </c>
      <c r="H316" t="s">
        <v>420</v>
      </c>
      <c r="I316" t="s">
        <v>421</v>
      </c>
      <c r="J316">
        <v>1758507208.1</v>
      </c>
      <c r="K316">
        <f>(L316)/1000</f>
        <v>0</v>
      </c>
      <c r="L316">
        <f>1000*DL316*AJ316*(DH316-DI316)/(100*DA316*(1000-AJ316*DH316))</f>
        <v>0</v>
      </c>
      <c r="M316">
        <f>DL316*AJ316*(DG316-DF316*(1000-AJ316*DI316)/(1000-AJ316*DH316))/(100*DA316)</f>
        <v>0</v>
      </c>
      <c r="N316">
        <f>DF316 - IF(AJ316&gt;1, M316*DA316*100.0/(AL316), 0)</f>
        <v>0</v>
      </c>
      <c r="O316">
        <f>((U316-K316/2)*N316-M316)/(U316+K316/2)</f>
        <v>0</v>
      </c>
      <c r="P316">
        <f>O316*(DM316+DN316)/1000.0</f>
        <v>0</v>
      </c>
      <c r="Q316">
        <f>(DF316 - IF(AJ316&gt;1, M316*DA316*100.0/(AL316), 0))*(DM316+DN316)/1000.0</f>
        <v>0</v>
      </c>
      <c r="R316">
        <f>2.0/((1/T316-1/S316)+SIGN(T316)*SQRT((1/T316-1/S316)*(1/T316-1/S316) + 4*DB316/((DB316+1)*(DB316+1))*(2*1/T316*1/S316-1/S316*1/S316)))</f>
        <v>0</v>
      </c>
      <c r="S316">
        <f>IF(LEFT(DC316,1)&lt;&gt;"0",IF(LEFT(DC316,1)="1",3.0,DD316),$D$5+$E$5*(DT316*DM316/($K$5*1000))+$F$5*(DT316*DM316/($K$5*1000))*MAX(MIN(DA316,$J$5),$I$5)*MAX(MIN(DA316,$J$5),$I$5)+$G$5*MAX(MIN(DA316,$J$5),$I$5)*(DT316*DM316/($K$5*1000))+$H$5*(DT316*DM316/($K$5*1000))*(DT316*DM316/($K$5*1000)))</f>
        <v>0</v>
      </c>
      <c r="T316">
        <f>K316*(1000-(1000*0.61365*exp(17.502*X316/(240.97+X316))/(DM316+DN316)+DH316)/2)/(1000*0.61365*exp(17.502*X316/(240.97+X316))/(DM316+DN316)-DH316)</f>
        <v>0</v>
      </c>
      <c r="U316">
        <f>1/((DB316+1)/(R316/1.6)+1/(S316/1.37)) + DB316/((DB316+1)/(R316/1.6) + DB316/(S316/1.37))</f>
        <v>0</v>
      </c>
      <c r="V316">
        <f>(CW316*CZ316)</f>
        <v>0</v>
      </c>
      <c r="W316">
        <f>(DO316+(V316+2*0.95*5.67E-8*(((DO316+$B$7)+273)^4-(DO316+273)^4)-44100*K316)/(1.84*29.3*S316+8*0.95*5.67E-8*(DO316+273)^3))</f>
        <v>0</v>
      </c>
      <c r="X316">
        <f>($C$7*DP316+$D$7*DQ316+$E$7*W316)</f>
        <v>0</v>
      </c>
      <c r="Y316">
        <f>0.61365*exp(17.502*X316/(240.97+X316))</f>
        <v>0</v>
      </c>
      <c r="Z316">
        <f>(AA316/AB316*100)</f>
        <v>0</v>
      </c>
      <c r="AA316">
        <f>DH316*(DM316+DN316)/1000</f>
        <v>0</v>
      </c>
      <c r="AB316">
        <f>0.61365*exp(17.502*DO316/(240.97+DO316))</f>
        <v>0</v>
      </c>
      <c r="AC316">
        <f>(Y316-DH316*(DM316+DN316)/1000)</f>
        <v>0</v>
      </c>
      <c r="AD316">
        <f>(-K316*44100)</f>
        <v>0</v>
      </c>
      <c r="AE316">
        <f>2*29.3*S316*0.92*(DO316-X316)</f>
        <v>0</v>
      </c>
      <c r="AF316">
        <f>2*0.95*5.67E-8*(((DO316+$B$7)+273)^4-(X316+273)^4)</f>
        <v>0</v>
      </c>
      <c r="AG316">
        <f>V316+AF316+AD316+AE316</f>
        <v>0</v>
      </c>
      <c r="AH316">
        <v>2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MAX(0,($B$13+$C$13*DT316)/(1+$D$13*DT316)*DM316/(DO316+273)*$E$13)</f>
        <v>0</v>
      </c>
      <c r="AM316" t="s">
        <v>422</v>
      </c>
      <c r="AN316" t="s">
        <v>422</v>
      </c>
      <c r="AO316">
        <v>0</v>
      </c>
      <c r="AP316">
        <v>0</v>
      </c>
      <c r="AQ316">
        <f>1-AO316/AP316</f>
        <v>0</v>
      </c>
      <c r="AR316">
        <v>0</v>
      </c>
      <c r="AS316" t="s">
        <v>422</v>
      </c>
      <c r="AT316" t="s">
        <v>422</v>
      </c>
      <c r="AU316">
        <v>0</v>
      </c>
      <c r="AV316">
        <v>0</v>
      </c>
      <c r="AW316">
        <f>1-AU316/AV316</f>
        <v>0</v>
      </c>
      <c r="AX316">
        <v>0.5</v>
      </c>
      <c r="AY316">
        <f>CX316</f>
        <v>0</v>
      </c>
      <c r="AZ316">
        <f>M316</f>
        <v>0</v>
      </c>
      <c r="BA316">
        <f>AW316*AX316*AY316</f>
        <v>0</v>
      </c>
      <c r="BB316">
        <f>(AZ316-AR316)/AY316</f>
        <v>0</v>
      </c>
      <c r="BC316">
        <f>(AP316-AV316)/AV316</f>
        <v>0</v>
      </c>
      <c r="BD316">
        <f>AO316/(AQ316+AO316/AV316)</f>
        <v>0</v>
      </c>
      <c r="BE316" t="s">
        <v>422</v>
      </c>
      <c r="BF316">
        <v>0</v>
      </c>
      <c r="BG316">
        <f>IF(BF316&lt;&gt;0, BF316, BD316)</f>
        <v>0</v>
      </c>
      <c r="BH316">
        <f>1-BG316/AV316</f>
        <v>0</v>
      </c>
      <c r="BI316">
        <f>(AV316-AU316)/(AV316-BG316)</f>
        <v>0</v>
      </c>
      <c r="BJ316">
        <f>(AP316-AV316)/(AP316-BG316)</f>
        <v>0</v>
      </c>
      <c r="BK316">
        <f>(AV316-AU316)/(AV316-AO316)</f>
        <v>0</v>
      </c>
      <c r="BL316">
        <f>(AP316-AV316)/(AP316-AO316)</f>
        <v>0</v>
      </c>
      <c r="BM316">
        <f>(BI316*BG316/AU316)</f>
        <v>0</v>
      </c>
      <c r="BN316">
        <f>(1-BM316)</f>
        <v>0</v>
      </c>
      <c r="CW316">
        <f>$B$11*DU316+$C$11*DV316+$F$11*EG316*(1-EJ316)</f>
        <v>0</v>
      </c>
      <c r="CX316">
        <f>CW316*CY316</f>
        <v>0</v>
      </c>
      <c r="CY316">
        <f>($B$11*$D$9+$C$11*$D$9+$F$11*((ET316+EL316)/MAX(ET316+EL316+EU316, 0.1)*$I$9+EU316/MAX(ET316+EL316+EU316, 0.1)*$J$9))/($B$11+$C$11+$F$11)</f>
        <v>0</v>
      </c>
      <c r="CZ316">
        <f>($B$11*$K$9+$C$11*$K$9+$F$11*((ET316+EL316)/MAX(ET316+EL316+EU316, 0.1)*$P$9+EU316/MAX(ET316+EL316+EU316, 0.1)*$Q$9))/($B$11+$C$11+$F$11)</f>
        <v>0</v>
      </c>
      <c r="DA316">
        <v>4.16</v>
      </c>
      <c r="DB316">
        <v>0.5</v>
      </c>
      <c r="DC316" t="s">
        <v>423</v>
      </c>
      <c r="DD316">
        <v>2</v>
      </c>
      <c r="DE316">
        <v>1758507208.1</v>
      </c>
      <c r="DF316">
        <v>420.3877777777777</v>
      </c>
      <c r="DG316">
        <v>420.0132222222222</v>
      </c>
      <c r="DH316">
        <v>25.41494444444445</v>
      </c>
      <c r="DI316">
        <v>25.34708888888889</v>
      </c>
      <c r="DJ316">
        <v>419.1502222222222</v>
      </c>
      <c r="DK316">
        <v>25.2049</v>
      </c>
      <c r="DL316">
        <v>499.9792222222222</v>
      </c>
      <c r="DM316">
        <v>90.01564444444445</v>
      </c>
      <c r="DN316">
        <v>0.05661137777777778</v>
      </c>
      <c r="DO316">
        <v>31.24416666666666</v>
      </c>
      <c r="DP316">
        <v>30.70317777777778</v>
      </c>
      <c r="DQ316">
        <v>999.9000000000001</v>
      </c>
      <c r="DR316">
        <v>0</v>
      </c>
      <c r="DS316">
        <v>0</v>
      </c>
      <c r="DT316">
        <v>9994.166666666666</v>
      </c>
      <c r="DU316">
        <v>0</v>
      </c>
      <c r="DV316">
        <v>0.899321</v>
      </c>
      <c r="DW316">
        <v>0.3746506666666666</v>
      </c>
      <c r="DX316">
        <v>431.3504444444445</v>
      </c>
      <c r="DY316">
        <v>430.9361111111111</v>
      </c>
      <c r="DZ316">
        <v>0.06785562222222223</v>
      </c>
      <c r="EA316">
        <v>420.0132222222222</v>
      </c>
      <c r="EB316">
        <v>25.34708888888889</v>
      </c>
      <c r="EC316">
        <v>2.287741111111111</v>
      </c>
      <c r="ED316">
        <v>2.281633333333334</v>
      </c>
      <c r="EE316">
        <v>19.59034444444445</v>
      </c>
      <c r="EF316">
        <v>19.54732222222222</v>
      </c>
      <c r="EG316">
        <v>0.00500097</v>
      </c>
      <c r="EH316">
        <v>0</v>
      </c>
      <c r="EI316">
        <v>0</v>
      </c>
      <c r="EJ316">
        <v>0</v>
      </c>
      <c r="EK316">
        <v>371.8888888888889</v>
      </c>
      <c r="EL316">
        <v>0.00500097</v>
      </c>
      <c r="EM316">
        <v>-2.244444444444444</v>
      </c>
      <c r="EN316">
        <v>-1.111111111111111</v>
      </c>
      <c r="EO316">
        <v>34.937</v>
      </c>
      <c r="EP316">
        <v>38.062</v>
      </c>
      <c r="EQ316">
        <v>36.5</v>
      </c>
      <c r="ER316">
        <v>38</v>
      </c>
      <c r="ES316">
        <v>36.875</v>
      </c>
      <c r="ET316">
        <v>0</v>
      </c>
      <c r="EU316">
        <v>0</v>
      </c>
      <c r="EV316">
        <v>0</v>
      </c>
      <c r="EW316">
        <v>1758507211.9</v>
      </c>
      <c r="EX316">
        <v>0</v>
      </c>
      <c r="EY316">
        <v>372.7307692307692</v>
      </c>
      <c r="EZ316">
        <v>-10.16068430007497</v>
      </c>
      <c r="FA316">
        <v>-38.75213680396914</v>
      </c>
      <c r="FB316">
        <v>-2.780769230769231</v>
      </c>
      <c r="FC316">
        <v>15</v>
      </c>
      <c r="FD316">
        <v>0</v>
      </c>
      <c r="FE316" t="s">
        <v>424</v>
      </c>
      <c r="FF316">
        <v>1747247426.5</v>
      </c>
      <c r="FG316">
        <v>1747247420.5</v>
      </c>
      <c r="FH316">
        <v>0</v>
      </c>
      <c r="FI316">
        <v>1.027</v>
      </c>
      <c r="FJ316">
        <v>0.031</v>
      </c>
      <c r="FK316">
        <v>0.02</v>
      </c>
      <c r="FL316">
        <v>0.05</v>
      </c>
      <c r="FM316">
        <v>420</v>
      </c>
      <c r="FN316">
        <v>16</v>
      </c>
      <c r="FO316">
        <v>0.01</v>
      </c>
      <c r="FP316">
        <v>0.1</v>
      </c>
      <c r="FQ316">
        <v>0.398341425</v>
      </c>
      <c r="FR316">
        <v>-0.2817085440900571</v>
      </c>
      <c r="FS316">
        <v>0.05103855130089778</v>
      </c>
      <c r="FT316">
        <v>0</v>
      </c>
      <c r="FU316">
        <v>373.8735294117647</v>
      </c>
      <c r="FV316">
        <v>-11.90985511780981</v>
      </c>
      <c r="FW316">
        <v>6.036180562122598</v>
      </c>
      <c r="FX316">
        <v>-1</v>
      </c>
      <c r="FY316">
        <v>0.0688783575</v>
      </c>
      <c r="FZ316">
        <v>-0.007973656660412958</v>
      </c>
      <c r="GA316">
        <v>0.001169997546981937</v>
      </c>
      <c r="GB316">
        <v>1</v>
      </c>
      <c r="GC316">
        <v>1</v>
      </c>
      <c r="GD316">
        <v>2</v>
      </c>
      <c r="GE316" t="s">
        <v>425</v>
      </c>
      <c r="GF316">
        <v>3.13692</v>
      </c>
      <c r="GG316">
        <v>2.71693</v>
      </c>
      <c r="GH316">
        <v>0.093308</v>
      </c>
      <c r="GI316">
        <v>0.0925715</v>
      </c>
      <c r="GJ316">
        <v>0.109835</v>
      </c>
      <c r="GK316">
        <v>0.10838</v>
      </c>
      <c r="GL316">
        <v>28796.1</v>
      </c>
      <c r="GM316">
        <v>28872.3</v>
      </c>
      <c r="GN316">
        <v>29526.8</v>
      </c>
      <c r="GO316">
        <v>29405.8</v>
      </c>
      <c r="GP316">
        <v>34726</v>
      </c>
      <c r="GQ316">
        <v>34722.1</v>
      </c>
      <c r="GR316">
        <v>41551.8</v>
      </c>
      <c r="GS316">
        <v>41777.6</v>
      </c>
      <c r="GT316">
        <v>1.91702</v>
      </c>
      <c r="GU316">
        <v>1.86905</v>
      </c>
      <c r="GV316">
        <v>0.0723451</v>
      </c>
      <c r="GW316">
        <v>0</v>
      </c>
      <c r="GX316">
        <v>29.5216</v>
      </c>
      <c r="GY316">
        <v>999.9</v>
      </c>
      <c r="GZ316">
        <v>56.9</v>
      </c>
      <c r="HA316">
        <v>31.3</v>
      </c>
      <c r="HB316">
        <v>29.0069</v>
      </c>
      <c r="HC316">
        <v>62.4194</v>
      </c>
      <c r="HD316">
        <v>25.4968</v>
      </c>
      <c r="HE316">
        <v>1</v>
      </c>
      <c r="HF316">
        <v>0.122274</v>
      </c>
      <c r="HG316">
        <v>-1.71099</v>
      </c>
      <c r="HH316">
        <v>20.3491</v>
      </c>
      <c r="HI316">
        <v>5.22702</v>
      </c>
      <c r="HJ316">
        <v>12.0159</v>
      </c>
      <c r="HK316">
        <v>4.99145</v>
      </c>
      <c r="HL316">
        <v>3.28928</v>
      </c>
      <c r="HM316">
        <v>9999</v>
      </c>
      <c r="HN316">
        <v>9999</v>
      </c>
      <c r="HO316">
        <v>9999</v>
      </c>
      <c r="HP316">
        <v>999.9</v>
      </c>
      <c r="HQ316">
        <v>1.86762</v>
      </c>
      <c r="HR316">
        <v>1.8667</v>
      </c>
      <c r="HS316">
        <v>1.86601</v>
      </c>
      <c r="HT316">
        <v>1.86598</v>
      </c>
      <c r="HU316">
        <v>1.86783</v>
      </c>
      <c r="HV316">
        <v>1.87027</v>
      </c>
      <c r="HW316">
        <v>1.86892</v>
      </c>
      <c r="HX316">
        <v>1.87038</v>
      </c>
      <c r="HY316">
        <v>0</v>
      </c>
      <c r="HZ316">
        <v>0</v>
      </c>
      <c r="IA316">
        <v>0</v>
      </c>
      <c r="IB316">
        <v>0</v>
      </c>
      <c r="IC316" t="s">
        <v>426</v>
      </c>
      <c r="ID316" t="s">
        <v>427</v>
      </c>
      <c r="IE316" t="s">
        <v>428</v>
      </c>
      <c r="IF316" t="s">
        <v>428</v>
      </c>
      <c r="IG316" t="s">
        <v>428</v>
      </c>
      <c r="IH316" t="s">
        <v>428</v>
      </c>
      <c r="II316">
        <v>0</v>
      </c>
      <c r="IJ316">
        <v>100</v>
      </c>
      <c r="IK316">
        <v>100</v>
      </c>
      <c r="IL316">
        <v>1.238</v>
      </c>
      <c r="IM316">
        <v>0.21</v>
      </c>
      <c r="IN316">
        <v>0.6902030508192664</v>
      </c>
      <c r="IO316">
        <v>0.001474763808417899</v>
      </c>
      <c r="IP316">
        <v>-3.85604142745729E-07</v>
      </c>
      <c r="IQ316">
        <v>-4.042155114862324E-11</v>
      </c>
      <c r="IR316">
        <v>-0.0599630414126953</v>
      </c>
      <c r="IS316">
        <v>-0.0008759303265835833</v>
      </c>
      <c r="IT316">
        <v>0.0007542316531097033</v>
      </c>
      <c r="IU316">
        <v>-1.168394518909615E-05</v>
      </c>
      <c r="IV316">
        <v>4</v>
      </c>
      <c r="IW316">
        <v>2283</v>
      </c>
      <c r="IX316">
        <v>1</v>
      </c>
      <c r="IY316">
        <v>28</v>
      </c>
      <c r="IZ316">
        <v>187663.1</v>
      </c>
      <c r="JA316">
        <v>187663.2</v>
      </c>
      <c r="JB316">
        <v>1.03394</v>
      </c>
      <c r="JC316">
        <v>2.2937</v>
      </c>
      <c r="JD316">
        <v>1.39648</v>
      </c>
      <c r="JE316">
        <v>2.3584</v>
      </c>
      <c r="JF316">
        <v>1.49536</v>
      </c>
      <c r="JG316">
        <v>2.71362</v>
      </c>
      <c r="JH316">
        <v>36.8129</v>
      </c>
      <c r="JI316">
        <v>24.0963</v>
      </c>
      <c r="JJ316">
        <v>18</v>
      </c>
      <c r="JK316">
        <v>488.873</v>
      </c>
      <c r="JL316">
        <v>448.493</v>
      </c>
      <c r="JM316">
        <v>32.2132</v>
      </c>
      <c r="JN316">
        <v>29.161</v>
      </c>
      <c r="JO316">
        <v>30.0002</v>
      </c>
      <c r="JP316">
        <v>28.9662</v>
      </c>
      <c r="JQ316">
        <v>28.8915</v>
      </c>
      <c r="JR316">
        <v>20.7018</v>
      </c>
      <c r="JS316">
        <v>20.2816</v>
      </c>
      <c r="JT316">
        <v>100</v>
      </c>
      <c r="JU316">
        <v>32.2213</v>
      </c>
      <c r="JV316">
        <v>420</v>
      </c>
      <c r="JW316">
        <v>25.3789</v>
      </c>
      <c r="JX316">
        <v>100.917</v>
      </c>
      <c r="JY316">
        <v>100.461</v>
      </c>
    </row>
    <row r="317" spans="1:285">
      <c r="A317">
        <v>301</v>
      </c>
      <c r="B317">
        <v>1758507880.1</v>
      </c>
      <c r="C317">
        <v>4991.599999904633</v>
      </c>
      <c r="D317" t="s">
        <v>1037</v>
      </c>
      <c r="E317" t="s">
        <v>1038</v>
      </c>
      <c r="F317">
        <v>5</v>
      </c>
      <c r="G317" t="s">
        <v>1039</v>
      </c>
      <c r="H317" t="s">
        <v>420</v>
      </c>
      <c r="I317" t="s">
        <v>421</v>
      </c>
      <c r="J317">
        <v>1758507877.1</v>
      </c>
      <c r="K317">
        <f>(L317)/1000</f>
        <v>0</v>
      </c>
      <c r="L317">
        <f>1000*DL317*AJ317*(DH317-DI317)/(100*DA317*(1000-AJ317*DH317))</f>
        <v>0</v>
      </c>
      <c r="M317">
        <f>DL317*AJ317*(DG317-DF317*(1000-AJ317*DI317)/(1000-AJ317*DH317))/(100*DA317)</f>
        <v>0</v>
      </c>
      <c r="N317">
        <f>DF317 - IF(AJ317&gt;1, M317*DA317*100.0/(AL317), 0)</f>
        <v>0</v>
      </c>
      <c r="O317">
        <f>((U317-K317/2)*N317-M317)/(U317+K317/2)</f>
        <v>0</v>
      </c>
      <c r="P317">
        <f>O317*(DM317+DN317)/1000.0</f>
        <v>0</v>
      </c>
      <c r="Q317">
        <f>(DF317 - IF(AJ317&gt;1, M317*DA317*100.0/(AL317), 0))*(DM317+DN317)/1000.0</f>
        <v>0</v>
      </c>
      <c r="R317">
        <f>2.0/((1/T317-1/S317)+SIGN(T317)*SQRT((1/T317-1/S317)*(1/T317-1/S317) + 4*DB317/((DB317+1)*(DB317+1))*(2*1/T317*1/S317-1/S317*1/S317)))</f>
        <v>0</v>
      </c>
      <c r="S317">
        <f>IF(LEFT(DC317,1)&lt;&gt;"0",IF(LEFT(DC317,1)="1",3.0,DD317),$D$5+$E$5*(DT317*DM317/($K$5*1000))+$F$5*(DT317*DM317/($K$5*1000))*MAX(MIN(DA317,$J$5),$I$5)*MAX(MIN(DA317,$J$5),$I$5)+$G$5*MAX(MIN(DA317,$J$5),$I$5)*(DT317*DM317/($K$5*1000))+$H$5*(DT317*DM317/($K$5*1000))*(DT317*DM317/($K$5*1000)))</f>
        <v>0</v>
      </c>
      <c r="T317">
        <f>K317*(1000-(1000*0.61365*exp(17.502*X317/(240.97+X317))/(DM317+DN317)+DH317)/2)/(1000*0.61365*exp(17.502*X317/(240.97+X317))/(DM317+DN317)-DH317)</f>
        <v>0</v>
      </c>
      <c r="U317">
        <f>1/((DB317+1)/(R317/1.6)+1/(S317/1.37)) + DB317/((DB317+1)/(R317/1.6) + DB317/(S317/1.37))</f>
        <v>0</v>
      </c>
      <c r="V317">
        <f>(CW317*CZ317)</f>
        <v>0</v>
      </c>
      <c r="W317">
        <f>(DO317+(V317+2*0.95*5.67E-8*(((DO317+$B$7)+273)^4-(DO317+273)^4)-44100*K317)/(1.84*29.3*S317+8*0.95*5.67E-8*(DO317+273)^3))</f>
        <v>0</v>
      </c>
      <c r="X317">
        <f>($C$7*DP317+$D$7*DQ317+$E$7*W317)</f>
        <v>0</v>
      </c>
      <c r="Y317">
        <f>0.61365*exp(17.502*X317/(240.97+X317))</f>
        <v>0</v>
      </c>
      <c r="Z317">
        <f>(AA317/AB317*100)</f>
        <v>0</v>
      </c>
      <c r="AA317">
        <f>DH317*(DM317+DN317)/1000</f>
        <v>0</v>
      </c>
      <c r="AB317">
        <f>0.61365*exp(17.502*DO317/(240.97+DO317))</f>
        <v>0</v>
      </c>
      <c r="AC317">
        <f>(Y317-DH317*(DM317+DN317)/1000)</f>
        <v>0</v>
      </c>
      <c r="AD317">
        <f>(-K317*44100)</f>
        <v>0</v>
      </c>
      <c r="AE317">
        <f>2*29.3*S317*0.92*(DO317-X317)</f>
        <v>0</v>
      </c>
      <c r="AF317">
        <f>2*0.95*5.67E-8*(((DO317+$B$7)+273)^4-(X317+273)^4)</f>
        <v>0</v>
      </c>
      <c r="AG317">
        <f>V317+AF317+AD317+AE317</f>
        <v>0</v>
      </c>
      <c r="AH317">
        <v>2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MAX(0,($B$13+$C$13*DT317)/(1+$D$13*DT317)*DM317/(DO317+273)*$E$13)</f>
        <v>0</v>
      </c>
      <c r="AM317" t="s">
        <v>422</v>
      </c>
      <c r="AN317" t="s">
        <v>422</v>
      </c>
      <c r="AO317">
        <v>0</v>
      </c>
      <c r="AP317">
        <v>0</v>
      </c>
      <c r="AQ317">
        <f>1-AO317/AP317</f>
        <v>0</v>
      </c>
      <c r="AR317">
        <v>0</v>
      </c>
      <c r="AS317" t="s">
        <v>422</v>
      </c>
      <c r="AT317" t="s">
        <v>422</v>
      </c>
      <c r="AU317">
        <v>0</v>
      </c>
      <c r="AV317">
        <v>0</v>
      </c>
      <c r="AW317">
        <f>1-AU317/AV317</f>
        <v>0</v>
      </c>
      <c r="AX317">
        <v>0.5</v>
      </c>
      <c r="AY317">
        <f>CX317</f>
        <v>0</v>
      </c>
      <c r="AZ317">
        <f>M317</f>
        <v>0</v>
      </c>
      <c r="BA317">
        <f>AW317*AX317*AY317</f>
        <v>0</v>
      </c>
      <c r="BB317">
        <f>(AZ317-AR317)/AY317</f>
        <v>0</v>
      </c>
      <c r="BC317">
        <f>(AP317-AV317)/AV317</f>
        <v>0</v>
      </c>
      <c r="BD317">
        <f>AO317/(AQ317+AO317/AV317)</f>
        <v>0</v>
      </c>
      <c r="BE317" t="s">
        <v>422</v>
      </c>
      <c r="BF317">
        <v>0</v>
      </c>
      <c r="BG317">
        <f>IF(BF317&lt;&gt;0, BF317, BD317)</f>
        <v>0</v>
      </c>
      <c r="BH317">
        <f>1-BG317/AV317</f>
        <v>0</v>
      </c>
      <c r="BI317">
        <f>(AV317-AU317)/(AV317-BG317)</f>
        <v>0</v>
      </c>
      <c r="BJ317">
        <f>(AP317-AV317)/(AP317-BG317)</f>
        <v>0</v>
      </c>
      <c r="BK317">
        <f>(AV317-AU317)/(AV317-AO317)</f>
        <v>0</v>
      </c>
      <c r="BL317">
        <f>(AP317-AV317)/(AP317-AO317)</f>
        <v>0</v>
      </c>
      <c r="BM317">
        <f>(BI317*BG317/AU317)</f>
        <v>0</v>
      </c>
      <c r="BN317">
        <f>(1-BM317)</f>
        <v>0</v>
      </c>
      <c r="CW317">
        <f>$B$11*DU317+$C$11*DV317+$F$11*EG317*(1-EJ317)</f>
        <v>0</v>
      </c>
      <c r="CX317">
        <f>CW317*CY317</f>
        <v>0</v>
      </c>
      <c r="CY317">
        <f>($B$11*$D$9+$C$11*$D$9+$F$11*((ET317+EL317)/MAX(ET317+EL317+EU317, 0.1)*$I$9+EU317/MAX(ET317+EL317+EU317, 0.1)*$J$9))/($B$11+$C$11+$F$11)</f>
        <v>0</v>
      </c>
      <c r="CZ317">
        <f>($B$11*$K$9+$C$11*$K$9+$F$11*((ET317+EL317)/MAX(ET317+EL317+EU317, 0.1)*$P$9+EU317/MAX(ET317+EL317+EU317, 0.1)*$Q$9))/($B$11+$C$11+$F$11)</f>
        <v>0</v>
      </c>
      <c r="DA317">
        <v>4.8</v>
      </c>
      <c r="DB317">
        <v>0.5</v>
      </c>
      <c r="DC317" t="s">
        <v>423</v>
      </c>
      <c r="DD317">
        <v>2</v>
      </c>
      <c r="DE317">
        <v>1758507877.1</v>
      </c>
      <c r="DF317">
        <v>420.4573636363637</v>
      </c>
      <c r="DG317">
        <v>419.9769999999999</v>
      </c>
      <c r="DH317">
        <v>25.28254545454546</v>
      </c>
      <c r="DI317">
        <v>25.20692727272727</v>
      </c>
      <c r="DJ317">
        <v>419.2198181818183</v>
      </c>
      <c r="DK317">
        <v>25.07448181818182</v>
      </c>
      <c r="DL317">
        <v>499.9636363636364</v>
      </c>
      <c r="DM317">
        <v>90.01519999999999</v>
      </c>
      <c r="DN317">
        <v>0.05659794545454545</v>
      </c>
      <c r="DO317">
        <v>31.19231818181818</v>
      </c>
      <c r="DP317">
        <v>30.68078181818181</v>
      </c>
      <c r="DQ317">
        <v>999.9</v>
      </c>
      <c r="DR317">
        <v>0</v>
      </c>
      <c r="DS317">
        <v>0</v>
      </c>
      <c r="DT317">
        <v>9994.656363636364</v>
      </c>
      <c r="DU317">
        <v>0</v>
      </c>
      <c r="DV317">
        <v>0.8993210000000001</v>
      </c>
      <c r="DW317">
        <v>0.4804853636363637</v>
      </c>
      <c r="DX317">
        <v>431.3631818181819</v>
      </c>
      <c r="DY317">
        <v>430.837</v>
      </c>
      <c r="DZ317">
        <v>0.07561284545454544</v>
      </c>
      <c r="EA317">
        <v>419.9769999999999</v>
      </c>
      <c r="EB317">
        <v>25.20692727272727</v>
      </c>
      <c r="EC317">
        <v>2.275812727272728</v>
      </c>
      <c r="ED317">
        <v>2.269005454545454</v>
      </c>
      <c r="EE317">
        <v>19.50620909090909</v>
      </c>
      <c r="EF317">
        <v>19.45805454545454</v>
      </c>
      <c r="EG317">
        <v>0.00500097</v>
      </c>
      <c r="EH317">
        <v>0</v>
      </c>
      <c r="EI317">
        <v>0</v>
      </c>
      <c r="EJ317">
        <v>0</v>
      </c>
      <c r="EK317">
        <v>493.4272727272727</v>
      </c>
      <c r="EL317">
        <v>0.00500097</v>
      </c>
      <c r="EM317">
        <v>-3.054545454545455</v>
      </c>
      <c r="EN317">
        <v>-0.9727272727272728</v>
      </c>
      <c r="EO317">
        <v>35.24427272727273</v>
      </c>
      <c r="EP317">
        <v>39.70990909090909</v>
      </c>
      <c r="EQ317">
        <v>37.23281818181818</v>
      </c>
      <c r="ER317">
        <v>39.84054545454546</v>
      </c>
      <c r="ES317">
        <v>37.80636363636363</v>
      </c>
      <c r="ET317">
        <v>0</v>
      </c>
      <c r="EU317">
        <v>0</v>
      </c>
      <c r="EV317">
        <v>0</v>
      </c>
      <c r="EW317">
        <v>1758507880.9</v>
      </c>
      <c r="EX317">
        <v>0</v>
      </c>
      <c r="EY317">
        <v>499.3560000000001</v>
      </c>
      <c r="EZ317">
        <v>-25.67692240544679</v>
      </c>
      <c r="FA317">
        <v>49.37692290154194</v>
      </c>
      <c r="FB317">
        <v>-9.048</v>
      </c>
      <c r="FC317">
        <v>15</v>
      </c>
      <c r="FD317">
        <v>0</v>
      </c>
      <c r="FE317" t="s">
        <v>424</v>
      </c>
      <c r="FF317">
        <v>1747247426.5</v>
      </c>
      <c r="FG317">
        <v>1747247420.5</v>
      </c>
      <c r="FH317">
        <v>0</v>
      </c>
      <c r="FI317">
        <v>1.027</v>
      </c>
      <c r="FJ317">
        <v>0.031</v>
      </c>
      <c r="FK317">
        <v>0.02</v>
      </c>
      <c r="FL317">
        <v>0.05</v>
      </c>
      <c r="FM317">
        <v>420</v>
      </c>
      <c r="FN317">
        <v>16</v>
      </c>
      <c r="FO317">
        <v>0.01</v>
      </c>
      <c r="FP317">
        <v>0.1</v>
      </c>
      <c r="FQ317">
        <v>0.4623207499999999</v>
      </c>
      <c r="FR317">
        <v>0.261054281425892</v>
      </c>
      <c r="FS317">
        <v>0.04847416413294303</v>
      </c>
      <c r="FT317">
        <v>0</v>
      </c>
      <c r="FU317">
        <v>498.5352941176471</v>
      </c>
      <c r="FV317">
        <v>-7.572192273989758</v>
      </c>
      <c r="FW317">
        <v>7.932987062703701</v>
      </c>
      <c r="FX317">
        <v>-1</v>
      </c>
      <c r="FY317">
        <v>0.07568230500000001</v>
      </c>
      <c r="FZ317">
        <v>-0.01166411707317083</v>
      </c>
      <c r="GA317">
        <v>0.001920809105422764</v>
      </c>
      <c r="GB317">
        <v>1</v>
      </c>
      <c r="GC317">
        <v>1</v>
      </c>
      <c r="GD317">
        <v>2</v>
      </c>
      <c r="GE317" t="s">
        <v>425</v>
      </c>
      <c r="GF317">
        <v>3.13691</v>
      </c>
      <c r="GG317">
        <v>2.71694</v>
      </c>
      <c r="GH317">
        <v>0.0933041</v>
      </c>
      <c r="GI317">
        <v>0.09255240000000001</v>
      </c>
      <c r="GJ317">
        <v>0.109432</v>
      </c>
      <c r="GK317">
        <v>0.107951</v>
      </c>
      <c r="GL317">
        <v>28795.6</v>
      </c>
      <c r="GM317">
        <v>28871.7</v>
      </c>
      <c r="GN317">
        <v>29526.5</v>
      </c>
      <c r="GO317">
        <v>29404.8</v>
      </c>
      <c r="GP317">
        <v>34741.8</v>
      </c>
      <c r="GQ317">
        <v>34738.6</v>
      </c>
      <c r="GR317">
        <v>41551.4</v>
      </c>
      <c r="GS317">
        <v>41776.9</v>
      </c>
      <c r="GT317">
        <v>1.91655</v>
      </c>
      <c r="GU317">
        <v>1.8685</v>
      </c>
      <c r="GV317">
        <v>0.0753254</v>
      </c>
      <c r="GW317">
        <v>0</v>
      </c>
      <c r="GX317">
        <v>29.4569</v>
      </c>
      <c r="GY317">
        <v>999.9</v>
      </c>
      <c r="GZ317">
        <v>56.6</v>
      </c>
      <c r="HA317">
        <v>31.4</v>
      </c>
      <c r="HB317">
        <v>29.0211</v>
      </c>
      <c r="HC317">
        <v>62.4496</v>
      </c>
      <c r="HD317">
        <v>25.3886</v>
      </c>
      <c r="HE317">
        <v>1</v>
      </c>
      <c r="HF317">
        <v>0.125625</v>
      </c>
      <c r="HG317">
        <v>-1.83515</v>
      </c>
      <c r="HH317">
        <v>20.3498</v>
      </c>
      <c r="HI317">
        <v>5.22822</v>
      </c>
      <c r="HJ317">
        <v>12.0159</v>
      </c>
      <c r="HK317">
        <v>4.9915</v>
      </c>
      <c r="HL317">
        <v>3.28928</v>
      </c>
      <c r="HM317">
        <v>9999</v>
      </c>
      <c r="HN317">
        <v>9999</v>
      </c>
      <c r="HO317">
        <v>9999</v>
      </c>
      <c r="HP317">
        <v>999.9</v>
      </c>
      <c r="HQ317">
        <v>1.86758</v>
      </c>
      <c r="HR317">
        <v>1.86668</v>
      </c>
      <c r="HS317">
        <v>1.86601</v>
      </c>
      <c r="HT317">
        <v>1.86599</v>
      </c>
      <c r="HU317">
        <v>1.86783</v>
      </c>
      <c r="HV317">
        <v>1.87027</v>
      </c>
      <c r="HW317">
        <v>1.8689</v>
      </c>
      <c r="HX317">
        <v>1.87039</v>
      </c>
      <c r="HY317">
        <v>0</v>
      </c>
      <c r="HZ317">
        <v>0</v>
      </c>
      <c r="IA317">
        <v>0</v>
      </c>
      <c r="IB317">
        <v>0</v>
      </c>
      <c r="IC317" t="s">
        <v>426</v>
      </c>
      <c r="ID317" t="s">
        <v>427</v>
      </c>
      <c r="IE317" t="s">
        <v>428</v>
      </c>
      <c r="IF317" t="s">
        <v>428</v>
      </c>
      <c r="IG317" t="s">
        <v>428</v>
      </c>
      <c r="IH317" t="s">
        <v>428</v>
      </c>
      <c r="II317">
        <v>0</v>
      </c>
      <c r="IJ317">
        <v>100</v>
      </c>
      <c r="IK317">
        <v>100</v>
      </c>
      <c r="IL317">
        <v>1.238</v>
      </c>
      <c r="IM317">
        <v>0.2081</v>
      </c>
      <c r="IN317">
        <v>0.6902030508192664</v>
      </c>
      <c r="IO317">
        <v>0.001474763808417899</v>
      </c>
      <c r="IP317">
        <v>-3.85604142745729E-07</v>
      </c>
      <c r="IQ317">
        <v>-4.042155114862324E-11</v>
      </c>
      <c r="IR317">
        <v>-0.0599630414126953</v>
      </c>
      <c r="IS317">
        <v>-0.0008759303265835833</v>
      </c>
      <c r="IT317">
        <v>0.0007542316531097033</v>
      </c>
      <c r="IU317">
        <v>-1.168394518909615E-05</v>
      </c>
      <c r="IV317">
        <v>4</v>
      </c>
      <c r="IW317">
        <v>2283</v>
      </c>
      <c r="IX317">
        <v>1</v>
      </c>
      <c r="IY317">
        <v>28</v>
      </c>
      <c r="IZ317">
        <v>187674.2</v>
      </c>
      <c r="JA317">
        <v>187674.3</v>
      </c>
      <c r="JB317">
        <v>1.03394</v>
      </c>
      <c r="JC317">
        <v>2.30347</v>
      </c>
      <c r="JD317">
        <v>1.39648</v>
      </c>
      <c r="JE317">
        <v>2.35596</v>
      </c>
      <c r="JF317">
        <v>1.49536</v>
      </c>
      <c r="JG317">
        <v>2.59033</v>
      </c>
      <c r="JH317">
        <v>36.8604</v>
      </c>
      <c r="JI317">
        <v>24.0963</v>
      </c>
      <c r="JJ317">
        <v>18</v>
      </c>
      <c r="JK317">
        <v>489.166</v>
      </c>
      <c r="JL317">
        <v>448.709</v>
      </c>
      <c r="JM317">
        <v>32.2008</v>
      </c>
      <c r="JN317">
        <v>29.2118</v>
      </c>
      <c r="JO317">
        <v>29.9999</v>
      </c>
      <c r="JP317">
        <v>29.0404</v>
      </c>
      <c r="JQ317">
        <v>28.9652</v>
      </c>
      <c r="JR317">
        <v>20.6974</v>
      </c>
      <c r="JS317">
        <v>20.6071</v>
      </c>
      <c r="JT317">
        <v>100</v>
      </c>
      <c r="JU317">
        <v>32.2126</v>
      </c>
      <c r="JV317">
        <v>420</v>
      </c>
      <c r="JW317">
        <v>25.2754</v>
      </c>
      <c r="JX317">
        <v>100.916</v>
      </c>
      <c r="JY317">
        <v>100.458</v>
      </c>
    </row>
    <row r="318" spans="1:285">
      <c r="A318">
        <v>302</v>
      </c>
      <c r="B318">
        <v>1758507882.1</v>
      </c>
      <c r="C318">
        <v>4993.599999904633</v>
      </c>
      <c r="D318" t="s">
        <v>1040</v>
      </c>
      <c r="E318" t="s">
        <v>1041</v>
      </c>
      <c r="F318">
        <v>5</v>
      </c>
      <c r="G318" t="s">
        <v>1039</v>
      </c>
      <c r="H318" t="s">
        <v>420</v>
      </c>
      <c r="I318" t="s">
        <v>421</v>
      </c>
      <c r="J318">
        <v>1758507879.266667</v>
      </c>
      <c r="K318">
        <f>(L318)/1000</f>
        <v>0</v>
      </c>
      <c r="L318">
        <f>1000*DL318*AJ318*(DH318-DI318)/(100*DA318*(1000-AJ318*DH318))</f>
        <v>0</v>
      </c>
      <c r="M318">
        <f>DL318*AJ318*(DG318-DF318*(1000-AJ318*DI318)/(1000-AJ318*DH318))/(100*DA318)</f>
        <v>0</v>
      </c>
      <c r="N318">
        <f>DF318 - IF(AJ318&gt;1, M318*DA318*100.0/(AL318), 0)</f>
        <v>0</v>
      </c>
      <c r="O318">
        <f>((U318-K318/2)*N318-M318)/(U318+K318/2)</f>
        <v>0</v>
      </c>
      <c r="P318">
        <f>O318*(DM318+DN318)/1000.0</f>
        <v>0</v>
      </c>
      <c r="Q318">
        <f>(DF318 - IF(AJ318&gt;1, M318*DA318*100.0/(AL318), 0))*(DM318+DN318)/1000.0</f>
        <v>0</v>
      </c>
      <c r="R318">
        <f>2.0/((1/T318-1/S318)+SIGN(T318)*SQRT((1/T318-1/S318)*(1/T318-1/S318) + 4*DB318/((DB318+1)*(DB318+1))*(2*1/T318*1/S318-1/S318*1/S318)))</f>
        <v>0</v>
      </c>
      <c r="S318">
        <f>IF(LEFT(DC318,1)&lt;&gt;"0",IF(LEFT(DC318,1)="1",3.0,DD318),$D$5+$E$5*(DT318*DM318/($K$5*1000))+$F$5*(DT318*DM318/($K$5*1000))*MAX(MIN(DA318,$J$5),$I$5)*MAX(MIN(DA318,$J$5),$I$5)+$G$5*MAX(MIN(DA318,$J$5),$I$5)*(DT318*DM318/($K$5*1000))+$H$5*(DT318*DM318/($K$5*1000))*(DT318*DM318/($K$5*1000)))</f>
        <v>0</v>
      </c>
      <c r="T318">
        <f>K318*(1000-(1000*0.61365*exp(17.502*X318/(240.97+X318))/(DM318+DN318)+DH318)/2)/(1000*0.61365*exp(17.502*X318/(240.97+X318))/(DM318+DN318)-DH318)</f>
        <v>0</v>
      </c>
      <c r="U318">
        <f>1/((DB318+1)/(R318/1.6)+1/(S318/1.37)) + DB318/((DB318+1)/(R318/1.6) + DB318/(S318/1.37))</f>
        <v>0</v>
      </c>
      <c r="V318">
        <f>(CW318*CZ318)</f>
        <v>0</v>
      </c>
      <c r="W318">
        <f>(DO318+(V318+2*0.95*5.67E-8*(((DO318+$B$7)+273)^4-(DO318+273)^4)-44100*K318)/(1.84*29.3*S318+8*0.95*5.67E-8*(DO318+273)^3))</f>
        <v>0</v>
      </c>
      <c r="X318">
        <f>($C$7*DP318+$D$7*DQ318+$E$7*W318)</f>
        <v>0</v>
      </c>
      <c r="Y318">
        <f>0.61365*exp(17.502*X318/(240.97+X318))</f>
        <v>0</v>
      </c>
      <c r="Z318">
        <f>(AA318/AB318*100)</f>
        <v>0</v>
      </c>
      <c r="AA318">
        <f>DH318*(DM318+DN318)/1000</f>
        <v>0</v>
      </c>
      <c r="AB318">
        <f>0.61365*exp(17.502*DO318/(240.97+DO318))</f>
        <v>0</v>
      </c>
      <c r="AC318">
        <f>(Y318-DH318*(DM318+DN318)/1000)</f>
        <v>0</v>
      </c>
      <c r="AD318">
        <f>(-K318*44100)</f>
        <v>0</v>
      </c>
      <c r="AE318">
        <f>2*29.3*S318*0.92*(DO318-X318)</f>
        <v>0</v>
      </c>
      <c r="AF318">
        <f>2*0.95*5.67E-8*(((DO318+$B$7)+273)^4-(X318+273)^4)</f>
        <v>0</v>
      </c>
      <c r="AG318">
        <f>V318+AF318+AD318+AE318</f>
        <v>0</v>
      </c>
      <c r="AH318">
        <v>2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MAX(0,($B$13+$C$13*DT318)/(1+$D$13*DT318)*DM318/(DO318+273)*$E$13)</f>
        <v>0</v>
      </c>
      <c r="AM318" t="s">
        <v>422</v>
      </c>
      <c r="AN318" t="s">
        <v>422</v>
      </c>
      <c r="AO318">
        <v>0</v>
      </c>
      <c r="AP318">
        <v>0</v>
      </c>
      <c r="AQ318">
        <f>1-AO318/AP318</f>
        <v>0</v>
      </c>
      <c r="AR318">
        <v>0</v>
      </c>
      <c r="AS318" t="s">
        <v>422</v>
      </c>
      <c r="AT318" t="s">
        <v>422</v>
      </c>
      <c r="AU318">
        <v>0</v>
      </c>
      <c r="AV318">
        <v>0</v>
      </c>
      <c r="AW318">
        <f>1-AU318/AV318</f>
        <v>0</v>
      </c>
      <c r="AX318">
        <v>0.5</v>
      </c>
      <c r="AY318">
        <f>CX318</f>
        <v>0</v>
      </c>
      <c r="AZ318">
        <f>M318</f>
        <v>0</v>
      </c>
      <c r="BA318">
        <f>AW318*AX318*AY318</f>
        <v>0</v>
      </c>
      <c r="BB318">
        <f>(AZ318-AR318)/AY318</f>
        <v>0</v>
      </c>
      <c r="BC318">
        <f>(AP318-AV318)/AV318</f>
        <v>0</v>
      </c>
      <c r="BD318">
        <f>AO318/(AQ318+AO318/AV318)</f>
        <v>0</v>
      </c>
      <c r="BE318" t="s">
        <v>422</v>
      </c>
      <c r="BF318">
        <v>0</v>
      </c>
      <c r="BG318">
        <f>IF(BF318&lt;&gt;0, BF318, BD318)</f>
        <v>0</v>
      </c>
      <c r="BH318">
        <f>1-BG318/AV318</f>
        <v>0</v>
      </c>
      <c r="BI318">
        <f>(AV318-AU318)/(AV318-BG318)</f>
        <v>0</v>
      </c>
      <c r="BJ318">
        <f>(AP318-AV318)/(AP318-BG318)</f>
        <v>0</v>
      </c>
      <c r="BK318">
        <f>(AV318-AU318)/(AV318-AO318)</f>
        <v>0</v>
      </c>
      <c r="BL318">
        <f>(AP318-AV318)/(AP318-AO318)</f>
        <v>0</v>
      </c>
      <c r="BM318">
        <f>(BI318*BG318/AU318)</f>
        <v>0</v>
      </c>
      <c r="BN318">
        <f>(1-BM318)</f>
        <v>0</v>
      </c>
      <c r="CW318">
        <f>$B$11*DU318+$C$11*DV318+$F$11*EG318*(1-EJ318)</f>
        <v>0</v>
      </c>
      <c r="CX318">
        <f>CW318*CY318</f>
        <v>0</v>
      </c>
      <c r="CY318">
        <f>($B$11*$D$9+$C$11*$D$9+$F$11*((ET318+EL318)/MAX(ET318+EL318+EU318, 0.1)*$I$9+EU318/MAX(ET318+EL318+EU318, 0.1)*$J$9))/($B$11+$C$11+$F$11)</f>
        <v>0</v>
      </c>
      <c r="CZ318">
        <f>($B$11*$K$9+$C$11*$K$9+$F$11*((ET318+EL318)/MAX(ET318+EL318+EU318, 0.1)*$P$9+EU318/MAX(ET318+EL318+EU318, 0.1)*$Q$9))/($B$11+$C$11+$F$11)</f>
        <v>0</v>
      </c>
      <c r="DA318">
        <v>4.8</v>
      </c>
      <c r="DB318">
        <v>0.5</v>
      </c>
      <c r="DC318" t="s">
        <v>423</v>
      </c>
      <c r="DD318">
        <v>2</v>
      </c>
      <c r="DE318">
        <v>1758507879.266667</v>
      </c>
      <c r="DF318">
        <v>420.4416666666667</v>
      </c>
      <c r="DG318">
        <v>419.9766666666667</v>
      </c>
      <c r="DH318">
        <v>25.28346666666666</v>
      </c>
      <c r="DI318">
        <v>25.20664444444445</v>
      </c>
      <c r="DJ318">
        <v>419.2041111111111</v>
      </c>
      <c r="DK318">
        <v>25.0754</v>
      </c>
      <c r="DL318">
        <v>499.941</v>
      </c>
      <c r="DM318">
        <v>90.01651111111113</v>
      </c>
      <c r="DN318">
        <v>0.05665535555555555</v>
      </c>
      <c r="DO318">
        <v>31.19279999999999</v>
      </c>
      <c r="DP318">
        <v>30.67934444444445</v>
      </c>
      <c r="DQ318">
        <v>999.9000000000001</v>
      </c>
      <c r="DR318">
        <v>0</v>
      </c>
      <c r="DS318">
        <v>0</v>
      </c>
      <c r="DT318">
        <v>9997.015555555558</v>
      </c>
      <c r="DU318">
        <v>0</v>
      </c>
      <c r="DV318">
        <v>0.899321</v>
      </c>
      <c r="DW318">
        <v>0.4650777777777778</v>
      </c>
      <c r="DX318">
        <v>431.3477777777778</v>
      </c>
      <c r="DY318">
        <v>430.8365555555555</v>
      </c>
      <c r="DZ318">
        <v>0.07681443333333333</v>
      </c>
      <c r="EA318">
        <v>419.9766666666667</v>
      </c>
      <c r="EB318">
        <v>25.20664444444445</v>
      </c>
      <c r="EC318">
        <v>2.275928888888889</v>
      </c>
      <c r="ED318">
        <v>2.269014444444445</v>
      </c>
      <c r="EE318">
        <v>19.50704444444445</v>
      </c>
      <c r="EF318">
        <v>19.45811111111111</v>
      </c>
      <c r="EG318">
        <v>0.00500097</v>
      </c>
      <c r="EH318">
        <v>0</v>
      </c>
      <c r="EI318">
        <v>0</v>
      </c>
      <c r="EJ318">
        <v>0</v>
      </c>
      <c r="EK318">
        <v>498.6444444444444</v>
      </c>
      <c r="EL318">
        <v>0.00500097</v>
      </c>
      <c r="EM318">
        <v>-7.177777777777777</v>
      </c>
      <c r="EN318">
        <v>-0.9666666666666666</v>
      </c>
      <c r="EO318">
        <v>35.25</v>
      </c>
      <c r="EP318">
        <v>39.75666666666667</v>
      </c>
      <c r="EQ318">
        <v>37.25</v>
      </c>
      <c r="ER318">
        <v>39.89544444444444</v>
      </c>
      <c r="ES318">
        <v>37.833</v>
      </c>
      <c r="ET318">
        <v>0</v>
      </c>
      <c r="EU318">
        <v>0</v>
      </c>
      <c r="EV318">
        <v>0</v>
      </c>
      <c r="EW318">
        <v>1758507883.3</v>
      </c>
      <c r="EX318">
        <v>0</v>
      </c>
      <c r="EY318">
        <v>499.412</v>
      </c>
      <c r="EZ318">
        <v>-5.615384082963882</v>
      </c>
      <c r="FA318">
        <v>21.63846148845001</v>
      </c>
      <c r="FB318">
        <v>-9.432</v>
      </c>
      <c r="FC318">
        <v>15</v>
      </c>
      <c r="FD318">
        <v>0</v>
      </c>
      <c r="FE318" t="s">
        <v>424</v>
      </c>
      <c r="FF318">
        <v>1747247426.5</v>
      </c>
      <c r="FG318">
        <v>1747247420.5</v>
      </c>
      <c r="FH318">
        <v>0</v>
      </c>
      <c r="FI318">
        <v>1.027</v>
      </c>
      <c r="FJ318">
        <v>0.031</v>
      </c>
      <c r="FK318">
        <v>0.02</v>
      </c>
      <c r="FL318">
        <v>0.05</v>
      </c>
      <c r="FM318">
        <v>420</v>
      </c>
      <c r="FN318">
        <v>16</v>
      </c>
      <c r="FO318">
        <v>0.01</v>
      </c>
      <c r="FP318">
        <v>0.1</v>
      </c>
      <c r="FQ318">
        <v>0.4677437317073171</v>
      </c>
      <c r="FR318">
        <v>0.2307701393728225</v>
      </c>
      <c r="FS318">
        <v>0.04741333094467718</v>
      </c>
      <c r="FT318">
        <v>0</v>
      </c>
      <c r="FU318">
        <v>499.5058823529412</v>
      </c>
      <c r="FV318">
        <v>9.824293634761714</v>
      </c>
      <c r="FW318">
        <v>8.490580981176961</v>
      </c>
      <c r="FX318">
        <v>-1</v>
      </c>
      <c r="FY318">
        <v>0.07565088780487805</v>
      </c>
      <c r="FZ318">
        <v>-0.001857413937282248</v>
      </c>
      <c r="GA318">
        <v>0.00183149157714917</v>
      </c>
      <c r="GB318">
        <v>1</v>
      </c>
      <c r="GC318">
        <v>1</v>
      </c>
      <c r="GD318">
        <v>2</v>
      </c>
      <c r="GE318" t="s">
        <v>425</v>
      </c>
      <c r="GF318">
        <v>3.13692</v>
      </c>
      <c r="GG318">
        <v>2.71688</v>
      </c>
      <c r="GH318">
        <v>0.0933008</v>
      </c>
      <c r="GI318">
        <v>0.09255339999999999</v>
      </c>
      <c r="GJ318">
        <v>0.109438</v>
      </c>
      <c r="GK318">
        <v>0.107955</v>
      </c>
      <c r="GL318">
        <v>28796.1</v>
      </c>
      <c r="GM318">
        <v>28871.7</v>
      </c>
      <c r="GN318">
        <v>29526.8</v>
      </c>
      <c r="GO318">
        <v>29404.8</v>
      </c>
      <c r="GP318">
        <v>34742</v>
      </c>
      <c r="GQ318">
        <v>34738.5</v>
      </c>
      <c r="GR318">
        <v>41552</v>
      </c>
      <c r="GS318">
        <v>41777</v>
      </c>
      <c r="GT318">
        <v>1.91675</v>
      </c>
      <c r="GU318">
        <v>1.8686</v>
      </c>
      <c r="GV318">
        <v>0.0751391</v>
      </c>
      <c r="GW318">
        <v>0</v>
      </c>
      <c r="GX318">
        <v>29.4569</v>
      </c>
      <c r="GY318">
        <v>999.9</v>
      </c>
      <c r="GZ318">
        <v>56.6</v>
      </c>
      <c r="HA318">
        <v>31.4</v>
      </c>
      <c r="HB318">
        <v>29.0187</v>
      </c>
      <c r="HC318">
        <v>62.2496</v>
      </c>
      <c r="HD318">
        <v>25.4167</v>
      </c>
      <c r="HE318">
        <v>1</v>
      </c>
      <c r="HF318">
        <v>0.125386</v>
      </c>
      <c r="HG318">
        <v>-1.85298</v>
      </c>
      <c r="HH318">
        <v>20.3495</v>
      </c>
      <c r="HI318">
        <v>5.22762</v>
      </c>
      <c r="HJ318">
        <v>12.0159</v>
      </c>
      <c r="HK318">
        <v>4.9915</v>
      </c>
      <c r="HL318">
        <v>3.2893</v>
      </c>
      <c r="HM318">
        <v>9999</v>
      </c>
      <c r="HN318">
        <v>9999</v>
      </c>
      <c r="HO318">
        <v>9999</v>
      </c>
      <c r="HP318">
        <v>999.9</v>
      </c>
      <c r="HQ318">
        <v>1.86756</v>
      </c>
      <c r="HR318">
        <v>1.86669</v>
      </c>
      <c r="HS318">
        <v>1.866</v>
      </c>
      <c r="HT318">
        <v>1.86599</v>
      </c>
      <c r="HU318">
        <v>1.86783</v>
      </c>
      <c r="HV318">
        <v>1.87027</v>
      </c>
      <c r="HW318">
        <v>1.8689</v>
      </c>
      <c r="HX318">
        <v>1.8704</v>
      </c>
      <c r="HY318">
        <v>0</v>
      </c>
      <c r="HZ318">
        <v>0</v>
      </c>
      <c r="IA318">
        <v>0</v>
      </c>
      <c r="IB318">
        <v>0</v>
      </c>
      <c r="IC318" t="s">
        <v>426</v>
      </c>
      <c r="ID318" t="s">
        <v>427</v>
      </c>
      <c r="IE318" t="s">
        <v>428</v>
      </c>
      <c r="IF318" t="s">
        <v>428</v>
      </c>
      <c r="IG318" t="s">
        <v>428</v>
      </c>
      <c r="IH318" t="s">
        <v>428</v>
      </c>
      <c r="II318">
        <v>0</v>
      </c>
      <c r="IJ318">
        <v>100</v>
      </c>
      <c r="IK318">
        <v>100</v>
      </c>
      <c r="IL318">
        <v>1.238</v>
      </c>
      <c r="IM318">
        <v>0.2081</v>
      </c>
      <c r="IN318">
        <v>0.6902030508192664</v>
      </c>
      <c r="IO318">
        <v>0.001474763808417899</v>
      </c>
      <c r="IP318">
        <v>-3.85604142745729E-07</v>
      </c>
      <c r="IQ318">
        <v>-4.042155114862324E-11</v>
      </c>
      <c r="IR318">
        <v>-0.0599630414126953</v>
      </c>
      <c r="IS318">
        <v>-0.0008759303265835833</v>
      </c>
      <c r="IT318">
        <v>0.0007542316531097033</v>
      </c>
      <c r="IU318">
        <v>-1.168394518909615E-05</v>
      </c>
      <c r="IV318">
        <v>4</v>
      </c>
      <c r="IW318">
        <v>2283</v>
      </c>
      <c r="IX318">
        <v>1</v>
      </c>
      <c r="IY318">
        <v>28</v>
      </c>
      <c r="IZ318">
        <v>187674.3</v>
      </c>
      <c r="JA318">
        <v>187674.4</v>
      </c>
      <c r="JB318">
        <v>1.03394</v>
      </c>
      <c r="JC318">
        <v>2.30347</v>
      </c>
      <c r="JD318">
        <v>1.39771</v>
      </c>
      <c r="JE318">
        <v>2.35718</v>
      </c>
      <c r="JF318">
        <v>1.49536</v>
      </c>
      <c r="JG318">
        <v>2.59888</v>
      </c>
      <c r="JH318">
        <v>36.8366</v>
      </c>
      <c r="JI318">
        <v>24.0963</v>
      </c>
      <c r="JJ318">
        <v>18</v>
      </c>
      <c r="JK318">
        <v>489.293</v>
      </c>
      <c r="JL318">
        <v>448.768</v>
      </c>
      <c r="JM318">
        <v>32.205</v>
      </c>
      <c r="JN318">
        <v>29.2112</v>
      </c>
      <c r="JO318">
        <v>29.9999</v>
      </c>
      <c r="JP318">
        <v>29.0404</v>
      </c>
      <c r="JQ318">
        <v>28.9647</v>
      </c>
      <c r="JR318">
        <v>20.6964</v>
      </c>
      <c r="JS318">
        <v>20.6071</v>
      </c>
      <c r="JT318">
        <v>100</v>
      </c>
      <c r="JU318">
        <v>32.2126</v>
      </c>
      <c r="JV318">
        <v>420</v>
      </c>
      <c r="JW318">
        <v>25.2776</v>
      </c>
      <c r="JX318">
        <v>100.917</v>
      </c>
      <c r="JY318">
        <v>100.458</v>
      </c>
    </row>
    <row r="319" spans="1:285">
      <c r="A319">
        <v>303</v>
      </c>
      <c r="B319">
        <v>1758507884.1</v>
      </c>
      <c r="C319">
        <v>4995.599999904633</v>
      </c>
      <c r="D319" t="s">
        <v>1042</v>
      </c>
      <c r="E319" t="s">
        <v>1043</v>
      </c>
      <c r="F319">
        <v>5</v>
      </c>
      <c r="G319" t="s">
        <v>1039</v>
      </c>
      <c r="H319" t="s">
        <v>420</v>
      </c>
      <c r="I319" t="s">
        <v>421</v>
      </c>
      <c r="J319">
        <v>1758507881.4125</v>
      </c>
      <c r="K319">
        <f>(L319)/1000</f>
        <v>0</v>
      </c>
      <c r="L319">
        <f>1000*DL319*AJ319*(DH319-DI319)/(100*DA319*(1000-AJ319*DH319))</f>
        <v>0</v>
      </c>
      <c r="M319">
        <f>DL319*AJ319*(DG319-DF319*(1000-AJ319*DI319)/(1000-AJ319*DH319))/(100*DA319)</f>
        <v>0</v>
      </c>
      <c r="N319">
        <f>DF319 - IF(AJ319&gt;1, M319*DA319*100.0/(AL319), 0)</f>
        <v>0</v>
      </c>
      <c r="O319">
        <f>((U319-K319/2)*N319-M319)/(U319+K319/2)</f>
        <v>0</v>
      </c>
      <c r="P319">
        <f>O319*(DM319+DN319)/1000.0</f>
        <v>0</v>
      </c>
      <c r="Q319">
        <f>(DF319 - IF(AJ319&gt;1, M319*DA319*100.0/(AL319), 0))*(DM319+DN319)/1000.0</f>
        <v>0</v>
      </c>
      <c r="R319">
        <f>2.0/((1/T319-1/S319)+SIGN(T319)*SQRT((1/T319-1/S319)*(1/T319-1/S319) + 4*DB319/((DB319+1)*(DB319+1))*(2*1/T319*1/S319-1/S319*1/S319)))</f>
        <v>0</v>
      </c>
      <c r="S319">
        <f>IF(LEFT(DC319,1)&lt;&gt;"0",IF(LEFT(DC319,1)="1",3.0,DD319),$D$5+$E$5*(DT319*DM319/($K$5*1000))+$F$5*(DT319*DM319/($K$5*1000))*MAX(MIN(DA319,$J$5),$I$5)*MAX(MIN(DA319,$J$5),$I$5)+$G$5*MAX(MIN(DA319,$J$5),$I$5)*(DT319*DM319/($K$5*1000))+$H$5*(DT319*DM319/($K$5*1000))*(DT319*DM319/($K$5*1000)))</f>
        <v>0</v>
      </c>
      <c r="T319">
        <f>K319*(1000-(1000*0.61365*exp(17.502*X319/(240.97+X319))/(DM319+DN319)+DH319)/2)/(1000*0.61365*exp(17.502*X319/(240.97+X319))/(DM319+DN319)-DH319)</f>
        <v>0</v>
      </c>
      <c r="U319">
        <f>1/((DB319+1)/(R319/1.6)+1/(S319/1.37)) + DB319/((DB319+1)/(R319/1.6) + DB319/(S319/1.37))</f>
        <v>0</v>
      </c>
      <c r="V319">
        <f>(CW319*CZ319)</f>
        <v>0</v>
      </c>
      <c r="W319">
        <f>(DO319+(V319+2*0.95*5.67E-8*(((DO319+$B$7)+273)^4-(DO319+273)^4)-44100*K319)/(1.84*29.3*S319+8*0.95*5.67E-8*(DO319+273)^3))</f>
        <v>0</v>
      </c>
      <c r="X319">
        <f>($C$7*DP319+$D$7*DQ319+$E$7*W319)</f>
        <v>0</v>
      </c>
      <c r="Y319">
        <f>0.61365*exp(17.502*X319/(240.97+X319))</f>
        <v>0</v>
      </c>
      <c r="Z319">
        <f>(AA319/AB319*100)</f>
        <v>0</v>
      </c>
      <c r="AA319">
        <f>DH319*(DM319+DN319)/1000</f>
        <v>0</v>
      </c>
      <c r="AB319">
        <f>0.61365*exp(17.502*DO319/(240.97+DO319))</f>
        <v>0</v>
      </c>
      <c r="AC319">
        <f>(Y319-DH319*(DM319+DN319)/1000)</f>
        <v>0</v>
      </c>
      <c r="AD319">
        <f>(-K319*44100)</f>
        <v>0</v>
      </c>
      <c r="AE319">
        <f>2*29.3*S319*0.92*(DO319-X319)</f>
        <v>0</v>
      </c>
      <c r="AF319">
        <f>2*0.95*5.67E-8*(((DO319+$B$7)+273)^4-(X319+273)^4)</f>
        <v>0</v>
      </c>
      <c r="AG319">
        <f>V319+AF319+AD319+AE319</f>
        <v>0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MAX(0,($B$13+$C$13*DT319)/(1+$D$13*DT319)*DM319/(DO319+273)*$E$13)</f>
        <v>0</v>
      </c>
      <c r="AM319" t="s">
        <v>422</v>
      </c>
      <c r="AN319" t="s">
        <v>422</v>
      </c>
      <c r="AO319">
        <v>0</v>
      </c>
      <c r="AP319">
        <v>0</v>
      </c>
      <c r="AQ319">
        <f>1-AO319/AP319</f>
        <v>0</v>
      </c>
      <c r="AR319">
        <v>0</v>
      </c>
      <c r="AS319" t="s">
        <v>422</v>
      </c>
      <c r="AT319" t="s">
        <v>422</v>
      </c>
      <c r="AU319">
        <v>0</v>
      </c>
      <c r="AV319">
        <v>0</v>
      </c>
      <c r="AW319">
        <f>1-AU319/AV319</f>
        <v>0</v>
      </c>
      <c r="AX319">
        <v>0.5</v>
      </c>
      <c r="AY319">
        <f>CX319</f>
        <v>0</v>
      </c>
      <c r="AZ319">
        <f>M319</f>
        <v>0</v>
      </c>
      <c r="BA319">
        <f>AW319*AX319*AY319</f>
        <v>0</v>
      </c>
      <c r="BB319">
        <f>(AZ319-AR319)/AY319</f>
        <v>0</v>
      </c>
      <c r="BC319">
        <f>(AP319-AV319)/AV319</f>
        <v>0</v>
      </c>
      <c r="BD319">
        <f>AO319/(AQ319+AO319/AV319)</f>
        <v>0</v>
      </c>
      <c r="BE319" t="s">
        <v>422</v>
      </c>
      <c r="BF319">
        <v>0</v>
      </c>
      <c r="BG319">
        <f>IF(BF319&lt;&gt;0, BF319, BD319)</f>
        <v>0</v>
      </c>
      <c r="BH319">
        <f>1-BG319/AV319</f>
        <v>0</v>
      </c>
      <c r="BI319">
        <f>(AV319-AU319)/(AV319-BG319)</f>
        <v>0</v>
      </c>
      <c r="BJ319">
        <f>(AP319-AV319)/(AP319-BG319)</f>
        <v>0</v>
      </c>
      <c r="BK319">
        <f>(AV319-AU319)/(AV319-AO319)</f>
        <v>0</v>
      </c>
      <c r="BL319">
        <f>(AP319-AV319)/(AP319-AO319)</f>
        <v>0</v>
      </c>
      <c r="BM319">
        <f>(BI319*BG319/AU319)</f>
        <v>0</v>
      </c>
      <c r="BN319">
        <f>(1-BM319)</f>
        <v>0</v>
      </c>
      <c r="CW319">
        <f>$B$11*DU319+$C$11*DV319+$F$11*EG319*(1-EJ319)</f>
        <v>0</v>
      </c>
      <c r="CX319">
        <f>CW319*CY319</f>
        <v>0</v>
      </c>
      <c r="CY319">
        <f>($B$11*$D$9+$C$11*$D$9+$F$11*((ET319+EL319)/MAX(ET319+EL319+EU319, 0.1)*$I$9+EU319/MAX(ET319+EL319+EU319, 0.1)*$J$9))/($B$11+$C$11+$F$11)</f>
        <v>0</v>
      </c>
      <c r="CZ319">
        <f>($B$11*$K$9+$C$11*$K$9+$F$11*((ET319+EL319)/MAX(ET319+EL319+EU319, 0.1)*$P$9+EU319/MAX(ET319+EL319+EU319, 0.1)*$Q$9))/($B$11+$C$11+$F$11)</f>
        <v>0</v>
      </c>
      <c r="DA319">
        <v>4.8</v>
      </c>
      <c r="DB319">
        <v>0.5</v>
      </c>
      <c r="DC319" t="s">
        <v>423</v>
      </c>
      <c r="DD319">
        <v>2</v>
      </c>
      <c r="DE319">
        <v>1758507881.4125</v>
      </c>
      <c r="DF319">
        <v>420.4395</v>
      </c>
      <c r="DG319">
        <v>419.9725</v>
      </c>
      <c r="DH319">
        <v>25.2849625</v>
      </c>
      <c r="DI319">
        <v>25.20735</v>
      </c>
      <c r="DJ319">
        <v>419.201625</v>
      </c>
      <c r="DK319">
        <v>25.0768375</v>
      </c>
      <c r="DL319">
        <v>499.95825</v>
      </c>
      <c r="DM319">
        <v>90.0173125</v>
      </c>
      <c r="DN319">
        <v>0.0566649</v>
      </c>
      <c r="DO319">
        <v>31.194025</v>
      </c>
      <c r="DP319">
        <v>30.6808625</v>
      </c>
      <c r="DQ319">
        <v>999.9</v>
      </c>
      <c r="DR319">
        <v>0</v>
      </c>
      <c r="DS319">
        <v>0</v>
      </c>
      <c r="DT319">
        <v>10000.865</v>
      </c>
      <c r="DU319">
        <v>0</v>
      </c>
      <c r="DV319">
        <v>0.899321</v>
      </c>
      <c r="DW319">
        <v>0.466880875</v>
      </c>
      <c r="DX319">
        <v>431.346125</v>
      </c>
      <c r="DY319">
        <v>430.832625</v>
      </c>
      <c r="DZ319">
        <v>0.07760069999999999</v>
      </c>
      <c r="EA319">
        <v>419.9725</v>
      </c>
      <c r="EB319">
        <v>25.20735</v>
      </c>
      <c r="EC319">
        <v>2.27608375</v>
      </c>
      <c r="ED319">
        <v>2.26909625</v>
      </c>
      <c r="EE319">
        <v>19.5081375</v>
      </c>
      <c r="EF319">
        <v>19.4587</v>
      </c>
      <c r="EG319">
        <v>0.00500097</v>
      </c>
      <c r="EH319">
        <v>0</v>
      </c>
      <c r="EI319">
        <v>0</v>
      </c>
      <c r="EJ319">
        <v>0</v>
      </c>
      <c r="EK319">
        <v>496.275</v>
      </c>
      <c r="EL319">
        <v>0.00500097</v>
      </c>
      <c r="EM319">
        <v>-8.587499999999999</v>
      </c>
      <c r="EN319">
        <v>-2.2</v>
      </c>
      <c r="EO319">
        <v>35.25</v>
      </c>
      <c r="EP319">
        <v>39.79649999999999</v>
      </c>
      <c r="EQ319">
        <v>37.27325</v>
      </c>
      <c r="ER319">
        <v>39.960625</v>
      </c>
      <c r="ES319">
        <v>37.85925</v>
      </c>
      <c r="ET319">
        <v>0</v>
      </c>
      <c r="EU319">
        <v>0</v>
      </c>
      <c r="EV319">
        <v>0</v>
      </c>
      <c r="EW319">
        <v>1758507885.1</v>
      </c>
      <c r="EX319">
        <v>0</v>
      </c>
      <c r="EY319">
        <v>498.9538461538461</v>
      </c>
      <c r="EZ319">
        <v>-2.413674841947596</v>
      </c>
      <c r="FA319">
        <v>42.06153831486118</v>
      </c>
      <c r="FB319">
        <v>-7.996153846153846</v>
      </c>
      <c r="FC319">
        <v>15</v>
      </c>
      <c r="FD319">
        <v>0</v>
      </c>
      <c r="FE319" t="s">
        <v>424</v>
      </c>
      <c r="FF319">
        <v>1747247426.5</v>
      </c>
      <c r="FG319">
        <v>1747247420.5</v>
      </c>
      <c r="FH319">
        <v>0</v>
      </c>
      <c r="FI319">
        <v>1.027</v>
      </c>
      <c r="FJ319">
        <v>0.031</v>
      </c>
      <c r="FK319">
        <v>0.02</v>
      </c>
      <c r="FL319">
        <v>0.05</v>
      </c>
      <c r="FM319">
        <v>420</v>
      </c>
      <c r="FN319">
        <v>16</v>
      </c>
      <c r="FO319">
        <v>0.01</v>
      </c>
      <c r="FP319">
        <v>0.1</v>
      </c>
      <c r="FQ319">
        <v>0.4682096829268294</v>
      </c>
      <c r="FR319">
        <v>0.221440369337979</v>
      </c>
      <c r="FS319">
        <v>0.0473057452997295</v>
      </c>
      <c r="FT319">
        <v>0</v>
      </c>
      <c r="FU319">
        <v>499.5117647058823</v>
      </c>
      <c r="FV319">
        <v>-1.405652818654467</v>
      </c>
      <c r="FW319">
        <v>8.483089223164294</v>
      </c>
      <c r="FX319">
        <v>-1</v>
      </c>
      <c r="FY319">
        <v>0.07567759024390243</v>
      </c>
      <c r="FZ319">
        <v>0.001371181881533027</v>
      </c>
      <c r="GA319">
        <v>0.001853400495701292</v>
      </c>
      <c r="GB319">
        <v>1</v>
      </c>
      <c r="GC319">
        <v>1</v>
      </c>
      <c r="GD319">
        <v>2</v>
      </c>
      <c r="GE319" t="s">
        <v>425</v>
      </c>
      <c r="GF319">
        <v>3.1368</v>
      </c>
      <c r="GG319">
        <v>2.71708</v>
      </c>
      <c r="GH319">
        <v>0.0932992</v>
      </c>
      <c r="GI319">
        <v>0.09256350000000001</v>
      </c>
      <c r="GJ319">
        <v>0.10944</v>
      </c>
      <c r="GK319">
        <v>0.107957</v>
      </c>
      <c r="GL319">
        <v>28796.1</v>
      </c>
      <c r="GM319">
        <v>28871.3</v>
      </c>
      <c r="GN319">
        <v>29526.7</v>
      </c>
      <c r="GO319">
        <v>29404.7</v>
      </c>
      <c r="GP319">
        <v>34741.9</v>
      </c>
      <c r="GQ319">
        <v>34738.3</v>
      </c>
      <c r="GR319">
        <v>41551.9</v>
      </c>
      <c r="GS319">
        <v>41776.9</v>
      </c>
      <c r="GT319">
        <v>1.91655</v>
      </c>
      <c r="GU319">
        <v>1.8685</v>
      </c>
      <c r="GV319">
        <v>0.0755861</v>
      </c>
      <c r="GW319">
        <v>0</v>
      </c>
      <c r="GX319">
        <v>29.4558</v>
      </c>
      <c r="GY319">
        <v>999.9</v>
      </c>
      <c r="GZ319">
        <v>56.6</v>
      </c>
      <c r="HA319">
        <v>31.4</v>
      </c>
      <c r="HB319">
        <v>29.018</v>
      </c>
      <c r="HC319">
        <v>62.1996</v>
      </c>
      <c r="HD319">
        <v>25.4928</v>
      </c>
      <c r="HE319">
        <v>1</v>
      </c>
      <c r="HF319">
        <v>0.125165</v>
      </c>
      <c r="HG319">
        <v>-1.85617</v>
      </c>
      <c r="HH319">
        <v>20.3495</v>
      </c>
      <c r="HI319">
        <v>5.22732</v>
      </c>
      <c r="HJ319">
        <v>12.0159</v>
      </c>
      <c r="HK319">
        <v>4.9915</v>
      </c>
      <c r="HL319">
        <v>3.28923</v>
      </c>
      <c r="HM319">
        <v>9999</v>
      </c>
      <c r="HN319">
        <v>9999</v>
      </c>
      <c r="HO319">
        <v>9999</v>
      </c>
      <c r="HP319">
        <v>999.9</v>
      </c>
      <c r="HQ319">
        <v>1.86756</v>
      </c>
      <c r="HR319">
        <v>1.8667</v>
      </c>
      <c r="HS319">
        <v>1.86601</v>
      </c>
      <c r="HT319">
        <v>1.866</v>
      </c>
      <c r="HU319">
        <v>1.86783</v>
      </c>
      <c r="HV319">
        <v>1.87027</v>
      </c>
      <c r="HW319">
        <v>1.8689</v>
      </c>
      <c r="HX319">
        <v>1.87039</v>
      </c>
      <c r="HY319">
        <v>0</v>
      </c>
      <c r="HZ319">
        <v>0</v>
      </c>
      <c r="IA319">
        <v>0</v>
      </c>
      <c r="IB319">
        <v>0</v>
      </c>
      <c r="IC319" t="s">
        <v>426</v>
      </c>
      <c r="ID319" t="s">
        <v>427</v>
      </c>
      <c r="IE319" t="s">
        <v>428</v>
      </c>
      <c r="IF319" t="s">
        <v>428</v>
      </c>
      <c r="IG319" t="s">
        <v>428</v>
      </c>
      <c r="IH319" t="s">
        <v>428</v>
      </c>
      <c r="II319">
        <v>0</v>
      </c>
      <c r="IJ319">
        <v>100</v>
      </c>
      <c r="IK319">
        <v>100</v>
      </c>
      <c r="IL319">
        <v>1.238</v>
      </c>
      <c r="IM319">
        <v>0.2081</v>
      </c>
      <c r="IN319">
        <v>0.6902030508192664</v>
      </c>
      <c r="IO319">
        <v>0.001474763808417899</v>
      </c>
      <c r="IP319">
        <v>-3.85604142745729E-07</v>
      </c>
      <c r="IQ319">
        <v>-4.042155114862324E-11</v>
      </c>
      <c r="IR319">
        <v>-0.0599630414126953</v>
      </c>
      <c r="IS319">
        <v>-0.0008759303265835833</v>
      </c>
      <c r="IT319">
        <v>0.0007542316531097033</v>
      </c>
      <c r="IU319">
        <v>-1.168394518909615E-05</v>
      </c>
      <c r="IV319">
        <v>4</v>
      </c>
      <c r="IW319">
        <v>2283</v>
      </c>
      <c r="IX319">
        <v>1</v>
      </c>
      <c r="IY319">
        <v>28</v>
      </c>
      <c r="IZ319">
        <v>187674.3</v>
      </c>
      <c r="JA319">
        <v>187674.4</v>
      </c>
      <c r="JB319">
        <v>1.03394</v>
      </c>
      <c r="JC319">
        <v>2.29614</v>
      </c>
      <c r="JD319">
        <v>1.39648</v>
      </c>
      <c r="JE319">
        <v>2.35718</v>
      </c>
      <c r="JF319">
        <v>1.49536</v>
      </c>
      <c r="JG319">
        <v>2.70264</v>
      </c>
      <c r="JH319">
        <v>36.8604</v>
      </c>
      <c r="JI319">
        <v>24.0963</v>
      </c>
      <c r="JJ319">
        <v>18</v>
      </c>
      <c r="JK319">
        <v>489.166</v>
      </c>
      <c r="JL319">
        <v>448.696</v>
      </c>
      <c r="JM319">
        <v>32.2101</v>
      </c>
      <c r="JN319">
        <v>29.2112</v>
      </c>
      <c r="JO319">
        <v>30</v>
      </c>
      <c r="JP319">
        <v>29.0404</v>
      </c>
      <c r="JQ319">
        <v>28.9634</v>
      </c>
      <c r="JR319">
        <v>20.6962</v>
      </c>
      <c r="JS319">
        <v>20.6071</v>
      </c>
      <c r="JT319">
        <v>100</v>
      </c>
      <c r="JU319">
        <v>32.2265</v>
      </c>
      <c r="JV319">
        <v>420</v>
      </c>
      <c r="JW319">
        <v>25.2806</v>
      </c>
      <c r="JX319">
        <v>100.917</v>
      </c>
      <c r="JY319">
        <v>100.458</v>
      </c>
    </row>
    <row r="320" spans="1:285">
      <c r="A320">
        <v>304</v>
      </c>
      <c r="B320">
        <v>1758507886.1</v>
      </c>
      <c r="C320">
        <v>4997.599999904633</v>
      </c>
      <c r="D320" t="s">
        <v>1044</v>
      </c>
      <c r="E320" t="s">
        <v>1045</v>
      </c>
      <c r="F320">
        <v>5</v>
      </c>
      <c r="G320" t="s">
        <v>1039</v>
      </c>
      <c r="H320" t="s">
        <v>420</v>
      </c>
      <c r="I320" t="s">
        <v>421</v>
      </c>
      <c r="J320">
        <v>1758507883.1</v>
      </c>
      <c r="K320">
        <f>(L320)/1000</f>
        <v>0</v>
      </c>
      <c r="L320">
        <f>1000*DL320*AJ320*(DH320-DI320)/(100*DA320*(1000-AJ320*DH320))</f>
        <v>0</v>
      </c>
      <c r="M320">
        <f>DL320*AJ320*(DG320-DF320*(1000-AJ320*DI320)/(1000-AJ320*DH320))/(100*DA320)</f>
        <v>0</v>
      </c>
      <c r="N320">
        <f>DF320 - IF(AJ320&gt;1, M320*DA320*100.0/(AL320), 0)</f>
        <v>0</v>
      </c>
      <c r="O320">
        <f>((U320-K320/2)*N320-M320)/(U320+K320/2)</f>
        <v>0</v>
      </c>
      <c r="P320">
        <f>O320*(DM320+DN320)/1000.0</f>
        <v>0</v>
      </c>
      <c r="Q320">
        <f>(DF320 - IF(AJ320&gt;1, M320*DA320*100.0/(AL320), 0))*(DM320+DN320)/1000.0</f>
        <v>0</v>
      </c>
      <c r="R320">
        <f>2.0/((1/T320-1/S320)+SIGN(T320)*SQRT((1/T320-1/S320)*(1/T320-1/S320) + 4*DB320/((DB320+1)*(DB320+1))*(2*1/T320*1/S320-1/S320*1/S320)))</f>
        <v>0</v>
      </c>
      <c r="S320">
        <f>IF(LEFT(DC320,1)&lt;&gt;"0",IF(LEFT(DC320,1)="1",3.0,DD320),$D$5+$E$5*(DT320*DM320/($K$5*1000))+$F$5*(DT320*DM320/($K$5*1000))*MAX(MIN(DA320,$J$5),$I$5)*MAX(MIN(DA320,$J$5),$I$5)+$G$5*MAX(MIN(DA320,$J$5),$I$5)*(DT320*DM320/($K$5*1000))+$H$5*(DT320*DM320/($K$5*1000))*(DT320*DM320/($K$5*1000)))</f>
        <v>0</v>
      </c>
      <c r="T320">
        <f>K320*(1000-(1000*0.61365*exp(17.502*X320/(240.97+X320))/(DM320+DN320)+DH320)/2)/(1000*0.61365*exp(17.502*X320/(240.97+X320))/(DM320+DN320)-DH320)</f>
        <v>0</v>
      </c>
      <c r="U320">
        <f>1/((DB320+1)/(R320/1.6)+1/(S320/1.37)) + DB320/((DB320+1)/(R320/1.6) + DB320/(S320/1.37))</f>
        <v>0</v>
      </c>
      <c r="V320">
        <f>(CW320*CZ320)</f>
        <v>0</v>
      </c>
      <c r="W320">
        <f>(DO320+(V320+2*0.95*5.67E-8*(((DO320+$B$7)+273)^4-(DO320+273)^4)-44100*K320)/(1.84*29.3*S320+8*0.95*5.67E-8*(DO320+273)^3))</f>
        <v>0</v>
      </c>
      <c r="X320">
        <f>($C$7*DP320+$D$7*DQ320+$E$7*W320)</f>
        <v>0</v>
      </c>
      <c r="Y320">
        <f>0.61365*exp(17.502*X320/(240.97+X320))</f>
        <v>0</v>
      </c>
      <c r="Z320">
        <f>(AA320/AB320*100)</f>
        <v>0</v>
      </c>
      <c r="AA320">
        <f>DH320*(DM320+DN320)/1000</f>
        <v>0</v>
      </c>
      <c r="AB320">
        <f>0.61365*exp(17.502*DO320/(240.97+DO320))</f>
        <v>0</v>
      </c>
      <c r="AC320">
        <f>(Y320-DH320*(DM320+DN320)/1000)</f>
        <v>0</v>
      </c>
      <c r="AD320">
        <f>(-K320*44100)</f>
        <v>0</v>
      </c>
      <c r="AE320">
        <f>2*29.3*S320*0.92*(DO320-X320)</f>
        <v>0</v>
      </c>
      <c r="AF320">
        <f>2*0.95*5.67E-8*(((DO320+$B$7)+273)^4-(X320+273)^4)</f>
        <v>0</v>
      </c>
      <c r="AG320">
        <f>V320+AF320+AD320+AE320</f>
        <v>0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MAX(0,($B$13+$C$13*DT320)/(1+$D$13*DT320)*DM320/(DO320+273)*$E$13)</f>
        <v>0</v>
      </c>
      <c r="AM320" t="s">
        <v>422</v>
      </c>
      <c r="AN320" t="s">
        <v>422</v>
      </c>
      <c r="AO320">
        <v>0</v>
      </c>
      <c r="AP320">
        <v>0</v>
      </c>
      <c r="AQ320">
        <f>1-AO320/AP320</f>
        <v>0</v>
      </c>
      <c r="AR320">
        <v>0</v>
      </c>
      <c r="AS320" t="s">
        <v>422</v>
      </c>
      <c r="AT320" t="s">
        <v>422</v>
      </c>
      <c r="AU320">
        <v>0</v>
      </c>
      <c r="AV320">
        <v>0</v>
      </c>
      <c r="AW320">
        <f>1-AU320/AV320</f>
        <v>0</v>
      </c>
      <c r="AX320">
        <v>0.5</v>
      </c>
      <c r="AY320">
        <f>CX320</f>
        <v>0</v>
      </c>
      <c r="AZ320">
        <f>M320</f>
        <v>0</v>
      </c>
      <c r="BA320">
        <f>AW320*AX320*AY320</f>
        <v>0</v>
      </c>
      <c r="BB320">
        <f>(AZ320-AR320)/AY320</f>
        <v>0</v>
      </c>
      <c r="BC320">
        <f>(AP320-AV320)/AV320</f>
        <v>0</v>
      </c>
      <c r="BD320">
        <f>AO320/(AQ320+AO320/AV320)</f>
        <v>0</v>
      </c>
      <c r="BE320" t="s">
        <v>422</v>
      </c>
      <c r="BF320">
        <v>0</v>
      </c>
      <c r="BG320">
        <f>IF(BF320&lt;&gt;0, BF320, BD320)</f>
        <v>0</v>
      </c>
      <c r="BH320">
        <f>1-BG320/AV320</f>
        <v>0</v>
      </c>
      <c r="BI320">
        <f>(AV320-AU320)/(AV320-BG320)</f>
        <v>0</v>
      </c>
      <c r="BJ320">
        <f>(AP320-AV320)/(AP320-BG320)</f>
        <v>0</v>
      </c>
      <c r="BK320">
        <f>(AV320-AU320)/(AV320-AO320)</f>
        <v>0</v>
      </c>
      <c r="BL320">
        <f>(AP320-AV320)/(AP320-AO320)</f>
        <v>0</v>
      </c>
      <c r="BM320">
        <f>(BI320*BG320/AU320)</f>
        <v>0</v>
      </c>
      <c r="BN320">
        <f>(1-BM320)</f>
        <v>0</v>
      </c>
      <c r="CW320">
        <f>$B$11*DU320+$C$11*DV320+$F$11*EG320*(1-EJ320)</f>
        <v>0</v>
      </c>
      <c r="CX320">
        <f>CW320*CY320</f>
        <v>0</v>
      </c>
      <c r="CY320">
        <f>($B$11*$D$9+$C$11*$D$9+$F$11*((ET320+EL320)/MAX(ET320+EL320+EU320, 0.1)*$I$9+EU320/MAX(ET320+EL320+EU320, 0.1)*$J$9))/($B$11+$C$11+$F$11)</f>
        <v>0</v>
      </c>
      <c r="CZ320">
        <f>($B$11*$K$9+$C$11*$K$9+$F$11*((ET320+EL320)/MAX(ET320+EL320+EU320, 0.1)*$P$9+EU320/MAX(ET320+EL320+EU320, 0.1)*$Q$9))/($B$11+$C$11+$F$11)</f>
        <v>0</v>
      </c>
      <c r="DA320">
        <v>4.8</v>
      </c>
      <c r="DB320">
        <v>0.5</v>
      </c>
      <c r="DC320" t="s">
        <v>423</v>
      </c>
      <c r="DD320">
        <v>2</v>
      </c>
      <c r="DE320">
        <v>1758507883.1</v>
      </c>
      <c r="DF320">
        <v>420.4271111111111</v>
      </c>
      <c r="DG320">
        <v>419.9964444444444</v>
      </c>
      <c r="DH320">
        <v>25.28591111111111</v>
      </c>
      <c r="DI320">
        <v>25.20753333333333</v>
      </c>
      <c r="DJ320">
        <v>419.1894444444445</v>
      </c>
      <c r="DK320">
        <v>25.07776666666667</v>
      </c>
      <c r="DL320">
        <v>499.9855555555555</v>
      </c>
      <c r="DM320">
        <v>90.01820000000001</v>
      </c>
      <c r="DN320">
        <v>0.05668872222222222</v>
      </c>
      <c r="DO320">
        <v>31.19513333333334</v>
      </c>
      <c r="DP320">
        <v>30.6826</v>
      </c>
      <c r="DQ320">
        <v>999.9000000000001</v>
      </c>
      <c r="DR320">
        <v>0</v>
      </c>
      <c r="DS320">
        <v>0</v>
      </c>
      <c r="DT320">
        <v>10004.39111111111</v>
      </c>
      <c r="DU320">
        <v>0</v>
      </c>
      <c r="DV320">
        <v>0.899321</v>
      </c>
      <c r="DW320">
        <v>0.4306708888888889</v>
      </c>
      <c r="DX320">
        <v>431.3340000000001</v>
      </c>
      <c r="DY320">
        <v>430.8572222222222</v>
      </c>
      <c r="DZ320">
        <v>0.07836148888888889</v>
      </c>
      <c r="EA320">
        <v>419.9964444444444</v>
      </c>
      <c r="EB320">
        <v>25.20753333333333</v>
      </c>
      <c r="EC320">
        <v>2.276191111111111</v>
      </c>
      <c r="ED320">
        <v>2.269135555555556</v>
      </c>
      <c r="EE320">
        <v>19.50888888888889</v>
      </c>
      <c r="EF320">
        <v>19.45896666666667</v>
      </c>
      <c r="EG320">
        <v>0.00500097</v>
      </c>
      <c r="EH320">
        <v>0</v>
      </c>
      <c r="EI320">
        <v>0</v>
      </c>
      <c r="EJ320">
        <v>0</v>
      </c>
      <c r="EK320">
        <v>498.2666666666667</v>
      </c>
      <c r="EL320">
        <v>0.00500097</v>
      </c>
      <c r="EM320">
        <v>-8.633333333333333</v>
      </c>
      <c r="EN320">
        <v>-2.544444444444444</v>
      </c>
      <c r="EO320">
        <v>35.27066666666667</v>
      </c>
      <c r="EP320">
        <v>39.833</v>
      </c>
      <c r="EQ320">
        <v>37.29133333333333</v>
      </c>
      <c r="ER320">
        <v>39.99966666666666</v>
      </c>
      <c r="ES320">
        <v>37.88877777777778</v>
      </c>
      <c r="ET320">
        <v>0</v>
      </c>
      <c r="EU320">
        <v>0</v>
      </c>
      <c r="EV320">
        <v>0</v>
      </c>
      <c r="EW320">
        <v>1758507886.9</v>
      </c>
      <c r="EX320">
        <v>0</v>
      </c>
      <c r="EY320">
        <v>498.4880000000001</v>
      </c>
      <c r="EZ320">
        <v>-6.746153393932069</v>
      </c>
      <c r="FA320">
        <v>9.223076924840386</v>
      </c>
      <c r="FB320">
        <v>-5.852</v>
      </c>
      <c r="FC320">
        <v>15</v>
      </c>
      <c r="FD320">
        <v>0</v>
      </c>
      <c r="FE320" t="s">
        <v>424</v>
      </c>
      <c r="FF320">
        <v>1747247426.5</v>
      </c>
      <c r="FG320">
        <v>1747247420.5</v>
      </c>
      <c r="FH320">
        <v>0</v>
      </c>
      <c r="FI320">
        <v>1.027</v>
      </c>
      <c r="FJ320">
        <v>0.031</v>
      </c>
      <c r="FK320">
        <v>0.02</v>
      </c>
      <c r="FL320">
        <v>0.05</v>
      </c>
      <c r="FM320">
        <v>420</v>
      </c>
      <c r="FN320">
        <v>16</v>
      </c>
      <c r="FO320">
        <v>0.01</v>
      </c>
      <c r="FP320">
        <v>0.1</v>
      </c>
      <c r="FQ320">
        <v>0.4632985853658538</v>
      </c>
      <c r="FR320">
        <v>-0.05704279442508708</v>
      </c>
      <c r="FS320">
        <v>0.05367491003728843</v>
      </c>
      <c r="FT320">
        <v>1</v>
      </c>
      <c r="FU320">
        <v>499.1970588235295</v>
      </c>
      <c r="FV320">
        <v>-15.83957198853421</v>
      </c>
      <c r="FW320">
        <v>8.293671765236496</v>
      </c>
      <c r="FX320">
        <v>-1</v>
      </c>
      <c r="FY320">
        <v>0.07593033414634147</v>
      </c>
      <c r="FZ320">
        <v>0.01106555331010456</v>
      </c>
      <c r="GA320">
        <v>0.002107082644218241</v>
      </c>
      <c r="GB320">
        <v>1</v>
      </c>
      <c r="GC320">
        <v>2</v>
      </c>
      <c r="GD320">
        <v>2</v>
      </c>
      <c r="GE320" t="s">
        <v>448</v>
      </c>
      <c r="GF320">
        <v>3.13683</v>
      </c>
      <c r="GG320">
        <v>2.71715</v>
      </c>
      <c r="GH320">
        <v>0.09330189999999999</v>
      </c>
      <c r="GI320">
        <v>0.0925715</v>
      </c>
      <c r="GJ320">
        <v>0.109444</v>
      </c>
      <c r="GK320">
        <v>0.107957</v>
      </c>
      <c r="GL320">
        <v>28796.1</v>
      </c>
      <c r="GM320">
        <v>28871.1</v>
      </c>
      <c r="GN320">
        <v>29526.9</v>
      </c>
      <c r="GO320">
        <v>29404.7</v>
      </c>
      <c r="GP320">
        <v>34741.9</v>
      </c>
      <c r="GQ320">
        <v>34738.3</v>
      </c>
      <c r="GR320">
        <v>41552.1</v>
      </c>
      <c r="GS320">
        <v>41776.8</v>
      </c>
      <c r="GT320">
        <v>1.9167</v>
      </c>
      <c r="GU320">
        <v>1.86838</v>
      </c>
      <c r="GV320">
        <v>0.07584689999999999</v>
      </c>
      <c r="GW320">
        <v>0</v>
      </c>
      <c r="GX320">
        <v>29.4545</v>
      </c>
      <c r="GY320">
        <v>999.9</v>
      </c>
      <c r="GZ320">
        <v>56.6</v>
      </c>
      <c r="HA320">
        <v>31.4</v>
      </c>
      <c r="HB320">
        <v>29.0193</v>
      </c>
      <c r="HC320">
        <v>62.3296</v>
      </c>
      <c r="HD320">
        <v>25.5649</v>
      </c>
      <c r="HE320">
        <v>1</v>
      </c>
      <c r="HF320">
        <v>0.12529</v>
      </c>
      <c r="HG320">
        <v>-1.87652</v>
      </c>
      <c r="HH320">
        <v>20.3491</v>
      </c>
      <c r="HI320">
        <v>5.22762</v>
      </c>
      <c r="HJ320">
        <v>12.0159</v>
      </c>
      <c r="HK320">
        <v>4.9915</v>
      </c>
      <c r="HL320">
        <v>3.2892</v>
      </c>
      <c r="HM320">
        <v>9999</v>
      </c>
      <c r="HN320">
        <v>9999</v>
      </c>
      <c r="HO320">
        <v>9999</v>
      </c>
      <c r="HP320">
        <v>999.9</v>
      </c>
      <c r="HQ320">
        <v>1.86757</v>
      </c>
      <c r="HR320">
        <v>1.8667</v>
      </c>
      <c r="HS320">
        <v>1.86601</v>
      </c>
      <c r="HT320">
        <v>1.866</v>
      </c>
      <c r="HU320">
        <v>1.86783</v>
      </c>
      <c r="HV320">
        <v>1.87027</v>
      </c>
      <c r="HW320">
        <v>1.8689</v>
      </c>
      <c r="HX320">
        <v>1.87039</v>
      </c>
      <c r="HY320">
        <v>0</v>
      </c>
      <c r="HZ320">
        <v>0</v>
      </c>
      <c r="IA320">
        <v>0</v>
      </c>
      <c r="IB320">
        <v>0</v>
      </c>
      <c r="IC320" t="s">
        <v>426</v>
      </c>
      <c r="ID320" t="s">
        <v>427</v>
      </c>
      <c r="IE320" t="s">
        <v>428</v>
      </c>
      <c r="IF320" t="s">
        <v>428</v>
      </c>
      <c r="IG320" t="s">
        <v>428</v>
      </c>
      <c r="IH320" t="s">
        <v>428</v>
      </c>
      <c r="II320">
        <v>0</v>
      </c>
      <c r="IJ320">
        <v>100</v>
      </c>
      <c r="IK320">
        <v>100</v>
      </c>
      <c r="IL320">
        <v>1.238</v>
      </c>
      <c r="IM320">
        <v>0.2081</v>
      </c>
      <c r="IN320">
        <v>0.6902030508192664</v>
      </c>
      <c r="IO320">
        <v>0.001474763808417899</v>
      </c>
      <c r="IP320">
        <v>-3.85604142745729E-07</v>
      </c>
      <c r="IQ320">
        <v>-4.042155114862324E-11</v>
      </c>
      <c r="IR320">
        <v>-0.0599630414126953</v>
      </c>
      <c r="IS320">
        <v>-0.0008759303265835833</v>
      </c>
      <c r="IT320">
        <v>0.0007542316531097033</v>
      </c>
      <c r="IU320">
        <v>-1.168394518909615E-05</v>
      </c>
      <c r="IV320">
        <v>4</v>
      </c>
      <c r="IW320">
        <v>2283</v>
      </c>
      <c r="IX320">
        <v>1</v>
      </c>
      <c r="IY320">
        <v>28</v>
      </c>
      <c r="IZ320">
        <v>187674.3</v>
      </c>
      <c r="JA320">
        <v>187674.4</v>
      </c>
      <c r="JB320">
        <v>1.03271</v>
      </c>
      <c r="JC320">
        <v>2.28638</v>
      </c>
      <c r="JD320">
        <v>1.39648</v>
      </c>
      <c r="JE320">
        <v>2.35596</v>
      </c>
      <c r="JF320">
        <v>1.49536</v>
      </c>
      <c r="JG320">
        <v>2.73682</v>
      </c>
      <c r="JH320">
        <v>36.8604</v>
      </c>
      <c r="JI320">
        <v>24.1138</v>
      </c>
      <c r="JJ320">
        <v>18</v>
      </c>
      <c r="JK320">
        <v>489.252</v>
      </c>
      <c r="JL320">
        <v>448.612</v>
      </c>
      <c r="JM320">
        <v>32.2152</v>
      </c>
      <c r="JN320">
        <v>29.2099</v>
      </c>
      <c r="JO320">
        <v>30.0001</v>
      </c>
      <c r="JP320">
        <v>29.0392</v>
      </c>
      <c r="JQ320">
        <v>28.9627</v>
      </c>
      <c r="JR320">
        <v>20.6945</v>
      </c>
      <c r="JS320">
        <v>20.6071</v>
      </c>
      <c r="JT320">
        <v>100</v>
      </c>
      <c r="JU320">
        <v>32.2265</v>
      </c>
      <c r="JV320">
        <v>420</v>
      </c>
      <c r="JW320">
        <v>25.2797</v>
      </c>
      <c r="JX320">
        <v>100.917</v>
      </c>
      <c r="JY320">
        <v>100.458</v>
      </c>
    </row>
    <row r="321" spans="1:285">
      <c r="A321">
        <v>305</v>
      </c>
      <c r="B321">
        <v>1758507888.1</v>
      </c>
      <c r="C321">
        <v>4999.599999904633</v>
      </c>
      <c r="D321" t="s">
        <v>1046</v>
      </c>
      <c r="E321" t="s">
        <v>1047</v>
      </c>
      <c r="F321">
        <v>5</v>
      </c>
      <c r="G321" t="s">
        <v>1039</v>
      </c>
      <c r="H321" t="s">
        <v>420</v>
      </c>
      <c r="I321" t="s">
        <v>421</v>
      </c>
      <c r="J321">
        <v>1758507885.1</v>
      </c>
      <c r="K321">
        <f>(L321)/1000</f>
        <v>0</v>
      </c>
      <c r="L321">
        <f>1000*DL321*AJ321*(DH321-DI321)/(100*DA321*(1000-AJ321*DH321))</f>
        <v>0</v>
      </c>
      <c r="M321">
        <f>DL321*AJ321*(DG321-DF321*(1000-AJ321*DI321)/(1000-AJ321*DH321))/(100*DA321)</f>
        <v>0</v>
      </c>
      <c r="N321">
        <f>DF321 - IF(AJ321&gt;1, M321*DA321*100.0/(AL321), 0)</f>
        <v>0</v>
      </c>
      <c r="O321">
        <f>((U321-K321/2)*N321-M321)/(U321+K321/2)</f>
        <v>0</v>
      </c>
      <c r="P321">
        <f>O321*(DM321+DN321)/1000.0</f>
        <v>0</v>
      </c>
      <c r="Q321">
        <f>(DF321 - IF(AJ321&gt;1, M321*DA321*100.0/(AL321), 0))*(DM321+DN321)/1000.0</f>
        <v>0</v>
      </c>
      <c r="R321">
        <f>2.0/((1/T321-1/S321)+SIGN(T321)*SQRT((1/T321-1/S321)*(1/T321-1/S321) + 4*DB321/((DB321+1)*(DB321+1))*(2*1/T321*1/S321-1/S321*1/S321)))</f>
        <v>0</v>
      </c>
      <c r="S321">
        <f>IF(LEFT(DC321,1)&lt;&gt;"0",IF(LEFT(DC321,1)="1",3.0,DD321),$D$5+$E$5*(DT321*DM321/($K$5*1000))+$F$5*(DT321*DM321/($K$5*1000))*MAX(MIN(DA321,$J$5),$I$5)*MAX(MIN(DA321,$J$5),$I$5)+$G$5*MAX(MIN(DA321,$J$5),$I$5)*(DT321*DM321/($K$5*1000))+$H$5*(DT321*DM321/($K$5*1000))*(DT321*DM321/($K$5*1000)))</f>
        <v>0</v>
      </c>
      <c r="T321">
        <f>K321*(1000-(1000*0.61365*exp(17.502*X321/(240.97+X321))/(DM321+DN321)+DH321)/2)/(1000*0.61365*exp(17.502*X321/(240.97+X321))/(DM321+DN321)-DH321)</f>
        <v>0</v>
      </c>
      <c r="U321">
        <f>1/((DB321+1)/(R321/1.6)+1/(S321/1.37)) + DB321/((DB321+1)/(R321/1.6) + DB321/(S321/1.37))</f>
        <v>0</v>
      </c>
      <c r="V321">
        <f>(CW321*CZ321)</f>
        <v>0</v>
      </c>
      <c r="W321">
        <f>(DO321+(V321+2*0.95*5.67E-8*(((DO321+$B$7)+273)^4-(DO321+273)^4)-44100*K321)/(1.84*29.3*S321+8*0.95*5.67E-8*(DO321+273)^3))</f>
        <v>0</v>
      </c>
      <c r="X321">
        <f>($C$7*DP321+$D$7*DQ321+$E$7*W321)</f>
        <v>0</v>
      </c>
      <c r="Y321">
        <f>0.61365*exp(17.502*X321/(240.97+X321))</f>
        <v>0</v>
      </c>
      <c r="Z321">
        <f>(AA321/AB321*100)</f>
        <v>0</v>
      </c>
      <c r="AA321">
        <f>DH321*(DM321+DN321)/1000</f>
        <v>0</v>
      </c>
      <c r="AB321">
        <f>0.61365*exp(17.502*DO321/(240.97+DO321))</f>
        <v>0</v>
      </c>
      <c r="AC321">
        <f>(Y321-DH321*(DM321+DN321)/1000)</f>
        <v>0</v>
      </c>
      <c r="AD321">
        <f>(-K321*44100)</f>
        <v>0</v>
      </c>
      <c r="AE321">
        <f>2*29.3*S321*0.92*(DO321-X321)</f>
        <v>0</v>
      </c>
      <c r="AF321">
        <f>2*0.95*5.67E-8*(((DO321+$B$7)+273)^4-(X321+273)^4)</f>
        <v>0</v>
      </c>
      <c r="AG321">
        <f>V321+AF321+AD321+AE321</f>
        <v>0</v>
      </c>
      <c r="AH321">
        <v>2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MAX(0,($B$13+$C$13*DT321)/(1+$D$13*DT321)*DM321/(DO321+273)*$E$13)</f>
        <v>0</v>
      </c>
      <c r="AM321" t="s">
        <v>422</v>
      </c>
      <c r="AN321" t="s">
        <v>422</v>
      </c>
      <c r="AO321">
        <v>0</v>
      </c>
      <c r="AP321">
        <v>0</v>
      </c>
      <c r="AQ321">
        <f>1-AO321/AP321</f>
        <v>0</v>
      </c>
      <c r="AR321">
        <v>0</v>
      </c>
      <c r="AS321" t="s">
        <v>422</v>
      </c>
      <c r="AT321" t="s">
        <v>422</v>
      </c>
      <c r="AU321">
        <v>0</v>
      </c>
      <c r="AV321">
        <v>0</v>
      </c>
      <c r="AW321">
        <f>1-AU321/AV321</f>
        <v>0</v>
      </c>
      <c r="AX321">
        <v>0.5</v>
      </c>
      <c r="AY321">
        <f>CX321</f>
        <v>0</v>
      </c>
      <c r="AZ321">
        <f>M321</f>
        <v>0</v>
      </c>
      <c r="BA321">
        <f>AW321*AX321*AY321</f>
        <v>0</v>
      </c>
      <c r="BB321">
        <f>(AZ321-AR321)/AY321</f>
        <v>0</v>
      </c>
      <c r="BC321">
        <f>(AP321-AV321)/AV321</f>
        <v>0</v>
      </c>
      <c r="BD321">
        <f>AO321/(AQ321+AO321/AV321)</f>
        <v>0</v>
      </c>
      <c r="BE321" t="s">
        <v>422</v>
      </c>
      <c r="BF321">
        <v>0</v>
      </c>
      <c r="BG321">
        <f>IF(BF321&lt;&gt;0, BF321, BD321)</f>
        <v>0</v>
      </c>
      <c r="BH321">
        <f>1-BG321/AV321</f>
        <v>0</v>
      </c>
      <c r="BI321">
        <f>(AV321-AU321)/(AV321-BG321)</f>
        <v>0</v>
      </c>
      <c r="BJ321">
        <f>(AP321-AV321)/(AP321-BG321)</f>
        <v>0</v>
      </c>
      <c r="BK321">
        <f>(AV321-AU321)/(AV321-AO321)</f>
        <v>0</v>
      </c>
      <c r="BL321">
        <f>(AP321-AV321)/(AP321-AO321)</f>
        <v>0</v>
      </c>
      <c r="BM321">
        <f>(BI321*BG321/AU321)</f>
        <v>0</v>
      </c>
      <c r="BN321">
        <f>(1-BM321)</f>
        <v>0</v>
      </c>
      <c r="CW321">
        <f>$B$11*DU321+$C$11*DV321+$F$11*EG321*(1-EJ321)</f>
        <v>0</v>
      </c>
      <c r="CX321">
        <f>CW321*CY321</f>
        <v>0</v>
      </c>
      <c r="CY321">
        <f>($B$11*$D$9+$C$11*$D$9+$F$11*((ET321+EL321)/MAX(ET321+EL321+EU321, 0.1)*$I$9+EU321/MAX(ET321+EL321+EU321, 0.1)*$J$9))/($B$11+$C$11+$F$11)</f>
        <v>0</v>
      </c>
      <c r="CZ321">
        <f>($B$11*$K$9+$C$11*$K$9+$F$11*((ET321+EL321)/MAX(ET321+EL321+EU321, 0.1)*$P$9+EU321/MAX(ET321+EL321+EU321, 0.1)*$Q$9))/($B$11+$C$11+$F$11)</f>
        <v>0</v>
      </c>
      <c r="DA321">
        <v>4.8</v>
      </c>
      <c r="DB321">
        <v>0.5</v>
      </c>
      <c r="DC321" t="s">
        <v>423</v>
      </c>
      <c r="DD321">
        <v>2</v>
      </c>
      <c r="DE321">
        <v>1758507885.1</v>
      </c>
      <c r="DF321">
        <v>420.4204444444444</v>
      </c>
      <c r="DG321">
        <v>420.0227777777778</v>
      </c>
      <c r="DH321">
        <v>25.28654444444444</v>
      </c>
      <c r="DI321">
        <v>25.20767777777777</v>
      </c>
      <c r="DJ321">
        <v>419.1826666666666</v>
      </c>
      <c r="DK321">
        <v>25.07838888888888</v>
      </c>
      <c r="DL321">
        <v>500.0033333333334</v>
      </c>
      <c r="DM321">
        <v>90.01896666666666</v>
      </c>
      <c r="DN321">
        <v>0.0567475</v>
      </c>
      <c r="DO321">
        <v>31.19712222222223</v>
      </c>
      <c r="DP321">
        <v>30.68526666666666</v>
      </c>
      <c r="DQ321">
        <v>999.9000000000001</v>
      </c>
      <c r="DR321">
        <v>0</v>
      </c>
      <c r="DS321">
        <v>0</v>
      </c>
      <c r="DT321">
        <v>10004.72555555555</v>
      </c>
      <c r="DU321">
        <v>0</v>
      </c>
      <c r="DV321">
        <v>0.899321</v>
      </c>
      <c r="DW321">
        <v>0.39761</v>
      </c>
      <c r="DX321">
        <v>431.3273333333333</v>
      </c>
      <c r="DY321">
        <v>430.8844444444445</v>
      </c>
      <c r="DZ321">
        <v>0.07885911111111112</v>
      </c>
      <c r="EA321">
        <v>420.0227777777778</v>
      </c>
      <c r="EB321">
        <v>25.20767777777777</v>
      </c>
      <c r="EC321">
        <v>2.276268888888889</v>
      </c>
      <c r="ED321">
        <v>2.269167777777777</v>
      </c>
      <c r="EE321">
        <v>19.50943333333333</v>
      </c>
      <c r="EF321">
        <v>19.4592</v>
      </c>
      <c r="EG321">
        <v>0.00500097</v>
      </c>
      <c r="EH321">
        <v>0</v>
      </c>
      <c r="EI321">
        <v>0</v>
      </c>
      <c r="EJ321">
        <v>0</v>
      </c>
      <c r="EK321">
        <v>497.8666666666667</v>
      </c>
      <c r="EL321">
        <v>0.00500097</v>
      </c>
      <c r="EM321">
        <v>-8.944444444444445</v>
      </c>
      <c r="EN321">
        <v>-3.188888888888889</v>
      </c>
      <c r="EO321">
        <v>35.29133333333333</v>
      </c>
      <c r="EP321">
        <v>39.854</v>
      </c>
      <c r="EQ321">
        <v>37.312</v>
      </c>
      <c r="ER321">
        <v>40.06233333333333</v>
      </c>
      <c r="ES321">
        <v>37.90944444444445</v>
      </c>
      <c r="ET321">
        <v>0</v>
      </c>
      <c r="EU321">
        <v>0</v>
      </c>
      <c r="EV321">
        <v>0</v>
      </c>
      <c r="EW321">
        <v>1758507889.3</v>
      </c>
      <c r="EX321">
        <v>0</v>
      </c>
      <c r="EY321">
        <v>498.68</v>
      </c>
      <c r="EZ321">
        <v>27.97692329448512</v>
      </c>
      <c r="FA321">
        <v>-26.56153869311485</v>
      </c>
      <c r="FB321">
        <v>-5.616000000000001</v>
      </c>
      <c r="FC321">
        <v>15</v>
      </c>
      <c r="FD321">
        <v>0</v>
      </c>
      <c r="FE321" t="s">
        <v>424</v>
      </c>
      <c r="FF321">
        <v>1747247426.5</v>
      </c>
      <c r="FG321">
        <v>1747247420.5</v>
      </c>
      <c r="FH321">
        <v>0</v>
      </c>
      <c r="FI321">
        <v>1.027</v>
      </c>
      <c r="FJ321">
        <v>0.031</v>
      </c>
      <c r="FK321">
        <v>0.02</v>
      </c>
      <c r="FL321">
        <v>0.05</v>
      </c>
      <c r="FM321">
        <v>420</v>
      </c>
      <c r="FN321">
        <v>16</v>
      </c>
      <c r="FO321">
        <v>0.01</v>
      </c>
      <c r="FP321">
        <v>0.1</v>
      </c>
      <c r="FQ321">
        <v>0.4640381250000001</v>
      </c>
      <c r="FR321">
        <v>-0.3093607091932465</v>
      </c>
      <c r="FS321">
        <v>0.05451965943546764</v>
      </c>
      <c r="FT321">
        <v>0</v>
      </c>
      <c r="FU321">
        <v>499.3441176470589</v>
      </c>
      <c r="FV321">
        <v>2.403361502596636</v>
      </c>
      <c r="FW321">
        <v>8.05215320770022</v>
      </c>
      <c r="FX321">
        <v>-1</v>
      </c>
      <c r="FY321">
        <v>0.07610320750000001</v>
      </c>
      <c r="FZ321">
        <v>0.01838345178236383</v>
      </c>
      <c r="GA321">
        <v>0.002323185500921903</v>
      </c>
      <c r="GB321">
        <v>1</v>
      </c>
      <c r="GC321">
        <v>1</v>
      </c>
      <c r="GD321">
        <v>2</v>
      </c>
      <c r="GE321" t="s">
        <v>425</v>
      </c>
      <c r="GF321">
        <v>3.13689</v>
      </c>
      <c r="GG321">
        <v>2.7166</v>
      </c>
      <c r="GH321">
        <v>0.0932979</v>
      </c>
      <c r="GI321">
        <v>0.0925602</v>
      </c>
      <c r="GJ321">
        <v>0.109449</v>
      </c>
      <c r="GK321">
        <v>0.107958</v>
      </c>
      <c r="GL321">
        <v>28796.1</v>
      </c>
      <c r="GM321">
        <v>28871.5</v>
      </c>
      <c r="GN321">
        <v>29526.8</v>
      </c>
      <c r="GO321">
        <v>29404.8</v>
      </c>
      <c r="GP321">
        <v>34741.6</v>
      </c>
      <c r="GQ321">
        <v>34738.4</v>
      </c>
      <c r="GR321">
        <v>41552</v>
      </c>
      <c r="GS321">
        <v>41777</v>
      </c>
      <c r="GT321">
        <v>1.91667</v>
      </c>
      <c r="GU321">
        <v>1.86858</v>
      </c>
      <c r="GV321">
        <v>0.0759587</v>
      </c>
      <c r="GW321">
        <v>0</v>
      </c>
      <c r="GX321">
        <v>29.4544</v>
      </c>
      <c r="GY321">
        <v>999.9</v>
      </c>
      <c r="GZ321">
        <v>56.6</v>
      </c>
      <c r="HA321">
        <v>31.4</v>
      </c>
      <c r="HB321">
        <v>29.0207</v>
      </c>
      <c r="HC321">
        <v>62.3096</v>
      </c>
      <c r="HD321">
        <v>25.4527</v>
      </c>
      <c r="HE321">
        <v>1</v>
      </c>
      <c r="HF321">
        <v>0.125282</v>
      </c>
      <c r="HG321">
        <v>-1.87394</v>
      </c>
      <c r="HH321">
        <v>20.3484</v>
      </c>
      <c r="HI321">
        <v>5.22388</v>
      </c>
      <c r="HJ321">
        <v>12.0159</v>
      </c>
      <c r="HK321">
        <v>4.99035</v>
      </c>
      <c r="HL321">
        <v>3.2887</v>
      </c>
      <c r="HM321">
        <v>9999</v>
      </c>
      <c r="HN321">
        <v>9999</v>
      </c>
      <c r="HO321">
        <v>9999</v>
      </c>
      <c r="HP321">
        <v>999.9</v>
      </c>
      <c r="HQ321">
        <v>1.86758</v>
      </c>
      <c r="HR321">
        <v>1.8667</v>
      </c>
      <c r="HS321">
        <v>1.86601</v>
      </c>
      <c r="HT321">
        <v>1.866</v>
      </c>
      <c r="HU321">
        <v>1.86783</v>
      </c>
      <c r="HV321">
        <v>1.87027</v>
      </c>
      <c r="HW321">
        <v>1.8689</v>
      </c>
      <c r="HX321">
        <v>1.8704</v>
      </c>
      <c r="HY321">
        <v>0</v>
      </c>
      <c r="HZ321">
        <v>0</v>
      </c>
      <c r="IA321">
        <v>0</v>
      </c>
      <c r="IB321">
        <v>0</v>
      </c>
      <c r="IC321" t="s">
        <v>426</v>
      </c>
      <c r="ID321" t="s">
        <v>427</v>
      </c>
      <c r="IE321" t="s">
        <v>428</v>
      </c>
      <c r="IF321" t="s">
        <v>428</v>
      </c>
      <c r="IG321" t="s">
        <v>428</v>
      </c>
      <c r="IH321" t="s">
        <v>428</v>
      </c>
      <c r="II321">
        <v>0</v>
      </c>
      <c r="IJ321">
        <v>100</v>
      </c>
      <c r="IK321">
        <v>100</v>
      </c>
      <c r="IL321">
        <v>1.237</v>
      </c>
      <c r="IM321">
        <v>0.2082</v>
      </c>
      <c r="IN321">
        <v>0.6902030508192664</v>
      </c>
      <c r="IO321">
        <v>0.001474763808417899</v>
      </c>
      <c r="IP321">
        <v>-3.85604142745729E-07</v>
      </c>
      <c r="IQ321">
        <v>-4.042155114862324E-11</v>
      </c>
      <c r="IR321">
        <v>-0.0599630414126953</v>
      </c>
      <c r="IS321">
        <v>-0.0008759303265835833</v>
      </c>
      <c r="IT321">
        <v>0.0007542316531097033</v>
      </c>
      <c r="IU321">
        <v>-1.168394518909615E-05</v>
      </c>
      <c r="IV321">
        <v>4</v>
      </c>
      <c r="IW321">
        <v>2283</v>
      </c>
      <c r="IX321">
        <v>1</v>
      </c>
      <c r="IY321">
        <v>28</v>
      </c>
      <c r="IZ321">
        <v>187674.4</v>
      </c>
      <c r="JA321">
        <v>187674.5</v>
      </c>
      <c r="JB321">
        <v>1.03271</v>
      </c>
      <c r="JC321">
        <v>2.29248</v>
      </c>
      <c r="JD321">
        <v>1.39648</v>
      </c>
      <c r="JE321">
        <v>2.35718</v>
      </c>
      <c r="JF321">
        <v>1.49536</v>
      </c>
      <c r="JG321">
        <v>2.70874</v>
      </c>
      <c r="JH321">
        <v>36.8604</v>
      </c>
      <c r="JI321">
        <v>24.105</v>
      </c>
      <c r="JJ321">
        <v>18</v>
      </c>
      <c r="JK321">
        <v>489.226</v>
      </c>
      <c r="JL321">
        <v>448.737</v>
      </c>
      <c r="JM321">
        <v>32.2221</v>
      </c>
      <c r="JN321">
        <v>29.2086</v>
      </c>
      <c r="JO321">
        <v>30.0001</v>
      </c>
      <c r="JP321">
        <v>29.0379</v>
      </c>
      <c r="JQ321">
        <v>28.9627</v>
      </c>
      <c r="JR321">
        <v>20.6973</v>
      </c>
      <c r="JS321">
        <v>20.6071</v>
      </c>
      <c r="JT321">
        <v>100</v>
      </c>
      <c r="JU321">
        <v>32.2357</v>
      </c>
      <c r="JV321">
        <v>420</v>
      </c>
      <c r="JW321">
        <v>25.2761</v>
      </c>
      <c r="JX321">
        <v>100.917</v>
      </c>
      <c r="JY321">
        <v>100.458</v>
      </c>
    </row>
    <row r="322" spans="1:285">
      <c r="A322">
        <v>306</v>
      </c>
      <c r="B322">
        <v>1758507890.1</v>
      </c>
      <c r="C322">
        <v>5001.599999904633</v>
      </c>
      <c r="D322" t="s">
        <v>1048</v>
      </c>
      <c r="E322" t="s">
        <v>1049</v>
      </c>
      <c r="F322">
        <v>5</v>
      </c>
      <c r="G322" t="s">
        <v>1039</v>
      </c>
      <c r="H322" t="s">
        <v>420</v>
      </c>
      <c r="I322" t="s">
        <v>421</v>
      </c>
      <c r="J322">
        <v>1758507887.1</v>
      </c>
      <c r="K322">
        <f>(L322)/1000</f>
        <v>0</v>
      </c>
      <c r="L322">
        <f>1000*DL322*AJ322*(DH322-DI322)/(100*DA322*(1000-AJ322*DH322))</f>
        <v>0</v>
      </c>
      <c r="M322">
        <f>DL322*AJ322*(DG322-DF322*(1000-AJ322*DI322)/(1000-AJ322*DH322))/(100*DA322)</f>
        <v>0</v>
      </c>
      <c r="N322">
        <f>DF322 - IF(AJ322&gt;1, M322*DA322*100.0/(AL322), 0)</f>
        <v>0</v>
      </c>
      <c r="O322">
        <f>((U322-K322/2)*N322-M322)/(U322+K322/2)</f>
        <v>0</v>
      </c>
      <c r="P322">
        <f>O322*(DM322+DN322)/1000.0</f>
        <v>0</v>
      </c>
      <c r="Q322">
        <f>(DF322 - IF(AJ322&gt;1, M322*DA322*100.0/(AL322), 0))*(DM322+DN322)/1000.0</f>
        <v>0</v>
      </c>
      <c r="R322">
        <f>2.0/((1/T322-1/S322)+SIGN(T322)*SQRT((1/T322-1/S322)*(1/T322-1/S322) + 4*DB322/((DB322+1)*(DB322+1))*(2*1/T322*1/S322-1/S322*1/S322)))</f>
        <v>0</v>
      </c>
      <c r="S322">
        <f>IF(LEFT(DC322,1)&lt;&gt;"0",IF(LEFT(DC322,1)="1",3.0,DD322),$D$5+$E$5*(DT322*DM322/($K$5*1000))+$F$5*(DT322*DM322/($K$5*1000))*MAX(MIN(DA322,$J$5),$I$5)*MAX(MIN(DA322,$J$5),$I$5)+$G$5*MAX(MIN(DA322,$J$5),$I$5)*(DT322*DM322/($K$5*1000))+$H$5*(DT322*DM322/($K$5*1000))*(DT322*DM322/($K$5*1000)))</f>
        <v>0</v>
      </c>
      <c r="T322">
        <f>K322*(1000-(1000*0.61365*exp(17.502*X322/(240.97+X322))/(DM322+DN322)+DH322)/2)/(1000*0.61365*exp(17.502*X322/(240.97+X322))/(DM322+DN322)-DH322)</f>
        <v>0</v>
      </c>
      <c r="U322">
        <f>1/((DB322+1)/(R322/1.6)+1/(S322/1.37)) + DB322/((DB322+1)/(R322/1.6) + DB322/(S322/1.37))</f>
        <v>0</v>
      </c>
      <c r="V322">
        <f>(CW322*CZ322)</f>
        <v>0</v>
      </c>
      <c r="W322">
        <f>(DO322+(V322+2*0.95*5.67E-8*(((DO322+$B$7)+273)^4-(DO322+273)^4)-44100*K322)/(1.84*29.3*S322+8*0.95*5.67E-8*(DO322+273)^3))</f>
        <v>0</v>
      </c>
      <c r="X322">
        <f>($C$7*DP322+$D$7*DQ322+$E$7*W322)</f>
        <v>0</v>
      </c>
      <c r="Y322">
        <f>0.61365*exp(17.502*X322/(240.97+X322))</f>
        <v>0</v>
      </c>
      <c r="Z322">
        <f>(AA322/AB322*100)</f>
        <v>0</v>
      </c>
      <c r="AA322">
        <f>DH322*(DM322+DN322)/1000</f>
        <v>0</v>
      </c>
      <c r="AB322">
        <f>0.61365*exp(17.502*DO322/(240.97+DO322))</f>
        <v>0</v>
      </c>
      <c r="AC322">
        <f>(Y322-DH322*(DM322+DN322)/1000)</f>
        <v>0</v>
      </c>
      <c r="AD322">
        <f>(-K322*44100)</f>
        <v>0</v>
      </c>
      <c r="AE322">
        <f>2*29.3*S322*0.92*(DO322-X322)</f>
        <v>0</v>
      </c>
      <c r="AF322">
        <f>2*0.95*5.67E-8*(((DO322+$B$7)+273)^4-(X322+273)^4)</f>
        <v>0</v>
      </c>
      <c r="AG322">
        <f>V322+AF322+AD322+AE322</f>
        <v>0</v>
      </c>
      <c r="AH322">
        <v>2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MAX(0,($B$13+$C$13*DT322)/(1+$D$13*DT322)*DM322/(DO322+273)*$E$13)</f>
        <v>0</v>
      </c>
      <c r="AM322" t="s">
        <v>422</v>
      </c>
      <c r="AN322" t="s">
        <v>422</v>
      </c>
      <c r="AO322">
        <v>0</v>
      </c>
      <c r="AP322">
        <v>0</v>
      </c>
      <c r="AQ322">
        <f>1-AO322/AP322</f>
        <v>0</v>
      </c>
      <c r="AR322">
        <v>0</v>
      </c>
      <c r="AS322" t="s">
        <v>422</v>
      </c>
      <c r="AT322" t="s">
        <v>422</v>
      </c>
      <c r="AU322">
        <v>0</v>
      </c>
      <c r="AV322">
        <v>0</v>
      </c>
      <c r="AW322">
        <f>1-AU322/AV322</f>
        <v>0</v>
      </c>
      <c r="AX322">
        <v>0.5</v>
      </c>
      <c r="AY322">
        <f>CX322</f>
        <v>0</v>
      </c>
      <c r="AZ322">
        <f>M322</f>
        <v>0</v>
      </c>
      <c r="BA322">
        <f>AW322*AX322*AY322</f>
        <v>0</v>
      </c>
      <c r="BB322">
        <f>(AZ322-AR322)/AY322</f>
        <v>0</v>
      </c>
      <c r="BC322">
        <f>(AP322-AV322)/AV322</f>
        <v>0</v>
      </c>
      <c r="BD322">
        <f>AO322/(AQ322+AO322/AV322)</f>
        <v>0</v>
      </c>
      <c r="BE322" t="s">
        <v>422</v>
      </c>
      <c r="BF322">
        <v>0</v>
      </c>
      <c r="BG322">
        <f>IF(BF322&lt;&gt;0, BF322, BD322)</f>
        <v>0</v>
      </c>
      <c r="BH322">
        <f>1-BG322/AV322</f>
        <v>0</v>
      </c>
      <c r="BI322">
        <f>(AV322-AU322)/(AV322-BG322)</f>
        <v>0</v>
      </c>
      <c r="BJ322">
        <f>(AP322-AV322)/(AP322-BG322)</f>
        <v>0</v>
      </c>
      <c r="BK322">
        <f>(AV322-AU322)/(AV322-AO322)</f>
        <v>0</v>
      </c>
      <c r="BL322">
        <f>(AP322-AV322)/(AP322-AO322)</f>
        <v>0</v>
      </c>
      <c r="BM322">
        <f>(BI322*BG322/AU322)</f>
        <v>0</v>
      </c>
      <c r="BN322">
        <f>(1-BM322)</f>
        <v>0</v>
      </c>
      <c r="CW322">
        <f>$B$11*DU322+$C$11*DV322+$F$11*EG322*(1-EJ322)</f>
        <v>0</v>
      </c>
      <c r="CX322">
        <f>CW322*CY322</f>
        <v>0</v>
      </c>
      <c r="CY322">
        <f>($B$11*$D$9+$C$11*$D$9+$F$11*((ET322+EL322)/MAX(ET322+EL322+EU322, 0.1)*$I$9+EU322/MAX(ET322+EL322+EU322, 0.1)*$J$9))/($B$11+$C$11+$F$11)</f>
        <v>0</v>
      </c>
      <c r="CZ322">
        <f>($B$11*$K$9+$C$11*$K$9+$F$11*((ET322+EL322)/MAX(ET322+EL322+EU322, 0.1)*$P$9+EU322/MAX(ET322+EL322+EU322, 0.1)*$Q$9))/($B$11+$C$11+$F$11)</f>
        <v>0</v>
      </c>
      <c r="DA322">
        <v>4.8</v>
      </c>
      <c r="DB322">
        <v>0.5</v>
      </c>
      <c r="DC322" t="s">
        <v>423</v>
      </c>
      <c r="DD322">
        <v>2</v>
      </c>
      <c r="DE322">
        <v>1758507887.1</v>
      </c>
      <c r="DF322">
        <v>420.4201111111111</v>
      </c>
      <c r="DG322">
        <v>420.0072222222223</v>
      </c>
      <c r="DH322">
        <v>25.28752222222222</v>
      </c>
      <c r="DI322">
        <v>25.20812222222222</v>
      </c>
      <c r="DJ322">
        <v>419.1824444444445</v>
      </c>
      <c r="DK322">
        <v>25.07935555555555</v>
      </c>
      <c r="DL322">
        <v>500.014</v>
      </c>
      <c r="DM322">
        <v>90.01899999999999</v>
      </c>
      <c r="DN322">
        <v>0.05663565555555556</v>
      </c>
      <c r="DO322">
        <v>31.19935555555556</v>
      </c>
      <c r="DP322">
        <v>30.68824444444445</v>
      </c>
      <c r="DQ322">
        <v>999.9000000000001</v>
      </c>
      <c r="DR322">
        <v>0</v>
      </c>
      <c r="DS322">
        <v>0</v>
      </c>
      <c r="DT322">
        <v>10001.11444444444</v>
      </c>
      <c r="DU322">
        <v>0</v>
      </c>
      <c r="DV322">
        <v>0.899321</v>
      </c>
      <c r="DW322">
        <v>0.4128485555555556</v>
      </c>
      <c r="DX322">
        <v>431.3274444444444</v>
      </c>
      <c r="DY322">
        <v>430.8686666666667</v>
      </c>
      <c r="DZ322">
        <v>0.07938786666666668</v>
      </c>
      <c r="EA322">
        <v>420.0072222222223</v>
      </c>
      <c r="EB322">
        <v>25.20812222222222</v>
      </c>
      <c r="EC322">
        <v>2.276356666666667</v>
      </c>
      <c r="ED322">
        <v>2.269209999999999</v>
      </c>
      <c r="EE322">
        <v>19.51005555555555</v>
      </c>
      <c r="EF322">
        <v>19.45948888888888</v>
      </c>
      <c r="EG322">
        <v>0.00500097</v>
      </c>
      <c r="EH322">
        <v>0</v>
      </c>
      <c r="EI322">
        <v>0</v>
      </c>
      <c r="EJ322">
        <v>0</v>
      </c>
      <c r="EK322">
        <v>498.5</v>
      </c>
      <c r="EL322">
        <v>0.00500097</v>
      </c>
      <c r="EM322">
        <v>-9.111111111111109</v>
      </c>
      <c r="EN322">
        <v>-2.222222222222222</v>
      </c>
      <c r="EO322">
        <v>35.312</v>
      </c>
      <c r="EP322">
        <v>39.89566666666667</v>
      </c>
      <c r="EQ322">
        <v>37.333</v>
      </c>
      <c r="ER322">
        <v>40.104</v>
      </c>
      <c r="ES322">
        <v>37.93011111111111</v>
      </c>
      <c r="ET322">
        <v>0</v>
      </c>
      <c r="EU322">
        <v>0</v>
      </c>
      <c r="EV322">
        <v>0</v>
      </c>
      <c r="EW322">
        <v>1758507891.1</v>
      </c>
      <c r="EX322">
        <v>0</v>
      </c>
      <c r="EY322">
        <v>498.2807692307692</v>
      </c>
      <c r="EZ322">
        <v>8.714530113206497</v>
      </c>
      <c r="FA322">
        <v>-33.51794892979277</v>
      </c>
      <c r="FB322">
        <v>-7.192307692307693</v>
      </c>
      <c r="FC322">
        <v>15</v>
      </c>
      <c r="FD322">
        <v>0</v>
      </c>
      <c r="FE322" t="s">
        <v>424</v>
      </c>
      <c r="FF322">
        <v>1747247426.5</v>
      </c>
      <c r="FG322">
        <v>1747247420.5</v>
      </c>
      <c r="FH322">
        <v>0</v>
      </c>
      <c r="FI322">
        <v>1.027</v>
      </c>
      <c r="FJ322">
        <v>0.031</v>
      </c>
      <c r="FK322">
        <v>0.02</v>
      </c>
      <c r="FL322">
        <v>0.05</v>
      </c>
      <c r="FM322">
        <v>420</v>
      </c>
      <c r="FN322">
        <v>16</v>
      </c>
      <c r="FO322">
        <v>0.01</v>
      </c>
      <c r="FP322">
        <v>0.1</v>
      </c>
      <c r="FQ322">
        <v>0.4647641463414635</v>
      </c>
      <c r="FR322">
        <v>-0.3353854076655055</v>
      </c>
      <c r="FS322">
        <v>0.05615840683740209</v>
      </c>
      <c r="FT322">
        <v>0</v>
      </c>
      <c r="FU322">
        <v>498.8764705882353</v>
      </c>
      <c r="FV322">
        <v>0.8403363205924864</v>
      </c>
      <c r="FW322">
        <v>8.708584636253017</v>
      </c>
      <c r="FX322">
        <v>-1</v>
      </c>
      <c r="FY322">
        <v>0.07652068292682926</v>
      </c>
      <c r="FZ322">
        <v>0.02405740139372822</v>
      </c>
      <c r="GA322">
        <v>0.002580180407372042</v>
      </c>
      <c r="GB322">
        <v>1</v>
      </c>
      <c r="GC322">
        <v>1</v>
      </c>
      <c r="GD322">
        <v>2</v>
      </c>
      <c r="GE322" t="s">
        <v>425</v>
      </c>
      <c r="GF322">
        <v>3.13693</v>
      </c>
      <c r="GG322">
        <v>2.71653</v>
      </c>
      <c r="GH322">
        <v>0.0933022</v>
      </c>
      <c r="GI322">
        <v>0.0925435</v>
      </c>
      <c r="GJ322">
        <v>0.109452</v>
      </c>
      <c r="GK322">
        <v>0.107962</v>
      </c>
      <c r="GL322">
        <v>28796</v>
      </c>
      <c r="GM322">
        <v>28871.9</v>
      </c>
      <c r="GN322">
        <v>29526.7</v>
      </c>
      <c r="GO322">
        <v>29404.7</v>
      </c>
      <c r="GP322">
        <v>34741.5</v>
      </c>
      <c r="GQ322">
        <v>34738.1</v>
      </c>
      <c r="GR322">
        <v>41552</v>
      </c>
      <c r="GS322">
        <v>41776.9</v>
      </c>
      <c r="GT322">
        <v>1.9164</v>
      </c>
      <c r="GU322">
        <v>1.86867</v>
      </c>
      <c r="GV322">
        <v>0.0759587</v>
      </c>
      <c r="GW322">
        <v>0</v>
      </c>
      <c r="GX322">
        <v>29.455</v>
      </c>
      <c r="GY322">
        <v>999.9</v>
      </c>
      <c r="GZ322">
        <v>56.6</v>
      </c>
      <c r="HA322">
        <v>31.4</v>
      </c>
      <c r="HB322">
        <v>29.0213</v>
      </c>
      <c r="HC322">
        <v>62.4396</v>
      </c>
      <c r="HD322">
        <v>25.3726</v>
      </c>
      <c r="HE322">
        <v>1</v>
      </c>
      <c r="HF322">
        <v>0.125229</v>
      </c>
      <c r="HG322">
        <v>-1.87604</v>
      </c>
      <c r="HH322">
        <v>20.3485</v>
      </c>
      <c r="HI322">
        <v>5.22403</v>
      </c>
      <c r="HJ322">
        <v>12.0159</v>
      </c>
      <c r="HK322">
        <v>4.99025</v>
      </c>
      <c r="HL322">
        <v>3.2888</v>
      </c>
      <c r="HM322">
        <v>9999</v>
      </c>
      <c r="HN322">
        <v>9999</v>
      </c>
      <c r="HO322">
        <v>9999</v>
      </c>
      <c r="HP322">
        <v>999.9</v>
      </c>
      <c r="HQ322">
        <v>1.86756</v>
      </c>
      <c r="HR322">
        <v>1.86668</v>
      </c>
      <c r="HS322">
        <v>1.86602</v>
      </c>
      <c r="HT322">
        <v>1.86599</v>
      </c>
      <c r="HU322">
        <v>1.86783</v>
      </c>
      <c r="HV322">
        <v>1.87027</v>
      </c>
      <c r="HW322">
        <v>1.8689</v>
      </c>
      <c r="HX322">
        <v>1.8704</v>
      </c>
      <c r="HY322">
        <v>0</v>
      </c>
      <c r="HZ322">
        <v>0</v>
      </c>
      <c r="IA322">
        <v>0</v>
      </c>
      <c r="IB322">
        <v>0</v>
      </c>
      <c r="IC322" t="s">
        <v>426</v>
      </c>
      <c r="ID322" t="s">
        <v>427</v>
      </c>
      <c r="IE322" t="s">
        <v>428</v>
      </c>
      <c r="IF322" t="s">
        <v>428</v>
      </c>
      <c r="IG322" t="s">
        <v>428</v>
      </c>
      <c r="IH322" t="s">
        <v>428</v>
      </c>
      <c r="II322">
        <v>0</v>
      </c>
      <c r="IJ322">
        <v>100</v>
      </c>
      <c r="IK322">
        <v>100</v>
      </c>
      <c r="IL322">
        <v>1.238</v>
      </c>
      <c r="IM322">
        <v>0.2082</v>
      </c>
      <c r="IN322">
        <v>0.6902030508192664</v>
      </c>
      <c r="IO322">
        <v>0.001474763808417899</v>
      </c>
      <c r="IP322">
        <v>-3.85604142745729E-07</v>
      </c>
      <c r="IQ322">
        <v>-4.042155114862324E-11</v>
      </c>
      <c r="IR322">
        <v>-0.0599630414126953</v>
      </c>
      <c r="IS322">
        <v>-0.0008759303265835833</v>
      </c>
      <c r="IT322">
        <v>0.0007542316531097033</v>
      </c>
      <c r="IU322">
        <v>-1.168394518909615E-05</v>
      </c>
      <c r="IV322">
        <v>4</v>
      </c>
      <c r="IW322">
        <v>2283</v>
      </c>
      <c r="IX322">
        <v>1</v>
      </c>
      <c r="IY322">
        <v>28</v>
      </c>
      <c r="IZ322">
        <v>187674.4</v>
      </c>
      <c r="JA322">
        <v>187674.5</v>
      </c>
      <c r="JB322">
        <v>1.03394</v>
      </c>
      <c r="JC322">
        <v>2.30347</v>
      </c>
      <c r="JD322">
        <v>1.39648</v>
      </c>
      <c r="JE322">
        <v>2.35718</v>
      </c>
      <c r="JF322">
        <v>1.49536</v>
      </c>
      <c r="JG322">
        <v>2.59277</v>
      </c>
      <c r="JH322">
        <v>36.8366</v>
      </c>
      <c r="JI322">
        <v>24.105</v>
      </c>
      <c r="JJ322">
        <v>18</v>
      </c>
      <c r="JK322">
        <v>489.052</v>
      </c>
      <c r="JL322">
        <v>448.799</v>
      </c>
      <c r="JM322">
        <v>32.2276</v>
      </c>
      <c r="JN322">
        <v>29.2086</v>
      </c>
      <c r="JO322">
        <v>30.0001</v>
      </c>
      <c r="JP322">
        <v>29.0379</v>
      </c>
      <c r="JQ322">
        <v>28.9627</v>
      </c>
      <c r="JR322">
        <v>20.6989</v>
      </c>
      <c r="JS322">
        <v>20.6071</v>
      </c>
      <c r="JT322">
        <v>100</v>
      </c>
      <c r="JU322">
        <v>32.2357</v>
      </c>
      <c r="JV322">
        <v>420</v>
      </c>
      <c r="JW322">
        <v>25.2755</v>
      </c>
      <c r="JX322">
        <v>100.917</v>
      </c>
      <c r="JY322">
        <v>100.458</v>
      </c>
    </row>
    <row r="323" spans="1:285">
      <c r="A323">
        <v>307</v>
      </c>
      <c r="B323">
        <v>1758507892.1</v>
      </c>
      <c r="C323">
        <v>5003.599999904633</v>
      </c>
      <c r="D323" t="s">
        <v>1050</v>
      </c>
      <c r="E323" t="s">
        <v>1051</v>
      </c>
      <c r="F323">
        <v>5</v>
      </c>
      <c r="G323" t="s">
        <v>1039</v>
      </c>
      <c r="H323" t="s">
        <v>420</v>
      </c>
      <c r="I323" t="s">
        <v>421</v>
      </c>
      <c r="J323">
        <v>1758507889.1</v>
      </c>
      <c r="K323">
        <f>(L323)/1000</f>
        <v>0</v>
      </c>
      <c r="L323">
        <f>1000*DL323*AJ323*(DH323-DI323)/(100*DA323*(1000-AJ323*DH323))</f>
        <v>0</v>
      </c>
      <c r="M323">
        <f>DL323*AJ323*(DG323-DF323*(1000-AJ323*DI323)/(1000-AJ323*DH323))/(100*DA323)</f>
        <v>0</v>
      </c>
      <c r="N323">
        <f>DF323 - IF(AJ323&gt;1, M323*DA323*100.0/(AL323), 0)</f>
        <v>0</v>
      </c>
      <c r="O323">
        <f>((U323-K323/2)*N323-M323)/(U323+K323/2)</f>
        <v>0</v>
      </c>
      <c r="P323">
        <f>O323*(DM323+DN323)/1000.0</f>
        <v>0</v>
      </c>
      <c r="Q323">
        <f>(DF323 - IF(AJ323&gt;1, M323*DA323*100.0/(AL323), 0))*(DM323+DN323)/1000.0</f>
        <v>0</v>
      </c>
      <c r="R323">
        <f>2.0/((1/T323-1/S323)+SIGN(T323)*SQRT((1/T323-1/S323)*(1/T323-1/S323) + 4*DB323/((DB323+1)*(DB323+1))*(2*1/T323*1/S323-1/S323*1/S323)))</f>
        <v>0</v>
      </c>
      <c r="S323">
        <f>IF(LEFT(DC323,1)&lt;&gt;"0",IF(LEFT(DC323,1)="1",3.0,DD323),$D$5+$E$5*(DT323*DM323/($K$5*1000))+$F$5*(DT323*DM323/($K$5*1000))*MAX(MIN(DA323,$J$5),$I$5)*MAX(MIN(DA323,$J$5),$I$5)+$G$5*MAX(MIN(DA323,$J$5),$I$5)*(DT323*DM323/($K$5*1000))+$H$5*(DT323*DM323/($K$5*1000))*(DT323*DM323/($K$5*1000)))</f>
        <v>0</v>
      </c>
      <c r="T323">
        <f>K323*(1000-(1000*0.61365*exp(17.502*X323/(240.97+X323))/(DM323+DN323)+DH323)/2)/(1000*0.61365*exp(17.502*X323/(240.97+X323))/(DM323+DN323)-DH323)</f>
        <v>0</v>
      </c>
      <c r="U323">
        <f>1/((DB323+1)/(R323/1.6)+1/(S323/1.37)) + DB323/((DB323+1)/(R323/1.6) + DB323/(S323/1.37))</f>
        <v>0</v>
      </c>
      <c r="V323">
        <f>(CW323*CZ323)</f>
        <v>0</v>
      </c>
      <c r="W323">
        <f>(DO323+(V323+2*0.95*5.67E-8*(((DO323+$B$7)+273)^4-(DO323+273)^4)-44100*K323)/(1.84*29.3*S323+8*0.95*5.67E-8*(DO323+273)^3))</f>
        <v>0</v>
      </c>
      <c r="X323">
        <f>($C$7*DP323+$D$7*DQ323+$E$7*W323)</f>
        <v>0</v>
      </c>
      <c r="Y323">
        <f>0.61365*exp(17.502*X323/(240.97+X323))</f>
        <v>0</v>
      </c>
      <c r="Z323">
        <f>(AA323/AB323*100)</f>
        <v>0</v>
      </c>
      <c r="AA323">
        <f>DH323*(DM323+DN323)/1000</f>
        <v>0</v>
      </c>
      <c r="AB323">
        <f>0.61365*exp(17.502*DO323/(240.97+DO323))</f>
        <v>0</v>
      </c>
      <c r="AC323">
        <f>(Y323-DH323*(DM323+DN323)/1000)</f>
        <v>0</v>
      </c>
      <c r="AD323">
        <f>(-K323*44100)</f>
        <v>0</v>
      </c>
      <c r="AE323">
        <f>2*29.3*S323*0.92*(DO323-X323)</f>
        <v>0</v>
      </c>
      <c r="AF323">
        <f>2*0.95*5.67E-8*(((DO323+$B$7)+273)^4-(X323+273)^4)</f>
        <v>0</v>
      </c>
      <c r="AG323">
        <f>V323+AF323+AD323+AE323</f>
        <v>0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MAX(0,($B$13+$C$13*DT323)/(1+$D$13*DT323)*DM323/(DO323+273)*$E$13)</f>
        <v>0</v>
      </c>
      <c r="AM323" t="s">
        <v>422</v>
      </c>
      <c r="AN323" t="s">
        <v>422</v>
      </c>
      <c r="AO323">
        <v>0</v>
      </c>
      <c r="AP323">
        <v>0</v>
      </c>
      <c r="AQ323">
        <f>1-AO323/AP323</f>
        <v>0</v>
      </c>
      <c r="AR323">
        <v>0</v>
      </c>
      <c r="AS323" t="s">
        <v>422</v>
      </c>
      <c r="AT323" t="s">
        <v>422</v>
      </c>
      <c r="AU323">
        <v>0</v>
      </c>
      <c r="AV323">
        <v>0</v>
      </c>
      <c r="AW323">
        <f>1-AU323/AV323</f>
        <v>0</v>
      </c>
      <c r="AX323">
        <v>0.5</v>
      </c>
      <c r="AY323">
        <f>CX323</f>
        <v>0</v>
      </c>
      <c r="AZ323">
        <f>M323</f>
        <v>0</v>
      </c>
      <c r="BA323">
        <f>AW323*AX323*AY323</f>
        <v>0</v>
      </c>
      <c r="BB323">
        <f>(AZ323-AR323)/AY323</f>
        <v>0</v>
      </c>
      <c r="BC323">
        <f>(AP323-AV323)/AV323</f>
        <v>0</v>
      </c>
      <c r="BD323">
        <f>AO323/(AQ323+AO323/AV323)</f>
        <v>0</v>
      </c>
      <c r="BE323" t="s">
        <v>422</v>
      </c>
      <c r="BF323">
        <v>0</v>
      </c>
      <c r="BG323">
        <f>IF(BF323&lt;&gt;0, BF323, BD323)</f>
        <v>0</v>
      </c>
      <c r="BH323">
        <f>1-BG323/AV323</f>
        <v>0</v>
      </c>
      <c r="BI323">
        <f>(AV323-AU323)/(AV323-BG323)</f>
        <v>0</v>
      </c>
      <c r="BJ323">
        <f>(AP323-AV323)/(AP323-BG323)</f>
        <v>0</v>
      </c>
      <c r="BK323">
        <f>(AV323-AU323)/(AV323-AO323)</f>
        <v>0</v>
      </c>
      <c r="BL323">
        <f>(AP323-AV323)/(AP323-AO323)</f>
        <v>0</v>
      </c>
      <c r="BM323">
        <f>(BI323*BG323/AU323)</f>
        <v>0</v>
      </c>
      <c r="BN323">
        <f>(1-BM323)</f>
        <v>0</v>
      </c>
      <c r="CW323">
        <f>$B$11*DU323+$C$11*DV323+$F$11*EG323*(1-EJ323)</f>
        <v>0</v>
      </c>
      <c r="CX323">
        <f>CW323*CY323</f>
        <v>0</v>
      </c>
      <c r="CY323">
        <f>($B$11*$D$9+$C$11*$D$9+$F$11*((ET323+EL323)/MAX(ET323+EL323+EU323, 0.1)*$I$9+EU323/MAX(ET323+EL323+EU323, 0.1)*$J$9))/($B$11+$C$11+$F$11)</f>
        <v>0</v>
      </c>
      <c r="CZ323">
        <f>($B$11*$K$9+$C$11*$K$9+$F$11*((ET323+EL323)/MAX(ET323+EL323+EU323, 0.1)*$P$9+EU323/MAX(ET323+EL323+EU323, 0.1)*$Q$9))/($B$11+$C$11+$F$11)</f>
        <v>0</v>
      </c>
      <c r="DA323">
        <v>4.8</v>
      </c>
      <c r="DB323">
        <v>0.5</v>
      </c>
      <c r="DC323" t="s">
        <v>423</v>
      </c>
      <c r="DD323">
        <v>2</v>
      </c>
      <c r="DE323">
        <v>1758507889.1</v>
      </c>
      <c r="DF323">
        <v>420.4331111111111</v>
      </c>
      <c r="DG323">
        <v>419.9707777777778</v>
      </c>
      <c r="DH323">
        <v>25.2889</v>
      </c>
      <c r="DI323">
        <v>25.20924444444444</v>
      </c>
      <c r="DJ323">
        <v>419.1953333333333</v>
      </c>
      <c r="DK323">
        <v>25.08071111111111</v>
      </c>
      <c r="DL323">
        <v>499.994</v>
      </c>
      <c r="DM323">
        <v>90.01805555555558</v>
      </c>
      <c r="DN323">
        <v>0.05651081111111111</v>
      </c>
      <c r="DO323">
        <v>31.20122222222223</v>
      </c>
      <c r="DP323">
        <v>30.69097777777778</v>
      </c>
      <c r="DQ323">
        <v>999.9000000000001</v>
      </c>
      <c r="DR323">
        <v>0</v>
      </c>
      <c r="DS323">
        <v>0</v>
      </c>
      <c r="DT323">
        <v>9997.414444444446</v>
      </c>
      <c r="DU323">
        <v>0</v>
      </c>
      <c r="DV323">
        <v>0.899321</v>
      </c>
      <c r="DW323">
        <v>0.4622531111111111</v>
      </c>
      <c r="DX323">
        <v>431.3412222222223</v>
      </c>
      <c r="DY323">
        <v>430.8317777777777</v>
      </c>
      <c r="DZ323">
        <v>0.07964855555555556</v>
      </c>
      <c r="EA323">
        <v>419.9707777777778</v>
      </c>
      <c r="EB323">
        <v>25.20924444444444</v>
      </c>
      <c r="EC323">
        <v>2.276456666666667</v>
      </c>
      <c r="ED323">
        <v>2.269286666666666</v>
      </c>
      <c r="EE323">
        <v>19.51076666666667</v>
      </c>
      <c r="EF323">
        <v>19.46003333333334</v>
      </c>
      <c r="EG323">
        <v>0.00500097</v>
      </c>
      <c r="EH323">
        <v>0</v>
      </c>
      <c r="EI323">
        <v>0</v>
      </c>
      <c r="EJ323">
        <v>0</v>
      </c>
      <c r="EK323">
        <v>499.8444444444445</v>
      </c>
      <c r="EL323">
        <v>0.00500097</v>
      </c>
      <c r="EM323">
        <v>-10.02222222222222</v>
      </c>
      <c r="EN323">
        <v>-2.222222222222222</v>
      </c>
      <c r="EO323">
        <v>35.32599999999999</v>
      </c>
      <c r="EP323">
        <v>39.93033333333333</v>
      </c>
      <c r="EQ323">
        <v>37.354</v>
      </c>
      <c r="ER323">
        <v>40.15966666666667</v>
      </c>
      <c r="ES323">
        <v>37.937</v>
      </c>
      <c r="ET323">
        <v>0</v>
      </c>
      <c r="EU323">
        <v>0</v>
      </c>
      <c r="EV323">
        <v>0</v>
      </c>
      <c r="EW323">
        <v>1758507892.9</v>
      </c>
      <c r="EX323">
        <v>0</v>
      </c>
      <c r="EY323">
        <v>499.304</v>
      </c>
      <c r="EZ323">
        <v>-12.09230731911186</v>
      </c>
      <c r="FA323">
        <v>-13.75384609163164</v>
      </c>
      <c r="FB323">
        <v>-7.952000000000001</v>
      </c>
      <c r="FC323">
        <v>15</v>
      </c>
      <c r="FD323">
        <v>0</v>
      </c>
      <c r="FE323" t="s">
        <v>424</v>
      </c>
      <c r="FF323">
        <v>1747247426.5</v>
      </c>
      <c r="FG323">
        <v>1747247420.5</v>
      </c>
      <c r="FH323">
        <v>0</v>
      </c>
      <c r="FI323">
        <v>1.027</v>
      </c>
      <c r="FJ323">
        <v>0.031</v>
      </c>
      <c r="FK323">
        <v>0.02</v>
      </c>
      <c r="FL323">
        <v>0.05</v>
      </c>
      <c r="FM323">
        <v>420</v>
      </c>
      <c r="FN323">
        <v>16</v>
      </c>
      <c r="FO323">
        <v>0.01</v>
      </c>
      <c r="FP323">
        <v>0.1</v>
      </c>
      <c r="FQ323">
        <v>0.46844865</v>
      </c>
      <c r="FR323">
        <v>-0.299424090056285</v>
      </c>
      <c r="FS323">
        <v>0.05809501561173299</v>
      </c>
      <c r="FT323">
        <v>0</v>
      </c>
      <c r="FU323">
        <v>498.5470588235294</v>
      </c>
      <c r="FV323">
        <v>-5.451489518988077</v>
      </c>
      <c r="FW323">
        <v>8.980804211798491</v>
      </c>
      <c r="FX323">
        <v>-1</v>
      </c>
      <c r="FY323">
        <v>0.0770093875</v>
      </c>
      <c r="FZ323">
        <v>0.02567898123827366</v>
      </c>
      <c r="GA323">
        <v>0.002608319750451189</v>
      </c>
      <c r="GB323">
        <v>1</v>
      </c>
      <c r="GC323">
        <v>1</v>
      </c>
      <c r="GD323">
        <v>2</v>
      </c>
      <c r="GE323" t="s">
        <v>425</v>
      </c>
      <c r="GF323">
        <v>3.13688</v>
      </c>
      <c r="GG323">
        <v>2.71708</v>
      </c>
      <c r="GH323">
        <v>0.0933075</v>
      </c>
      <c r="GI323">
        <v>0.0925544</v>
      </c>
      <c r="GJ323">
        <v>0.109452</v>
      </c>
      <c r="GK323">
        <v>0.107964</v>
      </c>
      <c r="GL323">
        <v>28796</v>
      </c>
      <c r="GM323">
        <v>28871.4</v>
      </c>
      <c r="GN323">
        <v>29526.9</v>
      </c>
      <c r="GO323">
        <v>29404.5</v>
      </c>
      <c r="GP323">
        <v>34741.7</v>
      </c>
      <c r="GQ323">
        <v>34737.9</v>
      </c>
      <c r="GR323">
        <v>41552.2</v>
      </c>
      <c r="GS323">
        <v>41776.7</v>
      </c>
      <c r="GT323">
        <v>1.91653</v>
      </c>
      <c r="GU323">
        <v>1.86867</v>
      </c>
      <c r="GV323">
        <v>0.07618220000000001</v>
      </c>
      <c r="GW323">
        <v>0</v>
      </c>
      <c r="GX323">
        <v>29.455</v>
      </c>
      <c r="GY323">
        <v>999.9</v>
      </c>
      <c r="GZ323">
        <v>56.6</v>
      </c>
      <c r="HA323">
        <v>31.4</v>
      </c>
      <c r="HB323">
        <v>29.0204</v>
      </c>
      <c r="HC323">
        <v>62.2396</v>
      </c>
      <c r="HD323">
        <v>25.4688</v>
      </c>
      <c r="HE323">
        <v>1</v>
      </c>
      <c r="HF323">
        <v>0.125244</v>
      </c>
      <c r="HG323">
        <v>-1.88153</v>
      </c>
      <c r="HH323">
        <v>20.3491</v>
      </c>
      <c r="HI323">
        <v>5.22822</v>
      </c>
      <c r="HJ323">
        <v>12.0159</v>
      </c>
      <c r="HK323">
        <v>4.99155</v>
      </c>
      <c r="HL323">
        <v>3.2895</v>
      </c>
      <c r="HM323">
        <v>9999</v>
      </c>
      <c r="HN323">
        <v>9999</v>
      </c>
      <c r="HO323">
        <v>9999</v>
      </c>
      <c r="HP323">
        <v>999.9</v>
      </c>
      <c r="HQ323">
        <v>1.86756</v>
      </c>
      <c r="HR323">
        <v>1.86671</v>
      </c>
      <c r="HS323">
        <v>1.86602</v>
      </c>
      <c r="HT323">
        <v>1.86599</v>
      </c>
      <c r="HU323">
        <v>1.86783</v>
      </c>
      <c r="HV323">
        <v>1.87027</v>
      </c>
      <c r="HW323">
        <v>1.8689</v>
      </c>
      <c r="HX323">
        <v>1.87041</v>
      </c>
      <c r="HY323">
        <v>0</v>
      </c>
      <c r="HZ323">
        <v>0</v>
      </c>
      <c r="IA323">
        <v>0</v>
      </c>
      <c r="IB323">
        <v>0</v>
      </c>
      <c r="IC323" t="s">
        <v>426</v>
      </c>
      <c r="ID323" t="s">
        <v>427</v>
      </c>
      <c r="IE323" t="s">
        <v>428</v>
      </c>
      <c r="IF323" t="s">
        <v>428</v>
      </c>
      <c r="IG323" t="s">
        <v>428</v>
      </c>
      <c r="IH323" t="s">
        <v>428</v>
      </c>
      <c r="II323">
        <v>0</v>
      </c>
      <c r="IJ323">
        <v>100</v>
      </c>
      <c r="IK323">
        <v>100</v>
      </c>
      <c r="IL323">
        <v>1.238</v>
      </c>
      <c r="IM323">
        <v>0.2082</v>
      </c>
      <c r="IN323">
        <v>0.6902030508192664</v>
      </c>
      <c r="IO323">
        <v>0.001474763808417899</v>
      </c>
      <c r="IP323">
        <v>-3.85604142745729E-07</v>
      </c>
      <c r="IQ323">
        <v>-4.042155114862324E-11</v>
      </c>
      <c r="IR323">
        <v>-0.0599630414126953</v>
      </c>
      <c r="IS323">
        <v>-0.0008759303265835833</v>
      </c>
      <c r="IT323">
        <v>0.0007542316531097033</v>
      </c>
      <c r="IU323">
        <v>-1.168394518909615E-05</v>
      </c>
      <c r="IV323">
        <v>4</v>
      </c>
      <c r="IW323">
        <v>2283</v>
      </c>
      <c r="IX323">
        <v>1</v>
      </c>
      <c r="IY323">
        <v>28</v>
      </c>
      <c r="IZ323">
        <v>187674.4</v>
      </c>
      <c r="JA323">
        <v>187674.5</v>
      </c>
      <c r="JB323">
        <v>1.03394</v>
      </c>
      <c r="JC323">
        <v>2.30469</v>
      </c>
      <c r="JD323">
        <v>1.39648</v>
      </c>
      <c r="JE323">
        <v>2.35718</v>
      </c>
      <c r="JF323">
        <v>1.49536</v>
      </c>
      <c r="JG323">
        <v>2.63794</v>
      </c>
      <c r="JH323">
        <v>36.8366</v>
      </c>
      <c r="JI323">
        <v>24.105</v>
      </c>
      <c r="JJ323">
        <v>18</v>
      </c>
      <c r="JK323">
        <v>489.131</v>
      </c>
      <c r="JL323">
        <v>448.799</v>
      </c>
      <c r="JM323">
        <v>32.2323</v>
      </c>
      <c r="JN323">
        <v>29.208</v>
      </c>
      <c r="JO323">
        <v>30.0001</v>
      </c>
      <c r="JP323">
        <v>29.0379</v>
      </c>
      <c r="JQ323">
        <v>28.9627</v>
      </c>
      <c r="JR323">
        <v>20.6969</v>
      </c>
      <c r="JS323">
        <v>20.3321</v>
      </c>
      <c r="JT323">
        <v>100</v>
      </c>
      <c r="JU323">
        <v>32.2357</v>
      </c>
      <c r="JV323">
        <v>420</v>
      </c>
      <c r="JW323">
        <v>25.2816</v>
      </c>
      <c r="JX323">
        <v>100.917</v>
      </c>
      <c r="JY323">
        <v>100.458</v>
      </c>
    </row>
    <row r="324" spans="1:285">
      <c r="A324">
        <v>308</v>
      </c>
      <c r="B324">
        <v>1758507894.1</v>
      </c>
      <c r="C324">
        <v>5005.599999904633</v>
      </c>
      <c r="D324" t="s">
        <v>1052</v>
      </c>
      <c r="E324" t="s">
        <v>1053</v>
      </c>
      <c r="F324">
        <v>5</v>
      </c>
      <c r="G324" t="s">
        <v>1039</v>
      </c>
      <c r="H324" t="s">
        <v>420</v>
      </c>
      <c r="I324" t="s">
        <v>421</v>
      </c>
      <c r="J324">
        <v>1758507891.1</v>
      </c>
      <c r="K324">
        <f>(L324)/1000</f>
        <v>0</v>
      </c>
      <c r="L324">
        <f>1000*DL324*AJ324*(DH324-DI324)/(100*DA324*(1000-AJ324*DH324))</f>
        <v>0</v>
      </c>
      <c r="M324">
        <f>DL324*AJ324*(DG324-DF324*(1000-AJ324*DI324)/(1000-AJ324*DH324))/(100*DA324)</f>
        <v>0</v>
      </c>
      <c r="N324">
        <f>DF324 - IF(AJ324&gt;1, M324*DA324*100.0/(AL324), 0)</f>
        <v>0</v>
      </c>
      <c r="O324">
        <f>((U324-K324/2)*N324-M324)/(U324+K324/2)</f>
        <v>0</v>
      </c>
      <c r="P324">
        <f>O324*(DM324+DN324)/1000.0</f>
        <v>0</v>
      </c>
      <c r="Q324">
        <f>(DF324 - IF(AJ324&gt;1, M324*DA324*100.0/(AL324), 0))*(DM324+DN324)/1000.0</f>
        <v>0</v>
      </c>
      <c r="R324">
        <f>2.0/((1/T324-1/S324)+SIGN(T324)*SQRT((1/T324-1/S324)*(1/T324-1/S324) + 4*DB324/((DB324+1)*(DB324+1))*(2*1/T324*1/S324-1/S324*1/S324)))</f>
        <v>0</v>
      </c>
      <c r="S324">
        <f>IF(LEFT(DC324,1)&lt;&gt;"0",IF(LEFT(DC324,1)="1",3.0,DD324),$D$5+$E$5*(DT324*DM324/($K$5*1000))+$F$5*(DT324*DM324/($K$5*1000))*MAX(MIN(DA324,$J$5),$I$5)*MAX(MIN(DA324,$J$5),$I$5)+$G$5*MAX(MIN(DA324,$J$5),$I$5)*(DT324*DM324/($K$5*1000))+$H$5*(DT324*DM324/($K$5*1000))*(DT324*DM324/($K$5*1000)))</f>
        <v>0</v>
      </c>
      <c r="T324">
        <f>K324*(1000-(1000*0.61365*exp(17.502*X324/(240.97+X324))/(DM324+DN324)+DH324)/2)/(1000*0.61365*exp(17.502*X324/(240.97+X324))/(DM324+DN324)-DH324)</f>
        <v>0</v>
      </c>
      <c r="U324">
        <f>1/((DB324+1)/(R324/1.6)+1/(S324/1.37)) + DB324/((DB324+1)/(R324/1.6) + DB324/(S324/1.37))</f>
        <v>0</v>
      </c>
      <c r="V324">
        <f>(CW324*CZ324)</f>
        <v>0</v>
      </c>
      <c r="W324">
        <f>(DO324+(V324+2*0.95*5.67E-8*(((DO324+$B$7)+273)^4-(DO324+273)^4)-44100*K324)/(1.84*29.3*S324+8*0.95*5.67E-8*(DO324+273)^3))</f>
        <v>0</v>
      </c>
      <c r="X324">
        <f>($C$7*DP324+$D$7*DQ324+$E$7*W324)</f>
        <v>0</v>
      </c>
      <c r="Y324">
        <f>0.61365*exp(17.502*X324/(240.97+X324))</f>
        <v>0</v>
      </c>
      <c r="Z324">
        <f>(AA324/AB324*100)</f>
        <v>0</v>
      </c>
      <c r="AA324">
        <f>DH324*(DM324+DN324)/1000</f>
        <v>0</v>
      </c>
      <c r="AB324">
        <f>0.61365*exp(17.502*DO324/(240.97+DO324))</f>
        <v>0</v>
      </c>
      <c r="AC324">
        <f>(Y324-DH324*(DM324+DN324)/1000)</f>
        <v>0</v>
      </c>
      <c r="AD324">
        <f>(-K324*44100)</f>
        <v>0</v>
      </c>
      <c r="AE324">
        <f>2*29.3*S324*0.92*(DO324-X324)</f>
        <v>0</v>
      </c>
      <c r="AF324">
        <f>2*0.95*5.67E-8*(((DO324+$B$7)+273)^4-(X324+273)^4)</f>
        <v>0</v>
      </c>
      <c r="AG324">
        <f>V324+AF324+AD324+AE324</f>
        <v>0</v>
      </c>
      <c r="AH324">
        <v>2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MAX(0,($B$13+$C$13*DT324)/(1+$D$13*DT324)*DM324/(DO324+273)*$E$13)</f>
        <v>0</v>
      </c>
      <c r="AM324" t="s">
        <v>422</v>
      </c>
      <c r="AN324" t="s">
        <v>422</v>
      </c>
      <c r="AO324">
        <v>0</v>
      </c>
      <c r="AP324">
        <v>0</v>
      </c>
      <c r="AQ324">
        <f>1-AO324/AP324</f>
        <v>0</v>
      </c>
      <c r="AR324">
        <v>0</v>
      </c>
      <c r="AS324" t="s">
        <v>422</v>
      </c>
      <c r="AT324" t="s">
        <v>422</v>
      </c>
      <c r="AU324">
        <v>0</v>
      </c>
      <c r="AV324">
        <v>0</v>
      </c>
      <c r="AW324">
        <f>1-AU324/AV324</f>
        <v>0</v>
      </c>
      <c r="AX324">
        <v>0.5</v>
      </c>
      <c r="AY324">
        <f>CX324</f>
        <v>0</v>
      </c>
      <c r="AZ324">
        <f>M324</f>
        <v>0</v>
      </c>
      <c r="BA324">
        <f>AW324*AX324*AY324</f>
        <v>0</v>
      </c>
      <c r="BB324">
        <f>(AZ324-AR324)/AY324</f>
        <v>0</v>
      </c>
      <c r="BC324">
        <f>(AP324-AV324)/AV324</f>
        <v>0</v>
      </c>
      <c r="BD324">
        <f>AO324/(AQ324+AO324/AV324)</f>
        <v>0</v>
      </c>
      <c r="BE324" t="s">
        <v>422</v>
      </c>
      <c r="BF324">
        <v>0</v>
      </c>
      <c r="BG324">
        <f>IF(BF324&lt;&gt;0, BF324, BD324)</f>
        <v>0</v>
      </c>
      <c r="BH324">
        <f>1-BG324/AV324</f>
        <v>0</v>
      </c>
      <c r="BI324">
        <f>(AV324-AU324)/(AV324-BG324)</f>
        <v>0</v>
      </c>
      <c r="BJ324">
        <f>(AP324-AV324)/(AP324-BG324)</f>
        <v>0</v>
      </c>
      <c r="BK324">
        <f>(AV324-AU324)/(AV324-AO324)</f>
        <v>0</v>
      </c>
      <c r="BL324">
        <f>(AP324-AV324)/(AP324-AO324)</f>
        <v>0</v>
      </c>
      <c r="BM324">
        <f>(BI324*BG324/AU324)</f>
        <v>0</v>
      </c>
      <c r="BN324">
        <f>(1-BM324)</f>
        <v>0</v>
      </c>
      <c r="CW324">
        <f>$B$11*DU324+$C$11*DV324+$F$11*EG324*(1-EJ324)</f>
        <v>0</v>
      </c>
      <c r="CX324">
        <f>CW324*CY324</f>
        <v>0</v>
      </c>
      <c r="CY324">
        <f>($B$11*$D$9+$C$11*$D$9+$F$11*((ET324+EL324)/MAX(ET324+EL324+EU324, 0.1)*$I$9+EU324/MAX(ET324+EL324+EU324, 0.1)*$J$9))/($B$11+$C$11+$F$11)</f>
        <v>0</v>
      </c>
      <c r="CZ324">
        <f>($B$11*$K$9+$C$11*$K$9+$F$11*((ET324+EL324)/MAX(ET324+EL324+EU324, 0.1)*$P$9+EU324/MAX(ET324+EL324+EU324, 0.1)*$Q$9))/($B$11+$C$11+$F$11)</f>
        <v>0</v>
      </c>
      <c r="DA324">
        <v>4.8</v>
      </c>
      <c r="DB324">
        <v>0.5</v>
      </c>
      <c r="DC324" t="s">
        <v>423</v>
      </c>
      <c r="DD324">
        <v>2</v>
      </c>
      <c r="DE324">
        <v>1758507891.1</v>
      </c>
      <c r="DF324">
        <v>420.4544444444444</v>
      </c>
      <c r="DG324">
        <v>419.9664444444445</v>
      </c>
      <c r="DH324">
        <v>25.2899</v>
      </c>
      <c r="DI324">
        <v>25.21041111111111</v>
      </c>
      <c r="DJ324">
        <v>419.2166666666666</v>
      </c>
      <c r="DK324">
        <v>25.08168888888889</v>
      </c>
      <c r="DL324">
        <v>499.986</v>
      </c>
      <c r="DM324">
        <v>90.01711111111111</v>
      </c>
      <c r="DN324">
        <v>0.05649064444444444</v>
      </c>
      <c r="DO324">
        <v>31.20347777777778</v>
      </c>
      <c r="DP324">
        <v>30.69277777777778</v>
      </c>
      <c r="DQ324">
        <v>999.9000000000001</v>
      </c>
      <c r="DR324">
        <v>0</v>
      </c>
      <c r="DS324">
        <v>0</v>
      </c>
      <c r="DT324">
        <v>9999.986666666666</v>
      </c>
      <c r="DU324">
        <v>0</v>
      </c>
      <c r="DV324">
        <v>0.899321</v>
      </c>
      <c r="DW324">
        <v>0.4878574444444445</v>
      </c>
      <c r="DX324">
        <v>431.3633333333333</v>
      </c>
      <c r="DY324">
        <v>430.8277777777778</v>
      </c>
      <c r="DZ324">
        <v>0.07947921111111111</v>
      </c>
      <c r="EA324">
        <v>419.9664444444445</v>
      </c>
      <c r="EB324">
        <v>25.21041111111111</v>
      </c>
      <c r="EC324">
        <v>2.276523333333333</v>
      </c>
      <c r="ED324">
        <v>2.269368888888889</v>
      </c>
      <c r="EE324">
        <v>19.51123333333333</v>
      </c>
      <c r="EF324">
        <v>19.4606</v>
      </c>
      <c r="EG324">
        <v>0.00500097</v>
      </c>
      <c r="EH324">
        <v>0</v>
      </c>
      <c r="EI324">
        <v>0</v>
      </c>
      <c r="EJ324">
        <v>0</v>
      </c>
      <c r="EK324">
        <v>498.2222222222222</v>
      </c>
      <c r="EL324">
        <v>0.00500097</v>
      </c>
      <c r="EM324">
        <v>-10.28888888888889</v>
      </c>
      <c r="EN324">
        <v>-1.855555555555555</v>
      </c>
      <c r="EO324">
        <v>35.347</v>
      </c>
      <c r="EP324">
        <v>39.972</v>
      </c>
      <c r="EQ324">
        <v>37.375</v>
      </c>
      <c r="ER324">
        <v>40.20133333333334</v>
      </c>
      <c r="ES324">
        <v>37.958</v>
      </c>
      <c r="ET324">
        <v>0</v>
      </c>
      <c r="EU324">
        <v>0</v>
      </c>
      <c r="EV324">
        <v>0</v>
      </c>
      <c r="EW324">
        <v>1758507895.3</v>
      </c>
      <c r="EX324">
        <v>0</v>
      </c>
      <c r="EY324">
        <v>500.3560000000001</v>
      </c>
      <c r="EZ324">
        <v>-5.238461481723564</v>
      </c>
      <c r="FA324">
        <v>-33.90769236793178</v>
      </c>
      <c r="FB324">
        <v>-9.739999999999998</v>
      </c>
      <c r="FC324">
        <v>15</v>
      </c>
      <c r="FD324">
        <v>0</v>
      </c>
      <c r="FE324" t="s">
        <v>424</v>
      </c>
      <c r="FF324">
        <v>1747247426.5</v>
      </c>
      <c r="FG324">
        <v>1747247420.5</v>
      </c>
      <c r="FH324">
        <v>0</v>
      </c>
      <c r="FI324">
        <v>1.027</v>
      </c>
      <c r="FJ324">
        <v>0.031</v>
      </c>
      <c r="FK324">
        <v>0.02</v>
      </c>
      <c r="FL324">
        <v>0.05</v>
      </c>
      <c r="FM324">
        <v>420</v>
      </c>
      <c r="FN324">
        <v>16</v>
      </c>
      <c r="FO324">
        <v>0.01</v>
      </c>
      <c r="FP324">
        <v>0.1</v>
      </c>
      <c r="FQ324">
        <v>0.4638537804878048</v>
      </c>
      <c r="FR324">
        <v>-0.1374754494773508</v>
      </c>
      <c r="FS324">
        <v>0.05447653111897537</v>
      </c>
      <c r="FT324">
        <v>0</v>
      </c>
      <c r="FU324">
        <v>498.514705882353</v>
      </c>
      <c r="FV324">
        <v>10.96256697684096</v>
      </c>
      <c r="FW324">
        <v>8.235366071114237</v>
      </c>
      <c r="FX324">
        <v>-1</v>
      </c>
      <c r="FY324">
        <v>0.0777733</v>
      </c>
      <c r="FZ324">
        <v>0.01909336306620205</v>
      </c>
      <c r="GA324">
        <v>0.002102115742444775</v>
      </c>
      <c r="GB324">
        <v>1</v>
      </c>
      <c r="GC324">
        <v>1</v>
      </c>
      <c r="GD324">
        <v>2</v>
      </c>
      <c r="GE324" t="s">
        <v>425</v>
      </c>
      <c r="GF324">
        <v>3.13671</v>
      </c>
      <c r="GG324">
        <v>2.71711</v>
      </c>
      <c r="GH324">
        <v>0.0933079</v>
      </c>
      <c r="GI324">
        <v>0.09256350000000001</v>
      </c>
      <c r="GJ324">
        <v>0.10945</v>
      </c>
      <c r="GK324">
        <v>0.107966</v>
      </c>
      <c r="GL324">
        <v>28796.3</v>
      </c>
      <c r="GM324">
        <v>28871.1</v>
      </c>
      <c r="GN324">
        <v>29527.3</v>
      </c>
      <c r="GO324">
        <v>29404.4</v>
      </c>
      <c r="GP324">
        <v>34741.9</v>
      </c>
      <c r="GQ324">
        <v>34737.8</v>
      </c>
      <c r="GR324">
        <v>41552.4</v>
      </c>
      <c r="GS324">
        <v>41776.7</v>
      </c>
      <c r="GT324">
        <v>1.91645</v>
      </c>
      <c r="GU324">
        <v>1.86852</v>
      </c>
      <c r="GV324">
        <v>0.07636850000000001</v>
      </c>
      <c r="GW324">
        <v>0</v>
      </c>
      <c r="GX324">
        <v>29.4544</v>
      </c>
      <c r="GY324">
        <v>999.9</v>
      </c>
      <c r="GZ324">
        <v>56.6</v>
      </c>
      <c r="HA324">
        <v>31.4</v>
      </c>
      <c r="HB324">
        <v>29.0189</v>
      </c>
      <c r="HC324">
        <v>62.3696</v>
      </c>
      <c r="HD324">
        <v>25.605</v>
      </c>
      <c r="HE324">
        <v>1</v>
      </c>
      <c r="HF324">
        <v>0.125183</v>
      </c>
      <c r="HG324">
        <v>-1.8732</v>
      </c>
      <c r="HH324">
        <v>20.3491</v>
      </c>
      <c r="HI324">
        <v>5.22837</v>
      </c>
      <c r="HJ324">
        <v>12.0159</v>
      </c>
      <c r="HK324">
        <v>4.9916</v>
      </c>
      <c r="HL324">
        <v>3.28938</v>
      </c>
      <c r="HM324">
        <v>9999</v>
      </c>
      <c r="HN324">
        <v>9999</v>
      </c>
      <c r="HO324">
        <v>9999</v>
      </c>
      <c r="HP324">
        <v>999.9</v>
      </c>
      <c r="HQ324">
        <v>1.86758</v>
      </c>
      <c r="HR324">
        <v>1.86673</v>
      </c>
      <c r="HS324">
        <v>1.86602</v>
      </c>
      <c r="HT324">
        <v>1.866</v>
      </c>
      <c r="HU324">
        <v>1.86783</v>
      </c>
      <c r="HV324">
        <v>1.87027</v>
      </c>
      <c r="HW324">
        <v>1.86891</v>
      </c>
      <c r="HX324">
        <v>1.87041</v>
      </c>
      <c r="HY324">
        <v>0</v>
      </c>
      <c r="HZ324">
        <v>0</v>
      </c>
      <c r="IA324">
        <v>0</v>
      </c>
      <c r="IB324">
        <v>0</v>
      </c>
      <c r="IC324" t="s">
        <v>426</v>
      </c>
      <c r="ID324" t="s">
        <v>427</v>
      </c>
      <c r="IE324" t="s">
        <v>428</v>
      </c>
      <c r="IF324" t="s">
        <v>428</v>
      </c>
      <c r="IG324" t="s">
        <v>428</v>
      </c>
      <c r="IH324" t="s">
        <v>428</v>
      </c>
      <c r="II324">
        <v>0</v>
      </c>
      <c r="IJ324">
        <v>100</v>
      </c>
      <c r="IK324">
        <v>100</v>
      </c>
      <c r="IL324">
        <v>1.238</v>
      </c>
      <c r="IM324">
        <v>0.2082</v>
      </c>
      <c r="IN324">
        <v>0.6902030508192664</v>
      </c>
      <c r="IO324">
        <v>0.001474763808417899</v>
      </c>
      <c r="IP324">
        <v>-3.85604142745729E-07</v>
      </c>
      <c r="IQ324">
        <v>-4.042155114862324E-11</v>
      </c>
      <c r="IR324">
        <v>-0.0599630414126953</v>
      </c>
      <c r="IS324">
        <v>-0.0008759303265835833</v>
      </c>
      <c r="IT324">
        <v>0.0007542316531097033</v>
      </c>
      <c r="IU324">
        <v>-1.168394518909615E-05</v>
      </c>
      <c r="IV324">
        <v>4</v>
      </c>
      <c r="IW324">
        <v>2283</v>
      </c>
      <c r="IX324">
        <v>1</v>
      </c>
      <c r="IY324">
        <v>28</v>
      </c>
      <c r="IZ324">
        <v>187674.5</v>
      </c>
      <c r="JA324">
        <v>187674.6</v>
      </c>
      <c r="JB324">
        <v>1.03394</v>
      </c>
      <c r="JC324">
        <v>2.28638</v>
      </c>
      <c r="JD324">
        <v>1.39648</v>
      </c>
      <c r="JE324">
        <v>2.35596</v>
      </c>
      <c r="JF324">
        <v>1.49536</v>
      </c>
      <c r="JG324">
        <v>2.74048</v>
      </c>
      <c r="JH324">
        <v>36.8366</v>
      </c>
      <c r="JI324">
        <v>24.1138</v>
      </c>
      <c r="JJ324">
        <v>18</v>
      </c>
      <c r="JK324">
        <v>489.083</v>
      </c>
      <c r="JL324">
        <v>448.706</v>
      </c>
      <c r="JM324">
        <v>32.2361</v>
      </c>
      <c r="JN324">
        <v>29.2067</v>
      </c>
      <c r="JO324">
        <v>30.0001</v>
      </c>
      <c r="JP324">
        <v>29.0379</v>
      </c>
      <c r="JQ324">
        <v>28.9627</v>
      </c>
      <c r="JR324">
        <v>20.6981</v>
      </c>
      <c r="JS324">
        <v>20.3321</v>
      </c>
      <c r="JT324">
        <v>100</v>
      </c>
      <c r="JU324">
        <v>32.2409</v>
      </c>
      <c r="JV324">
        <v>420</v>
      </c>
      <c r="JW324">
        <v>25.2823</v>
      </c>
      <c r="JX324">
        <v>100.918</v>
      </c>
      <c r="JY324">
        <v>100.457</v>
      </c>
    </row>
    <row r="325" spans="1:285">
      <c r="A325">
        <v>309</v>
      </c>
      <c r="B325">
        <v>1758507896.1</v>
      </c>
      <c r="C325">
        <v>5007.599999904633</v>
      </c>
      <c r="D325" t="s">
        <v>1054</v>
      </c>
      <c r="E325" t="s">
        <v>1055</v>
      </c>
      <c r="F325">
        <v>5</v>
      </c>
      <c r="G325" t="s">
        <v>1039</v>
      </c>
      <c r="H325" t="s">
        <v>420</v>
      </c>
      <c r="I325" t="s">
        <v>421</v>
      </c>
      <c r="J325">
        <v>1758507893.1</v>
      </c>
      <c r="K325">
        <f>(L325)/1000</f>
        <v>0</v>
      </c>
      <c r="L325">
        <f>1000*DL325*AJ325*(DH325-DI325)/(100*DA325*(1000-AJ325*DH325))</f>
        <v>0</v>
      </c>
      <c r="M325">
        <f>DL325*AJ325*(DG325-DF325*(1000-AJ325*DI325)/(1000-AJ325*DH325))/(100*DA325)</f>
        <v>0</v>
      </c>
      <c r="N325">
        <f>DF325 - IF(AJ325&gt;1, M325*DA325*100.0/(AL325), 0)</f>
        <v>0</v>
      </c>
      <c r="O325">
        <f>((U325-K325/2)*N325-M325)/(U325+K325/2)</f>
        <v>0</v>
      </c>
      <c r="P325">
        <f>O325*(DM325+DN325)/1000.0</f>
        <v>0</v>
      </c>
      <c r="Q325">
        <f>(DF325 - IF(AJ325&gt;1, M325*DA325*100.0/(AL325), 0))*(DM325+DN325)/1000.0</f>
        <v>0</v>
      </c>
      <c r="R325">
        <f>2.0/((1/T325-1/S325)+SIGN(T325)*SQRT((1/T325-1/S325)*(1/T325-1/S325) + 4*DB325/((DB325+1)*(DB325+1))*(2*1/T325*1/S325-1/S325*1/S325)))</f>
        <v>0</v>
      </c>
      <c r="S325">
        <f>IF(LEFT(DC325,1)&lt;&gt;"0",IF(LEFT(DC325,1)="1",3.0,DD325),$D$5+$E$5*(DT325*DM325/($K$5*1000))+$F$5*(DT325*DM325/($K$5*1000))*MAX(MIN(DA325,$J$5),$I$5)*MAX(MIN(DA325,$J$5),$I$5)+$G$5*MAX(MIN(DA325,$J$5),$I$5)*(DT325*DM325/($K$5*1000))+$H$5*(DT325*DM325/($K$5*1000))*(DT325*DM325/($K$5*1000)))</f>
        <v>0</v>
      </c>
      <c r="T325">
        <f>K325*(1000-(1000*0.61365*exp(17.502*X325/(240.97+X325))/(DM325+DN325)+DH325)/2)/(1000*0.61365*exp(17.502*X325/(240.97+X325))/(DM325+DN325)-DH325)</f>
        <v>0</v>
      </c>
      <c r="U325">
        <f>1/((DB325+1)/(R325/1.6)+1/(S325/1.37)) + DB325/((DB325+1)/(R325/1.6) + DB325/(S325/1.37))</f>
        <v>0</v>
      </c>
      <c r="V325">
        <f>(CW325*CZ325)</f>
        <v>0</v>
      </c>
      <c r="W325">
        <f>(DO325+(V325+2*0.95*5.67E-8*(((DO325+$B$7)+273)^4-(DO325+273)^4)-44100*K325)/(1.84*29.3*S325+8*0.95*5.67E-8*(DO325+273)^3))</f>
        <v>0</v>
      </c>
      <c r="X325">
        <f>($C$7*DP325+$D$7*DQ325+$E$7*W325)</f>
        <v>0</v>
      </c>
      <c r="Y325">
        <f>0.61365*exp(17.502*X325/(240.97+X325))</f>
        <v>0</v>
      </c>
      <c r="Z325">
        <f>(AA325/AB325*100)</f>
        <v>0</v>
      </c>
      <c r="AA325">
        <f>DH325*(DM325+DN325)/1000</f>
        <v>0</v>
      </c>
      <c r="AB325">
        <f>0.61365*exp(17.502*DO325/(240.97+DO325))</f>
        <v>0</v>
      </c>
      <c r="AC325">
        <f>(Y325-DH325*(DM325+DN325)/1000)</f>
        <v>0</v>
      </c>
      <c r="AD325">
        <f>(-K325*44100)</f>
        <v>0</v>
      </c>
      <c r="AE325">
        <f>2*29.3*S325*0.92*(DO325-X325)</f>
        <v>0</v>
      </c>
      <c r="AF325">
        <f>2*0.95*5.67E-8*(((DO325+$B$7)+273)^4-(X325+273)^4)</f>
        <v>0</v>
      </c>
      <c r="AG325">
        <f>V325+AF325+AD325+AE325</f>
        <v>0</v>
      </c>
      <c r="AH325">
        <v>2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MAX(0,($B$13+$C$13*DT325)/(1+$D$13*DT325)*DM325/(DO325+273)*$E$13)</f>
        <v>0</v>
      </c>
      <c r="AM325" t="s">
        <v>422</v>
      </c>
      <c r="AN325" t="s">
        <v>422</v>
      </c>
      <c r="AO325">
        <v>0</v>
      </c>
      <c r="AP325">
        <v>0</v>
      </c>
      <c r="AQ325">
        <f>1-AO325/AP325</f>
        <v>0</v>
      </c>
      <c r="AR325">
        <v>0</v>
      </c>
      <c r="AS325" t="s">
        <v>422</v>
      </c>
      <c r="AT325" t="s">
        <v>422</v>
      </c>
      <c r="AU325">
        <v>0</v>
      </c>
      <c r="AV325">
        <v>0</v>
      </c>
      <c r="AW325">
        <f>1-AU325/AV325</f>
        <v>0</v>
      </c>
      <c r="AX325">
        <v>0.5</v>
      </c>
      <c r="AY325">
        <f>CX325</f>
        <v>0</v>
      </c>
      <c r="AZ325">
        <f>M325</f>
        <v>0</v>
      </c>
      <c r="BA325">
        <f>AW325*AX325*AY325</f>
        <v>0</v>
      </c>
      <c r="BB325">
        <f>(AZ325-AR325)/AY325</f>
        <v>0</v>
      </c>
      <c r="BC325">
        <f>(AP325-AV325)/AV325</f>
        <v>0</v>
      </c>
      <c r="BD325">
        <f>AO325/(AQ325+AO325/AV325)</f>
        <v>0</v>
      </c>
      <c r="BE325" t="s">
        <v>422</v>
      </c>
      <c r="BF325">
        <v>0</v>
      </c>
      <c r="BG325">
        <f>IF(BF325&lt;&gt;0, BF325, BD325)</f>
        <v>0</v>
      </c>
      <c r="BH325">
        <f>1-BG325/AV325</f>
        <v>0</v>
      </c>
      <c r="BI325">
        <f>(AV325-AU325)/(AV325-BG325)</f>
        <v>0</v>
      </c>
      <c r="BJ325">
        <f>(AP325-AV325)/(AP325-BG325)</f>
        <v>0</v>
      </c>
      <c r="BK325">
        <f>(AV325-AU325)/(AV325-AO325)</f>
        <v>0</v>
      </c>
      <c r="BL325">
        <f>(AP325-AV325)/(AP325-AO325)</f>
        <v>0</v>
      </c>
      <c r="BM325">
        <f>(BI325*BG325/AU325)</f>
        <v>0</v>
      </c>
      <c r="BN325">
        <f>(1-BM325)</f>
        <v>0</v>
      </c>
      <c r="CW325">
        <f>$B$11*DU325+$C$11*DV325+$F$11*EG325*(1-EJ325)</f>
        <v>0</v>
      </c>
      <c r="CX325">
        <f>CW325*CY325</f>
        <v>0</v>
      </c>
      <c r="CY325">
        <f>($B$11*$D$9+$C$11*$D$9+$F$11*((ET325+EL325)/MAX(ET325+EL325+EU325, 0.1)*$I$9+EU325/MAX(ET325+EL325+EU325, 0.1)*$J$9))/($B$11+$C$11+$F$11)</f>
        <v>0</v>
      </c>
      <c r="CZ325">
        <f>($B$11*$K$9+$C$11*$K$9+$F$11*((ET325+EL325)/MAX(ET325+EL325+EU325, 0.1)*$P$9+EU325/MAX(ET325+EL325+EU325, 0.1)*$Q$9))/($B$11+$C$11+$F$11)</f>
        <v>0</v>
      </c>
      <c r="DA325">
        <v>4.8</v>
      </c>
      <c r="DB325">
        <v>0.5</v>
      </c>
      <c r="DC325" t="s">
        <v>423</v>
      </c>
      <c r="DD325">
        <v>2</v>
      </c>
      <c r="DE325">
        <v>1758507893.1</v>
      </c>
      <c r="DF325">
        <v>420.4692222222222</v>
      </c>
      <c r="DG325">
        <v>419.9891111111111</v>
      </c>
      <c r="DH325">
        <v>25.29023333333333</v>
      </c>
      <c r="DI325">
        <v>25.2127</v>
      </c>
      <c r="DJ325">
        <v>419.2314444444444</v>
      </c>
      <c r="DK325">
        <v>25.08202222222222</v>
      </c>
      <c r="DL325">
        <v>499.997</v>
      </c>
      <c r="DM325">
        <v>90.01689999999999</v>
      </c>
      <c r="DN325">
        <v>0.05664401111111111</v>
      </c>
      <c r="DO325">
        <v>31.20636666666667</v>
      </c>
      <c r="DP325">
        <v>30.69653333333333</v>
      </c>
      <c r="DQ325">
        <v>999.9000000000001</v>
      </c>
      <c r="DR325">
        <v>0</v>
      </c>
      <c r="DS325">
        <v>0</v>
      </c>
      <c r="DT325">
        <v>10001.44444444445</v>
      </c>
      <c r="DU325">
        <v>0</v>
      </c>
      <c r="DV325">
        <v>0.899321</v>
      </c>
      <c r="DW325">
        <v>0.4801025555555555</v>
      </c>
      <c r="DX325">
        <v>431.3786666666667</v>
      </c>
      <c r="DY325">
        <v>430.852</v>
      </c>
      <c r="DZ325">
        <v>0.07753308888888889</v>
      </c>
      <c r="EA325">
        <v>419.9891111111111</v>
      </c>
      <c r="EB325">
        <v>25.2127</v>
      </c>
      <c r="EC325">
        <v>2.276548888888889</v>
      </c>
      <c r="ED325">
        <v>2.269568888888889</v>
      </c>
      <c r="EE325">
        <v>19.51141111111111</v>
      </c>
      <c r="EF325">
        <v>19.46202222222222</v>
      </c>
      <c r="EG325">
        <v>0.00500097</v>
      </c>
      <c r="EH325">
        <v>0</v>
      </c>
      <c r="EI325">
        <v>0</v>
      </c>
      <c r="EJ325">
        <v>0</v>
      </c>
      <c r="EK325">
        <v>501.6333333333334</v>
      </c>
      <c r="EL325">
        <v>0.00500097</v>
      </c>
      <c r="EM325">
        <v>-11.75555555555555</v>
      </c>
      <c r="EN325">
        <v>-2.211111111111111</v>
      </c>
      <c r="EO325">
        <v>35.368</v>
      </c>
      <c r="EP325">
        <v>40.01366666666667</v>
      </c>
      <c r="EQ325">
        <v>37.39566666666667</v>
      </c>
      <c r="ER325">
        <v>40.26366666666667</v>
      </c>
      <c r="ES325">
        <v>37.979</v>
      </c>
      <c r="ET325">
        <v>0</v>
      </c>
      <c r="EU325">
        <v>0</v>
      </c>
      <c r="EV325">
        <v>0</v>
      </c>
      <c r="EW325">
        <v>1758507897.1</v>
      </c>
      <c r="EX325">
        <v>0</v>
      </c>
      <c r="EY325">
        <v>499.9192307692308</v>
      </c>
      <c r="EZ325">
        <v>25.13846149900014</v>
      </c>
      <c r="FA325">
        <v>-26.08888892199472</v>
      </c>
      <c r="FB325">
        <v>-9.796153846153844</v>
      </c>
      <c r="FC325">
        <v>15</v>
      </c>
      <c r="FD325">
        <v>0</v>
      </c>
      <c r="FE325" t="s">
        <v>424</v>
      </c>
      <c r="FF325">
        <v>1747247426.5</v>
      </c>
      <c r="FG325">
        <v>1747247420.5</v>
      </c>
      <c r="FH325">
        <v>0</v>
      </c>
      <c r="FI325">
        <v>1.027</v>
      </c>
      <c r="FJ325">
        <v>0.031</v>
      </c>
      <c r="FK325">
        <v>0.02</v>
      </c>
      <c r="FL325">
        <v>0.05</v>
      </c>
      <c r="FM325">
        <v>420</v>
      </c>
      <c r="FN325">
        <v>16</v>
      </c>
      <c r="FO325">
        <v>0.01</v>
      </c>
      <c r="FP325">
        <v>0.1</v>
      </c>
      <c r="FQ325">
        <v>0.4557167</v>
      </c>
      <c r="FR325">
        <v>0.02707738086303745</v>
      </c>
      <c r="FS325">
        <v>0.0474291325311775</v>
      </c>
      <c r="FT325">
        <v>1</v>
      </c>
      <c r="FU325">
        <v>499.2117647058824</v>
      </c>
      <c r="FV325">
        <v>18.54545460305464</v>
      </c>
      <c r="FW325">
        <v>8.276428780361819</v>
      </c>
      <c r="FX325">
        <v>-1</v>
      </c>
      <c r="FY325">
        <v>0.078121515</v>
      </c>
      <c r="FZ325">
        <v>0.009811204502814268</v>
      </c>
      <c r="GA325">
        <v>0.001631119180739102</v>
      </c>
      <c r="GB325">
        <v>1</v>
      </c>
      <c r="GC325">
        <v>2</v>
      </c>
      <c r="GD325">
        <v>2</v>
      </c>
      <c r="GE325" t="s">
        <v>448</v>
      </c>
      <c r="GF325">
        <v>3.13681</v>
      </c>
      <c r="GG325">
        <v>2.71702</v>
      </c>
      <c r="GH325">
        <v>0.09330339999999999</v>
      </c>
      <c r="GI325">
        <v>0.0925602</v>
      </c>
      <c r="GJ325">
        <v>0.109452</v>
      </c>
      <c r="GK325">
        <v>0.108007</v>
      </c>
      <c r="GL325">
        <v>28796.2</v>
      </c>
      <c r="GM325">
        <v>28871.4</v>
      </c>
      <c r="GN325">
        <v>29527</v>
      </c>
      <c r="GO325">
        <v>29404.6</v>
      </c>
      <c r="GP325">
        <v>34741.7</v>
      </c>
      <c r="GQ325">
        <v>34736.3</v>
      </c>
      <c r="GR325">
        <v>41552.2</v>
      </c>
      <c r="GS325">
        <v>41776.8</v>
      </c>
      <c r="GT325">
        <v>1.91645</v>
      </c>
      <c r="GU325">
        <v>1.8683</v>
      </c>
      <c r="GV325">
        <v>0.07689</v>
      </c>
      <c r="GW325">
        <v>0</v>
      </c>
      <c r="GX325">
        <v>29.4544</v>
      </c>
      <c r="GY325">
        <v>999.9</v>
      </c>
      <c r="GZ325">
        <v>56.6</v>
      </c>
      <c r="HA325">
        <v>31.4</v>
      </c>
      <c r="HB325">
        <v>29.0187</v>
      </c>
      <c r="HC325">
        <v>62.2596</v>
      </c>
      <c r="HD325">
        <v>25.5849</v>
      </c>
      <c r="HE325">
        <v>1</v>
      </c>
      <c r="HF325">
        <v>0.12516</v>
      </c>
      <c r="HG325">
        <v>-1.87262</v>
      </c>
      <c r="HH325">
        <v>20.3491</v>
      </c>
      <c r="HI325">
        <v>5.22822</v>
      </c>
      <c r="HJ325">
        <v>12.0159</v>
      </c>
      <c r="HK325">
        <v>4.9916</v>
      </c>
      <c r="HL325">
        <v>3.28918</v>
      </c>
      <c r="HM325">
        <v>9999</v>
      </c>
      <c r="HN325">
        <v>9999</v>
      </c>
      <c r="HO325">
        <v>9999</v>
      </c>
      <c r="HP325">
        <v>999.9</v>
      </c>
      <c r="HQ325">
        <v>1.86761</v>
      </c>
      <c r="HR325">
        <v>1.86672</v>
      </c>
      <c r="HS325">
        <v>1.86602</v>
      </c>
      <c r="HT325">
        <v>1.866</v>
      </c>
      <c r="HU325">
        <v>1.86784</v>
      </c>
      <c r="HV325">
        <v>1.87027</v>
      </c>
      <c r="HW325">
        <v>1.8689</v>
      </c>
      <c r="HX325">
        <v>1.87042</v>
      </c>
      <c r="HY325">
        <v>0</v>
      </c>
      <c r="HZ325">
        <v>0</v>
      </c>
      <c r="IA325">
        <v>0</v>
      </c>
      <c r="IB325">
        <v>0</v>
      </c>
      <c r="IC325" t="s">
        <v>426</v>
      </c>
      <c r="ID325" t="s">
        <v>427</v>
      </c>
      <c r="IE325" t="s">
        <v>428</v>
      </c>
      <c r="IF325" t="s">
        <v>428</v>
      </c>
      <c r="IG325" t="s">
        <v>428</v>
      </c>
      <c r="IH325" t="s">
        <v>428</v>
      </c>
      <c r="II325">
        <v>0</v>
      </c>
      <c r="IJ325">
        <v>100</v>
      </c>
      <c r="IK325">
        <v>100</v>
      </c>
      <c r="IL325">
        <v>1.238</v>
      </c>
      <c r="IM325">
        <v>0.2082</v>
      </c>
      <c r="IN325">
        <v>0.6902030508192664</v>
      </c>
      <c r="IO325">
        <v>0.001474763808417899</v>
      </c>
      <c r="IP325">
        <v>-3.85604142745729E-07</v>
      </c>
      <c r="IQ325">
        <v>-4.042155114862324E-11</v>
      </c>
      <c r="IR325">
        <v>-0.0599630414126953</v>
      </c>
      <c r="IS325">
        <v>-0.0008759303265835833</v>
      </c>
      <c r="IT325">
        <v>0.0007542316531097033</v>
      </c>
      <c r="IU325">
        <v>-1.168394518909615E-05</v>
      </c>
      <c r="IV325">
        <v>4</v>
      </c>
      <c r="IW325">
        <v>2283</v>
      </c>
      <c r="IX325">
        <v>1</v>
      </c>
      <c r="IY325">
        <v>28</v>
      </c>
      <c r="IZ325">
        <v>187674.5</v>
      </c>
      <c r="JA325">
        <v>187674.6</v>
      </c>
      <c r="JB325">
        <v>1.03394</v>
      </c>
      <c r="JC325">
        <v>2.28638</v>
      </c>
      <c r="JD325">
        <v>1.39648</v>
      </c>
      <c r="JE325">
        <v>2.35718</v>
      </c>
      <c r="JF325">
        <v>1.49536</v>
      </c>
      <c r="JG325">
        <v>2.72095</v>
      </c>
      <c r="JH325">
        <v>36.8366</v>
      </c>
      <c r="JI325">
        <v>24.1138</v>
      </c>
      <c r="JJ325">
        <v>18</v>
      </c>
      <c r="JK325">
        <v>489.079</v>
      </c>
      <c r="JL325">
        <v>448.558</v>
      </c>
      <c r="JM325">
        <v>32.2391</v>
      </c>
      <c r="JN325">
        <v>29.2061</v>
      </c>
      <c r="JO325">
        <v>30</v>
      </c>
      <c r="JP325">
        <v>29.0373</v>
      </c>
      <c r="JQ325">
        <v>28.9616</v>
      </c>
      <c r="JR325">
        <v>20.6972</v>
      </c>
      <c r="JS325">
        <v>20.3321</v>
      </c>
      <c r="JT325">
        <v>100</v>
      </c>
      <c r="JU325">
        <v>32.2409</v>
      </c>
      <c r="JV325">
        <v>420</v>
      </c>
      <c r="JW325">
        <v>25.2802</v>
      </c>
      <c r="JX325">
        <v>100.917</v>
      </c>
      <c r="JY325">
        <v>100.458</v>
      </c>
    </row>
    <row r="326" spans="1:285">
      <c r="A326">
        <v>310</v>
      </c>
      <c r="B326">
        <v>1758507898.1</v>
      </c>
      <c r="C326">
        <v>5009.599999904633</v>
      </c>
      <c r="D326" t="s">
        <v>1056</v>
      </c>
      <c r="E326" t="s">
        <v>1057</v>
      </c>
      <c r="F326">
        <v>5</v>
      </c>
      <c r="G326" t="s">
        <v>1039</v>
      </c>
      <c r="H326" t="s">
        <v>420</v>
      </c>
      <c r="I326" t="s">
        <v>421</v>
      </c>
      <c r="J326">
        <v>1758507895.1</v>
      </c>
      <c r="K326">
        <f>(L326)/1000</f>
        <v>0</v>
      </c>
      <c r="L326">
        <f>1000*DL326*AJ326*(DH326-DI326)/(100*DA326*(1000-AJ326*DH326))</f>
        <v>0</v>
      </c>
      <c r="M326">
        <f>DL326*AJ326*(DG326-DF326*(1000-AJ326*DI326)/(1000-AJ326*DH326))/(100*DA326)</f>
        <v>0</v>
      </c>
      <c r="N326">
        <f>DF326 - IF(AJ326&gt;1, M326*DA326*100.0/(AL326), 0)</f>
        <v>0</v>
      </c>
      <c r="O326">
        <f>((U326-K326/2)*N326-M326)/(U326+K326/2)</f>
        <v>0</v>
      </c>
      <c r="P326">
        <f>O326*(DM326+DN326)/1000.0</f>
        <v>0</v>
      </c>
      <c r="Q326">
        <f>(DF326 - IF(AJ326&gt;1, M326*DA326*100.0/(AL326), 0))*(DM326+DN326)/1000.0</f>
        <v>0</v>
      </c>
      <c r="R326">
        <f>2.0/((1/T326-1/S326)+SIGN(T326)*SQRT((1/T326-1/S326)*(1/T326-1/S326) + 4*DB326/((DB326+1)*(DB326+1))*(2*1/T326*1/S326-1/S326*1/S326)))</f>
        <v>0</v>
      </c>
      <c r="S326">
        <f>IF(LEFT(DC326,1)&lt;&gt;"0",IF(LEFT(DC326,1)="1",3.0,DD326),$D$5+$E$5*(DT326*DM326/($K$5*1000))+$F$5*(DT326*DM326/($K$5*1000))*MAX(MIN(DA326,$J$5),$I$5)*MAX(MIN(DA326,$J$5),$I$5)+$G$5*MAX(MIN(DA326,$J$5),$I$5)*(DT326*DM326/($K$5*1000))+$H$5*(DT326*DM326/($K$5*1000))*(DT326*DM326/($K$5*1000)))</f>
        <v>0</v>
      </c>
      <c r="T326">
        <f>K326*(1000-(1000*0.61365*exp(17.502*X326/(240.97+X326))/(DM326+DN326)+DH326)/2)/(1000*0.61365*exp(17.502*X326/(240.97+X326))/(DM326+DN326)-DH326)</f>
        <v>0</v>
      </c>
      <c r="U326">
        <f>1/((DB326+1)/(R326/1.6)+1/(S326/1.37)) + DB326/((DB326+1)/(R326/1.6) + DB326/(S326/1.37))</f>
        <v>0</v>
      </c>
      <c r="V326">
        <f>(CW326*CZ326)</f>
        <v>0</v>
      </c>
      <c r="W326">
        <f>(DO326+(V326+2*0.95*5.67E-8*(((DO326+$B$7)+273)^4-(DO326+273)^4)-44100*K326)/(1.84*29.3*S326+8*0.95*5.67E-8*(DO326+273)^3))</f>
        <v>0</v>
      </c>
      <c r="X326">
        <f>($C$7*DP326+$D$7*DQ326+$E$7*W326)</f>
        <v>0</v>
      </c>
      <c r="Y326">
        <f>0.61365*exp(17.502*X326/(240.97+X326))</f>
        <v>0</v>
      </c>
      <c r="Z326">
        <f>(AA326/AB326*100)</f>
        <v>0</v>
      </c>
      <c r="AA326">
        <f>DH326*(DM326+DN326)/1000</f>
        <v>0</v>
      </c>
      <c r="AB326">
        <f>0.61365*exp(17.502*DO326/(240.97+DO326))</f>
        <v>0</v>
      </c>
      <c r="AC326">
        <f>(Y326-DH326*(DM326+DN326)/1000)</f>
        <v>0</v>
      </c>
      <c r="AD326">
        <f>(-K326*44100)</f>
        <v>0</v>
      </c>
      <c r="AE326">
        <f>2*29.3*S326*0.92*(DO326-X326)</f>
        <v>0</v>
      </c>
      <c r="AF326">
        <f>2*0.95*5.67E-8*(((DO326+$B$7)+273)^4-(X326+273)^4)</f>
        <v>0</v>
      </c>
      <c r="AG326">
        <f>V326+AF326+AD326+AE326</f>
        <v>0</v>
      </c>
      <c r="AH326">
        <v>2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MAX(0,($B$13+$C$13*DT326)/(1+$D$13*DT326)*DM326/(DO326+273)*$E$13)</f>
        <v>0</v>
      </c>
      <c r="AM326" t="s">
        <v>422</v>
      </c>
      <c r="AN326" t="s">
        <v>422</v>
      </c>
      <c r="AO326">
        <v>0</v>
      </c>
      <c r="AP326">
        <v>0</v>
      </c>
      <c r="AQ326">
        <f>1-AO326/AP326</f>
        <v>0</v>
      </c>
      <c r="AR326">
        <v>0</v>
      </c>
      <c r="AS326" t="s">
        <v>422</v>
      </c>
      <c r="AT326" t="s">
        <v>422</v>
      </c>
      <c r="AU326">
        <v>0</v>
      </c>
      <c r="AV326">
        <v>0</v>
      </c>
      <c r="AW326">
        <f>1-AU326/AV326</f>
        <v>0</v>
      </c>
      <c r="AX326">
        <v>0.5</v>
      </c>
      <c r="AY326">
        <f>CX326</f>
        <v>0</v>
      </c>
      <c r="AZ326">
        <f>M326</f>
        <v>0</v>
      </c>
      <c r="BA326">
        <f>AW326*AX326*AY326</f>
        <v>0</v>
      </c>
      <c r="BB326">
        <f>(AZ326-AR326)/AY326</f>
        <v>0</v>
      </c>
      <c r="BC326">
        <f>(AP326-AV326)/AV326</f>
        <v>0</v>
      </c>
      <c r="BD326">
        <f>AO326/(AQ326+AO326/AV326)</f>
        <v>0</v>
      </c>
      <c r="BE326" t="s">
        <v>422</v>
      </c>
      <c r="BF326">
        <v>0</v>
      </c>
      <c r="BG326">
        <f>IF(BF326&lt;&gt;0, BF326, BD326)</f>
        <v>0</v>
      </c>
      <c r="BH326">
        <f>1-BG326/AV326</f>
        <v>0</v>
      </c>
      <c r="BI326">
        <f>(AV326-AU326)/(AV326-BG326)</f>
        <v>0</v>
      </c>
      <c r="BJ326">
        <f>(AP326-AV326)/(AP326-BG326)</f>
        <v>0</v>
      </c>
      <c r="BK326">
        <f>(AV326-AU326)/(AV326-AO326)</f>
        <v>0</v>
      </c>
      <c r="BL326">
        <f>(AP326-AV326)/(AP326-AO326)</f>
        <v>0</v>
      </c>
      <c r="BM326">
        <f>(BI326*BG326/AU326)</f>
        <v>0</v>
      </c>
      <c r="BN326">
        <f>(1-BM326)</f>
        <v>0</v>
      </c>
      <c r="CW326">
        <f>$B$11*DU326+$C$11*DV326+$F$11*EG326*(1-EJ326)</f>
        <v>0</v>
      </c>
      <c r="CX326">
        <f>CW326*CY326</f>
        <v>0</v>
      </c>
      <c r="CY326">
        <f>($B$11*$D$9+$C$11*$D$9+$F$11*((ET326+EL326)/MAX(ET326+EL326+EU326, 0.1)*$I$9+EU326/MAX(ET326+EL326+EU326, 0.1)*$J$9))/($B$11+$C$11+$F$11)</f>
        <v>0</v>
      </c>
      <c r="CZ326">
        <f>($B$11*$K$9+$C$11*$K$9+$F$11*((ET326+EL326)/MAX(ET326+EL326+EU326, 0.1)*$P$9+EU326/MAX(ET326+EL326+EU326, 0.1)*$Q$9))/($B$11+$C$11+$F$11)</f>
        <v>0</v>
      </c>
      <c r="DA326">
        <v>4.8</v>
      </c>
      <c r="DB326">
        <v>0.5</v>
      </c>
      <c r="DC326" t="s">
        <v>423</v>
      </c>
      <c r="DD326">
        <v>2</v>
      </c>
      <c r="DE326">
        <v>1758507895.1</v>
      </c>
      <c r="DF326">
        <v>420.4707777777778</v>
      </c>
      <c r="DG326">
        <v>420.0027777777778</v>
      </c>
      <c r="DH326">
        <v>25.29094444444444</v>
      </c>
      <c r="DI326">
        <v>25.22173333333333</v>
      </c>
      <c r="DJ326">
        <v>419.233</v>
      </c>
      <c r="DK326">
        <v>25.08274444444444</v>
      </c>
      <c r="DL326">
        <v>500.0214444444445</v>
      </c>
      <c r="DM326">
        <v>90.01675555555556</v>
      </c>
      <c r="DN326">
        <v>0.05675055555555555</v>
      </c>
      <c r="DO326">
        <v>31.20886666666667</v>
      </c>
      <c r="DP326">
        <v>30.70236666666667</v>
      </c>
      <c r="DQ326">
        <v>999.9000000000001</v>
      </c>
      <c r="DR326">
        <v>0</v>
      </c>
      <c r="DS326">
        <v>0</v>
      </c>
      <c r="DT326">
        <v>10002.07777777778</v>
      </c>
      <c r="DU326">
        <v>0</v>
      </c>
      <c r="DV326">
        <v>0.899321</v>
      </c>
      <c r="DW326">
        <v>0.4679294444444444</v>
      </c>
      <c r="DX326">
        <v>431.3804444444444</v>
      </c>
      <c r="DY326">
        <v>430.8700000000001</v>
      </c>
      <c r="DZ326">
        <v>0.06921047777777779</v>
      </c>
      <c r="EA326">
        <v>420.0027777777778</v>
      </c>
      <c r="EB326">
        <v>25.22173333333333</v>
      </c>
      <c r="EC326">
        <v>2.27661</v>
      </c>
      <c r="ED326">
        <v>2.27038</v>
      </c>
      <c r="EE326">
        <v>19.51184444444445</v>
      </c>
      <c r="EF326">
        <v>19.46776666666667</v>
      </c>
      <c r="EG326">
        <v>0.00500097</v>
      </c>
      <c r="EH326">
        <v>0</v>
      </c>
      <c r="EI326">
        <v>0</v>
      </c>
      <c r="EJ326">
        <v>0</v>
      </c>
      <c r="EK326">
        <v>500.4111111111111</v>
      </c>
      <c r="EL326">
        <v>0.00500097</v>
      </c>
      <c r="EM326">
        <v>-12.22222222222222</v>
      </c>
      <c r="EN326">
        <v>-2.877777777777778</v>
      </c>
      <c r="EO326">
        <v>35.375</v>
      </c>
      <c r="EP326">
        <v>40.05533333333333</v>
      </c>
      <c r="EQ326">
        <v>37.41633333333333</v>
      </c>
      <c r="ER326">
        <v>40.31233333333333</v>
      </c>
      <c r="ES326">
        <v>38</v>
      </c>
      <c r="ET326">
        <v>0</v>
      </c>
      <c r="EU326">
        <v>0</v>
      </c>
      <c r="EV326">
        <v>0</v>
      </c>
      <c r="EW326">
        <v>1758507898.9</v>
      </c>
      <c r="EX326">
        <v>0</v>
      </c>
      <c r="EY326">
        <v>499.832</v>
      </c>
      <c r="EZ326">
        <v>13.66153843873177</v>
      </c>
      <c r="FA326">
        <v>-26.38461538955305</v>
      </c>
      <c r="FB326">
        <v>-8.719999999999999</v>
      </c>
      <c r="FC326">
        <v>15</v>
      </c>
      <c r="FD326">
        <v>0</v>
      </c>
      <c r="FE326" t="s">
        <v>424</v>
      </c>
      <c r="FF326">
        <v>1747247426.5</v>
      </c>
      <c r="FG326">
        <v>1747247420.5</v>
      </c>
      <c r="FH326">
        <v>0</v>
      </c>
      <c r="FI326">
        <v>1.027</v>
      </c>
      <c r="FJ326">
        <v>0.031</v>
      </c>
      <c r="FK326">
        <v>0.02</v>
      </c>
      <c r="FL326">
        <v>0.05</v>
      </c>
      <c r="FM326">
        <v>420</v>
      </c>
      <c r="FN326">
        <v>16</v>
      </c>
      <c r="FO326">
        <v>0.01</v>
      </c>
      <c r="FP326">
        <v>0.1</v>
      </c>
      <c r="FQ326">
        <v>0.4546523658536585</v>
      </c>
      <c r="FR326">
        <v>0.09268314982578374</v>
      </c>
      <c r="FS326">
        <v>0.0461375634516648</v>
      </c>
      <c r="FT326">
        <v>1</v>
      </c>
      <c r="FU326">
        <v>500.1352941176471</v>
      </c>
      <c r="FV326">
        <v>4.727272870725302</v>
      </c>
      <c r="FW326">
        <v>8.141212597675707</v>
      </c>
      <c r="FX326">
        <v>-1</v>
      </c>
      <c r="FY326">
        <v>0.07615731219512195</v>
      </c>
      <c r="FZ326">
        <v>-0.03111334494773532</v>
      </c>
      <c r="GA326">
        <v>0.006689923668717447</v>
      </c>
      <c r="GB326">
        <v>1</v>
      </c>
      <c r="GC326">
        <v>2</v>
      </c>
      <c r="GD326">
        <v>2</v>
      </c>
      <c r="GE326" t="s">
        <v>448</v>
      </c>
      <c r="GF326">
        <v>3.13691</v>
      </c>
      <c r="GG326">
        <v>2.71687</v>
      </c>
      <c r="GH326">
        <v>0.0933079</v>
      </c>
      <c r="GI326">
        <v>0.0925628</v>
      </c>
      <c r="GJ326">
        <v>0.109467</v>
      </c>
      <c r="GK326">
        <v>0.108085</v>
      </c>
      <c r="GL326">
        <v>28795.5</v>
      </c>
      <c r="GM326">
        <v>28871.4</v>
      </c>
      <c r="GN326">
        <v>29526.4</v>
      </c>
      <c r="GO326">
        <v>29404.7</v>
      </c>
      <c r="GP326">
        <v>34740.4</v>
      </c>
      <c r="GQ326">
        <v>34733.3</v>
      </c>
      <c r="GR326">
        <v>41551.4</v>
      </c>
      <c r="GS326">
        <v>41776.9</v>
      </c>
      <c r="GT326">
        <v>1.91658</v>
      </c>
      <c r="GU326">
        <v>1.8682</v>
      </c>
      <c r="GV326">
        <v>0.07715080000000001</v>
      </c>
      <c r="GW326">
        <v>0</v>
      </c>
      <c r="GX326">
        <v>29.4544</v>
      </c>
      <c r="GY326">
        <v>999.9</v>
      </c>
      <c r="GZ326">
        <v>56.6</v>
      </c>
      <c r="HA326">
        <v>31.4</v>
      </c>
      <c r="HB326">
        <v>29.0207</v>
      </c>
      <c r="HC326">
        <v>62.2396</v>
      </c>
      <c r="HD326">
        <v>25.5288</v>
      </c>
      <c r="HE326">
        <v>1</v>
      </c>
      <c r="HF326">
        <v>0.125145</v>
      </c>
      <c r="HG326">
        <v>-1.864</v>
      </c>
      <c r="HH326">
        <v>20.3493</v>
      </c>
      <c r="HI326">
        <v>5.22822</v>
      </c>
      <c r="HJ326">
        <v>12.0159</v>
      </c>
      <c r="HK326">
        <v>4.9916</v>
      </c>
      <c r="HL326">
        <v>3.2893</v>
      </c>
      <c r="HM326">
        <v>9999</v>
      </c>
      <c r="HN326">
        <v>9999</v>
      </c>
      <c r="HO326">
        <v>9999</v>
      </c>
      <c r="HP326">
        <v>999.9</v>
      </c>
      <c r="HQ326">
        <v>1.8676</v>
      </c>
      <c r="HR326">
        <v>1.86671</v>
      </c>
      <c r="HS326">
        <v>1.86602</v>
      </c>
      <c r="HT326">
        <v>1.866</v>
      </c>
      <c r="HU326">
        <v>1.86784</v>
      </c>
      <c r="HV326">
        <v>1.87028</v>
      </c>
      <c r="HW326">
        <v>1.8689</v>
      </c>
      <c r="HX326">
        <v>1.87042</v>
      </c>
      <c r="HY326">
        <v>0</v>
      </c>
      <c r="HZ326">
        <v>0</v>
      </c>
      <c r="IA326">
        <v>0</v>
      </c>
      <c r="IB326">
        <v>0</v>
      </c>
      <c r="IC326" t="s">
        <v>426</v>
      </c>
      <c r="ID326" t="s">
        <v>427</v>
      </c>
      <c r="IE326" t="s">
        <v>428</v>
      </c>
      <c r="IF326" t="s">
        <v>428</v>
      </c>
      <c r="IG326" t="s">
        <v>428</v>
      </c>
      <c r="IH326" t="s">
        <v>428</v>
      </c>
      <c r="II326">
        <v>0</v>
      </c>
      <c r="IJ326">
        <v>100</v>
      </c>
      <c r="IK326">
        <v>100</v>
      </c>
      <c r="IL326">
        <v>1.237</v>
      </c>
      <c r="IM326">
        <v>0.2083</v>
      </c>
      <c r="IN326">
        <v>0.6902030508192664</v>
      </c>
      <c r="IO326">
        <v>0.001474763808417899</v>
      </c>
      <c r="IP326">
        <v>-3.85604142745729E-07</v>
      </c>
      <c r="IQ326">
        <v>-4.042155114862324E-11</v>
      </c>
      <c r="IR326">
        <v>-0.0599630414126953</v>
      </c>
      <c r="IS326">
        <v>-0.0008759303265835833</v>
      </c>
      <c r="IT326">
        <v>0.0007542316531097033</v>
      </c>
      <c r="IU326">
        <v>-1.168394518909615E-05</v>
      </c>
      <c r="IV326">
        <v>4</v>
      </c>
      <c r="IW326">
        <v>2283</v>
      </c>
      <c r="IX326">
        <v>1</v>
      </c>
      <c r="IY326">
        <v>28</v>
      </c>
      <c r="IZ326">
        <v>187674.5</v>
      </c>
      <c r="JA326">
        <v>187674.6</v>
      </c>
      <c r="JB326">
        <v>1.03271</v>
      </c>
      <c r="JC326">
        <v>2.2876</v>
      </c>
      <c r="JD326">
        <v>1.39771</v>
      </c>
      <c r="JE326">
        <v>2.35596</v>
      </c>
      <c r="JF326">
        <v>1.49536</v>
      </c>
      <c r="JG326">
        <v>2.7002</v>
      </c>
      <c r="JH326">
        <v>36.8366</v>
      </c>
      <c r="JI326">
        <v>24.1138</v>
      </c>
      <c r="JJ326">
        <v>18</v>
      </c>
      <c r="JK326">
        <v>489.148</v>
      </c>
      <c r="JL326">
        <v>448.486</v>
      </c>
      <c r="JM326">
        <v>32.2423</v>
      </c>
      <c r="JN326">
        <v>29.2061</v>
      </c>
      <c r="JO326">
        <v>30</v>
      </c>
      <c r="JP326">
        <v>29.036</v>
      </c>
      <c r="JQ326">
        <v>28.9604</v>
      </c>
      <c r="JR326">
        <v>20.6957</v>
      </c>
      <c r="JS326">
        <v>20.3321</v>
      </c>
      <c r="JT326">
        <v>100</v>
      </c>
      <c r="JU326">
        <v>32.2217</v>
      </c>
      <c r="JV326">
        <v>420</v>
      </c>
      <c r="JW326">
        <v>25.2767</v>
      </c>
      <c r="JX326">
        <v>100.916</v>
      </c>
      <c r="JY326">
        <v>100.458</v>
      </c>
    </row>
    <row r="327" spans="1:285">
      <c r="A327">
        <v>311</v>
      </c>
      <c r="B327">
        <v>1758507900.1</v>
      </c>
      <c r="C327">
        <v>5011.599999904633</v>
      </c>
      <c r="D327" t="s">
        <v>1058</v>
      </c>
      <c r="E327" t="s">
        <v>1059</v>
      </c>
      <c r="F327">
        <v>5</v>
      </c>
      <c r="G327" t="s">
        <v>1039</v>
      </c>
      <c r="H327" t="s">
        <v>420</v>
      </c>
      <c r="I327" t="s">
        <v>421</v>
      </c>
      <c r="J327">
        <v>1758507897.1</v>
      </c>
      <c r="K327">
        <f>(L327)/1000</f>
        <v>0</v>
      </c>
      <c r="L327">
        <f>1000*DL327*AJ327*(DH327-DI327)/(100*DA327*(1000-AJ327*DH327))</f>
        <v>0</v>
      </c>
      <c r="M327">
        <f>DL327*AJ327*(DG327-DF327*(1000-AJ327*DI327)/(1000-AJ327*DH327))/(100*DA327)</f>
        <v>0</v>
      </c>
      <c r="N327">
        <f>DF327 - IF(AJ327&gt;1, M327*DA327*100.0/(AL327), 0)</f>
        <v>0</v>
      </c>
      <c r="O327">
        <f>((U327-K327/2)*N327-M327)/(U327+K327/2)</f>
        <v>0</v>
      </c>
      <c r="P327">
        <f>O327*(DM327+DN327)/1000.0</f>
        <v>0</v>
      </c>
      <c r="Q327">
        <f>(DF327 - IF(AJ327&gt;1, M327*DA327*100.0/(AL327), 0))*(DM327+DN327)/1000.0</f>
        <v>0</v>
      </c>
      <c r="R327">
        <f>2.0/((1/T327-1/S327)+SIGN(T327)*SQRT((1/T327-1/S327)*(1/T327-1/S327) + 4*DB327/((DB327+1)*(DB327+1))*(2*1/T327*1/S327-1/S327*1/S327)))</f>
        <v>0</v>
      </c>
      <c r="S327">
        <f>IF(LEFT(DC327,1)&lt;&gt;"0",IF(LEFT(DC327,1)="1",3.0,DD327),$D$5+$E$5*(DT327*DM327/($K$5*1000))+$F$5*(DT327*DM327/($K$5*1000))*MAX(MIN(DA327,$J$5),$I$5)*MAX(MIN(DA327,$J$5),$I$5)+$G$5*MAX(MIN(DA327,$J$5),$I$5)*(DT327*DM327/($K$5*1000))+$H$5*(DT327*DM327/($K$5*1000))*(DT327*DM327/($K$5*1000)))</f>
        <v>0</v>
      </c>
      <c r="T327">
        <f>K327*(1000-(1000*0.61365*exp(17.502*X327/(240.97+X327))/(DM327+DN327)+DH327)/2)/(1000*0.61365*exp(17.502*X327/(240.97+X327))/(DM327+DN327)-DH327)</f>
        <v>0</v>
      </c>
      <c r="U327">
        <f>1/((DB327+1)/(R327/1.6)+1/(S327/1.37)) + DB327/((DB327+1)/(R327/1.6) + DB327/(S327/1.37))</f>
        <v>0</v>
      </c>
      <c r="V327">
        <f>(CW327*CZ327)</f>
        <v>0</v>
      </c>
      <c r="W327">
        <f>(DO327+(V327+2*0.95*5.67E-8*(((DO327+$B$7)+273)^4-(DO327+273)^4)-44100*K327)/(1.84*29.3*S327+8*0.95*5.67E-8*(DO327+273)^3))</f>
        <v>0</v>
      </c>
      <c r="X327">
        <f>($C$7*DP327+$D$7*DQ327+$E$7*W327)</f>
        <v>0</v>
      </c>
      <c r="Y327">
        <f>0.61365*exp(17.502*X327/(240.97+X327))</f>
        <v>0</v>
      </c>
      <c r="Z327">
        <f>(AA327/AB327*100)</f>
        <v>0</v>
      </c>
      <c r="AA327">
        <f>DH327*(DM327+DN327)/1000</f>
        <v>0</v>
      </c>
      <c r="AB327">
        <f>0.61365*exp(17.502*DO327/(240.97+DO327))</f>
        <v>0</v>
      </c>
      <c r="AC327">
        <f>(Y327-DH327*(DM327+DN327)/1000)</f>
        <v>0</v>
      </c>
      <c r="AD327">
        <f>(-K327*44100)</f>
        <v>0</v>
      </c>
      <c r="AE327">
        <f>2*29.3*S327*0.92*(DO327-X327)</f>
        <v>0</v>
      </c>
      <c r="AF327">
        <f>2*0.95*5.67E-8*(((DO327+$B$7)+273)^4-(X327+273)^4)</f>
        <v>0</v>
      </c>
      <c r="AG327">
        <f>V327+AF327+AD327+AE327</f>
        <v>0</v>
      </c>
      <c r="AH327">
        <v>2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MAX(0,($B$13+$C$13*DT327)/(1+$D$13*DT327)*DM327/(DO327+273)*$E$13)</f>
        <v>0</v>
      </c>
      <c r="AM327" t="s">
        <v>422</v>
      </c>
      <c r="AN327" t="s">
        <v>422</v>
      </c>
      <c r="AO327">
        <v>0</v>
      </c>
      <c r="AP327">
        <v>0</v>
      </c>
      <c r="AQ327">
        <f>1-AO327/AP327</f>
        <v>0</v>
      </c>
      <c r="AR327">
        <v>0</v>
      </c>
      <c r="AS327" t="s">
        <v>422</v>
      </c>
      <c r="AT327" t="s">
        <v>422</v>
      </c>
      <c r="AU327">
        <v>0</v>
      </c>
      <c r="AV327">
        <v>0</v>
      </c>
      <c r="AW327">
        <f>1-AU327/AV327</f>
        <v>0</v>
      </c>
      <c r="AX327">
        <v>0.5</v>
      </c>
      <c r="AY327">
        <f>CX327</f>
        <v>0</v>
      </c>
      <c r="AZ327">
        <f>M327</f>
        <v>0</v>
      </c>
      <c r="BA327">
        <f>AW327*AX327*AY327</f>
        <v>0</v>
      </c>
      <c r="BB327">
        <f>(AZ327-AR327)/AY327</f>
        <v>0</v>
      </c>
      <c r="BC327">
        <f>(AP327-AV327)/AV327</f>
        <v>0</v>
      </c>
      <c r="BD327">
        <f>AO327/(AQ327+AO327/AV327)</f>
        <v>0</v>
      </c>
      <c r="BE327" t="s">
        <v>422</v>
      </c>
      <c r="BF327">
        <v>0</v>
      </c>
      <c r="BG327">
        <f>IF(BF327&lt;&gt;0, BF327, BD327)</f>
        <v>0</v>
      </c>
      <c r="BH327">
        <f>1-BG327/AV327</f>
        <v>0</v>
      </c>
      <c r="BI327">
        <f>(AV327-AU327)/(AV327-BG327)</f>
        <v>0</v>
      </c>
      <c r="BJ327">
        <f>(AP327-AV327)/(AP327-BG327)</f>
        <v>0</v>
      </c>
      <c r="BK327">
        <f>(AV327-AU327)/(AV327-AO327)</f>
        <v>0</v>
      </c>
      <c r="BL327">
        <f>(AP327-AV327)/(AP327-AO327)</f>
        <v>0</v>
      </c>
      <c r="BM327">
        <f>(BI327*BG327/AU327)</f>
        <v>0</v>
      </c>
      <c r="BN327">
        <f>(1-BM327)</f>
        <v>0</v>
      </c>
      <c r="CW327">
        <f>$B$11*DU327+$C$11*DV327+$F$11*EG327*(1-EJ327)</f>
        <v>0</v>
      </c>
      <c r="CX327">
        <f>CW327*CY327</f>
        <v>0</v>
      </c>
      <c r="CY327">
        <f>($B$11*$D$9+$C$11*$D$9+$F$11*((ET327+EL327)/MAX(ET327+EL327+EU327, 0.1)*$I$9+EU327/MAX(ET327+EL327+EU327, 0.1)*$J$9))/($B$11+$C$11+$F$11)</f>
        <v>0</v>
      </c>
      <c r="CZ327">
        <f>($B$11*$K$9+$C$11*$K$9+$F$11*((ET327+EL327)/MAX(ET327+EL327+EU327, 0.1)*$P$9+EU327/MAX(ET327+EL327+EU327, 0.1)*$Q$9))/($B$11+$C$11+$F$11)</f>
        <v>0</v>
      </c>
      <c r="DA327">
        <v>4.8</v>
      </c>
      <c r="DB327">
        <v>0.5</v>
      </c>
      <c r="DC327" t="s">
        <v>423</v>
      </c>
      <c r="DD327">
        <v>2</v>
      </c>
      <c r="DE327">
        <v>1758507897.1</v>
      </c>
      <c r="DF327">
        <v>420.47</v>
      </c>
      <c r="DG327">
        <v>420.0086666666666</v>
      </c>
      <c r="DH327">
        <v>25.29393333333333</v>
      </c>
      <c r="DI327">
        <v>25.23842222222222</v>
      </c>
      <c r="DJ327">
        <v>419.2322222222222</v>
      </c>
      <c r="DK327">
        <v>25.08568888888889</v>
      </c>
      <c r="DL327">
        <v>500.0416666666667</v>
      </c>
      <c r="DM327">
        <v>90.01697777777777</v>
      </c>
      <c r="DN327">
        <v>0.05668862222222223</v>
      </c>
      <c r="DO327">
        <v>31.21026666666667</v>
      </c>
      <c r="DP327">
        <v>30.70672222222222</v>
      </c>
      <c r="DQ327">
        <v>999.9000000000001</v>
      </c>
      <c r="DR327">
        <v>0</v>
      </c>
      <c r="DS327">
        <v>0</v>
      </c>
      <c r="DT327">
        <v>10002.91111111111</v>
      </c>
      <c r="DU327">
        <v>0</v>
      </c>
      <c r="DV327">
        <v>0.899321</v>
      </c>
      <c r="DW327">
        <v>0.4614087777777778</v>
      </c>
      <c r="DX327">
        <v>431.3811111111111</v>
      </c>
      <c r="DY327">
        <v>430.8833333333333</v>
      </c>
      <c r="DZ327">
        <v>0.05551572222222222</v>
      </c>
      <c r="EA327">
        <v>420.0086666666666</v>
      </c>
      <c r="EB327">
        <v>25.23842222222222</v>
      </c>
      <c r="EC327">
        <v>2.276883333333333</v>
      </c>
      <c r="ED327">
        <v>2.271887777777778</v>
      </c>
      <c r="EE327">
        <v>19.5138</v>
      </c>
      <c r="EF327">
        <v>19.47844444444444</v>
      </c>
      <c r="EG327">
        <v>0.00500097</v>
      </c>
      <c r="EH327">
        <v>0</v>
      </c>
      <c r="EI327">
        <v>0</v>
      </c>
      <c r="EJ327">
        <v>0</v>
      </c>
      <c r="EK327">
        <v>499.0222222222222</v>
      </c>
      <c r="EL327">
        <v>0.00500097</v>
      </c>
      <c r="EM327">
        <v>-6.455555555555556</v>
      </c>
      <c r="EN327">
        <v>-2.566666666666667</v>
      </c>
      <c r="EO327">
        <v>35.375</v>
      </c>
      <c r="EP327">
        <v>40.097</v>
      </c>
      <c r="EQ327">
        <v>37.437</v>
      </c>
      <c r="ER327">
        <v>40.36777777777777</v>
      </c>
      <c r="ES327">
        <v>38.02066666666667</v>
      </c>
      <c r="ET327">
        <v>0</v>
      </c>
      <c r="EU327">
        <v>0</v>
      </c>
      <c r="EV327">
        <v>0</v>
      </c>
      <c r="EW327">
        <v>1758507901.3</v>
      </c>
      <c r="EX327">
        <v>0</v>
      </c>
      <c r="EY327">
        <v>500.0119999999999</v>
      </c>
      <c r="EZ327">
        <v>-17.15384597764266</v>
      </c>
      <c r="FA327">
        <v>36.70000029985723</v>
      </c>
      <c r="FB327">
        <v>-8.628</v>
      </c>
      <c r="FC327">
        <v>15</v>
      </c>
      <c r="FD327">
        <v>0</v>
      </c>
      <c r="FE327" t="s">
        <v>424</v>
      </c>
      <c r="FF327">
        <v>1747247426.5</v>
      </c>
      <c r="FG327">
        <v>1747247420.5</v>
      </c>
      <c r="FH327">
        <v>0</v>
      </c>
      <c r="FI327">
        <v>1.027</v>
      </c>
      <c r="FJ327">
        <v>0.031</v>
      </c>
      <c r="FK327">
        <v>0.02</v>
      </c>
      <c r="FL327">
        <v>0.05</v>
      </c>
      <c r="FM327">
        <v>420</v>
      </c>
      <c r="FN327">
        <v>16</v>
      </c>
      <c r="FO327">
        <v>0.01</v>
      </c>
      <c r="FP327">
        <v>0.1</v>
      </c>
      <c r="FQ327">
        <v>0.4540527499999999</v>
      </c>
      <c r="FR327">
        <v>0.08250227392120112</v>
      </c>
      <c r="FS327">
        <v>0.04665790913218786</v>
      </c>
      <c r="FT327">
        <v>1</v>
      </c>
      <c r="FU327">
        <v>499.4441176470588</v>
      </c>
      <c r="FV327">
        <v>-2.284186291957147</v>
      </c>
      <c r="FW327">
        <v>8.139019711765791</v>
      </c>
      <c r="FX327">
        <v>-1</v>
      </c>
      <c r="FY327">
        <v>0.073451135</v>
      </c>
      <c r="FZ327">
        <v>-0.07843893883677328</v>
      </c>
      <c r="GA327">
        <v>0.01166143716622334</v>
      </c>
      <c r="GB327">
        <v>1</v>
      </c>
      <c r="GC327">
        <v>2</v>
      </c>
      <c r="GD327">
        <v>2</v>
      </c>
      <c r="GE327" t="s">
        <v>448</v>
      </c>
      <c r="GF327">
        <v>3.13693</v>
      </c>
      <c r="GG327">
        <v>2.717</v>
      </c>
      <c r="GH327">
        <v>0.09332020000000001</v>
      </c>
      <c r="GI327">
        <v>0.0925661</v>
      </c>
      <c r="GJ327">
        <v>0.109494</v>
      </c>
      <c r="GK327">
        <v>0.108133</v>
      </c>
      <c r="GL327">
        <v>28795.2</v>
      </c>
      <c r="GM327">
        <v>28871.3</v>
      </c>
      <c r="GN327">
        <v>29526.5</v>
      </c>
      <c r="GO327">
        <v>29404.8</v>
      </c>
      <c r="GP327">
        <v>34739.2</v>
      </c>
      <c r="GQ327">
        <v>34731.5</v>
      </c>
      <c r="GR327">
        <v>41551.2</v>
      </c>
      <c r="GS327">
        <v>41777</v>
      </c>
      <c r="GT327">
        <v>1.91663</v>
      </c>
      <c r="GU327">
        <v>1.86838</v>
      </c>
      <c r="GV327">
        <v>0.0767037</v>
      </c>
      <c r="GW327">
        <v>0</v>
      </c>
      <c r="GX327">
        <v>29.4544</v>
      </c>
      <c r="GY327">
        <v>999.9</v>
      </c>
      <c r="GZ327">
        <v>56.6</v>
      </c>
      <c r="HA327">
        <v>31.4</v>
      </c>
      <c r="HB327">
        <v>29.0177</v>
      </c>
      <c r="HC327">
        <v>62.2196</v>
      </c>
      <c r="HD327">
        <v>25.4407</v>
      </c>
      <c r="HE327">
        <v>1</v>
      </c>
      <c r="HF327">
        <v>0.125084</v>
      </c>
      <c r="HG327">
        <v>-1.80778</v>
      </c>
      <c r="HH327">
        <v>20.35</v>
      </c>
      <c r="HI327">
        <v>5.22822</v>
      </c>
      <c r="HJ327">
        <v>12.0159</v>
      </c>
      <c r="HK327">
        <v>4.9915</v>
      </c>
      <c r="HL327">
        <v>3.28943</v>
      </c>
      <c r="HM327">
        <v>9999</v>
      </c>
      <c r="HN327">
        <v>9999</v>
      </c>
      <c r="HO327">
        <v>9999</v>
      </c>
      <c r="HP327">
        <v>999.9</v>
      </c>
      <c r="HQ327">
        <v>1.86759</v>
      </c>
      <c r="HR327">
        <v>1.86671</v>
      </c>
      <c r="HS327">
        <v>1.86602</v>
      </c>
      <c r="HT327">
        <v>1.866</v>
      </c>
      <c r="HU327">
        <v>1.86783</v>
      </c>
      <c r="HV327">
        <v>1.87027</v>
      </c>
      <c r="HW327">
        <v>1.86891</v>
      </c>
      <c r="HX327">
        <v>1.87042</v>
      </c>
      <c r="HY327">
        <v>0</v>
      </c>
      <c r="HZ327">
        <v>0</v>
      </c>
      <c r="IA327">
        <v>0</v>
      </c>
      <c r="IB327">
        <v>0</v>
      </c>
      <c r="IC327" t="s">
        <v>426</v>
      </c>
      <c r="ID327" t="s">
        <v>427</v>
      </c>
      <c r="IE327" t="s">
        <v>428</v>
      </c>
      <c r="IF327" t="s">
        <v>428</v>
      </c>
      <c r="IG327" t="s">
        <v>428</v>
      </c>
      <c r="IH327" t="s">
        <v>428</v>
      </c>
      <c r="II327">
        <v>0</v>
      </c>
      <c r="IJ327">
        <v>100</v>
      </c>
      <c r="IK327">
        <v>100</v>
      </c>
      <c r="IL327">
        <v>1.238</v>
      </c>
      <c r="IM327">
        <v>0.2084</v>
      </c>
      <c r="IN327">
        <v>0.6902030508192664</v>
      </c>
      <c r="IO327">
        <v>0.001474763808417899</v>
      </c>
      <c r="IP327">
        <v>-3.85604142745729E-07</v>
      </c>
      <c r="IQ327">
        <v>-4.042155114862324E-11</v>
      </c>
      <c r="IR327">
        <v>-0.0599630414126953</v>
      </c>
      <c r="IS327">
        <v>-0.0008759303265835833</v>
      </c>
      <c r="IT327">
        <v>0.0007542316531097033</v>
      </c>
      <c r="IU327">
        <v>-1.168394518909615E-05</v>
      </c>
      <c r="IV327">
        <v>4</v>
      </c>
      <c r="IW327">
        <v>2283</v>
      </c>
      <c r="IX327">
        <v>1</v>
      </c>
      <c r="IY327">
        <v>28</v>
      </c>
      <c r="IZ327">
        <v>187674.6</v>
      </c>
      <c r="JA327">
        <v>187674.7</v>
      </c>
      <c r="JB327">
        <v>1.03271</v>
      </c>
      <c r="JC327">
        <v>2.29736</v>
      </c>
      <c r="JD327">
        <v>1.39648</v>
      </c>
      <c r="JE327">
        <v>2.35718</v>
      </c>
      <c r="JF327">
        <v>1.49536</v>
      </c>
      <c r="JG327">
        <v>2.63428</v>
      </c>
      <c r="JH327">
        <v>36.8366</v>
      </c>
      <c r="JI327">
        <v>24.105</v>
      </c>
      <c r="JJ327">
        <v>18</v>
      </c>
      <c r="JK327">
        <v>489.174</v>
      </c>
      <c r="JL327">
        <v>448.594</v>
      </c>
      <c r="JM327">
        <v>32.2428</v>
      </c>
      <c r="JN327">
        <v>29.2055</v>
      </c>
      <c r="JO327">
        <v>30</v>
      </c>
      <c r="JP327">
        <v>29.0354</v>
      </c>
      <c r="JQ327">
        <v>28.9602</v>
      </c>
      <c r="JR327">
        <v>20.6975</v>
      </c>
      <c r="JS327">
        <v>20.3321</v>
      </c>
      <c r="JT327">
        <v>100</v>
      </c>
      <c r="JU327">
        <v>32.2217</v>
      </c>
      <c r="JV327">
        <v>420</v>
      </c>
      <c r="JW327">
        <v>25.2767</v>
      </c>
      <c r="JX327">
        <v>100.915</v>
      </c>
      <c r="JY327">
        <v>100.458</v>
      </c>
    </row>
    <row r="328" spans="1:285">
      <c r="A328">
        <v>312</v>
      </c>
      <c r="B328">
        <v>1758507902.1</v>
      </c>
      <c r="C328">
        <v>5013.599999904633</v>
      </c>
      <c r="D328" t="s">
        <v>1060</v>
      </c>
      <c r="E328" t="s">
        <v>1061</v>
      </c>
      <c r="F328">
        <v>5</v>
      </c>
      <c r="G328" t="s">
        <v>1039</v>
      </c>
      <c r="H328" t="s">
        <v>420</v>
      </c>
      <c r="I328" t="s">
        <v>421</v>
      </c>
      <c r="J328">
        <v>1758507899.1</v>
      </c>
      <c r="K328">
        <f>(L328)/1000</f>
        <v>0</v>
      </c>
      <c r="L328">
        <f>1000*DL328*AJ328*(DH328-DI328)/(100*DA328*(1000-AJ328*DH328))</f>
        <v>0</v>
      </c>
      <c r="M328">
        <f>DL328*AJ328*(DG328-DF328*(1000-AJ328*DI328)/(1000-AJ328*DH328))/(100*DA328)</f>
        <v>0</v>
      </c>
      <c r="N328">
        <f>DF328 - IF(AJ328&gt;1, M328*DA328*100.0/(AL328), 0)</f>
        <v>0</v>
      </c>
      <c r="O328">
        <f>((U328-K328/2)*N328-M328)/(U328+K328/2)</f>
        <v>0</v>
      </c>
      <c r="P328">
        <f>O328*(DM328+DN328)/1000.0</f>
        <v>0</v>
      </c>
      <c r="Q328">
        <f>(DF328 - IF(AJ328&gt;1, M328*DA328*100.0/(AL328), 0))*(DM328+DN328)/1000.0</f>
        <v>0</v>
      </c>
      <c r="R328">
        <f>2.0/((1/T328-1/S328)+SIGN(T328)*SQRT((1/T328-1/S328)*(1/T328-1/S328) + 4*DB328/((DB328+1)*(DB328+1))*(2*1/T328*1/S328-1/S328*1/S328)))</f>
        <v>0</v>
      </c>
      <c r="S328">
        <f>IF(LEFT(DC328,1)&lt;&gt;"0",IF(LEFT(DC328,1)="1",3.0,DD328),$D$5+$E$5*(DT328*DM328/($K$5*1000))+$F$5*(DT328*DM328/($K$5*1000))*MAX(MIN(DA328,$J$5),$I$5)*MAX(MIN(DA328,$J$5),$I$5)+$G$5*MAX(MIN(DA328,$J$5),$I$5)*(DT328*DM328/($K$5*1000))+$H$5*(DT328*DM328/($K$5*1000))*(DT328*DM328/($K$5*1000)))</f>
        <v>0</v>
      </c>
      <c r="T328">
        <f>K328*(1000-(1000*0.61365*exp(17.502*X328/(240.97+X328))/(DM328+DN328)+DH328)/2)/(1000*0.61365*exp(17.502*X328/(240.97+X328))/(DM328+DN328)-DH328)</f>
        <v>0</v>
      </c>
      <c r="U328">
        <f>1/((DB328+1)/(R328/1.6)+1/(S328/1.37)) + DB328/((DB328+1)/(R328/1.6) + DB328/(S328/1.37))</f>
        <v>0</v>
      </c>
      <c r="V328">
        <f>(CW328*CZ328)</f>
        <v>0</v>
      </c>
      <c r="W328">
        <f>(DO328+(V328+2*0.95*5.67E-8*(((DO328+$B$7)+273)^4-(DO328+273)^4)-44100*K328)/(1.84*29.3*S328+8*0.95*5.67E-8*(DO328+273)^3))</f>
        <v>0</v>
      </c>
      <c r="X328">
        <f>($C$7*DP328+$D$7*DQ328+$E$7*W328)</f>
        <v>0</v>
      </c>
      <c r="Y328">
        <f>0.61365*exp(17.502*X328/(240.97+X328))</f>
        <v>0</v>
      </c>
      <c r="Z328">
        <f>(AA328/AB328*100)</f>
        <v>0</v>
      </c>
      <c r="AA328">
        <f>DH328*(DM328+DN328)/1000</f>
        <v>0</v>
      </c>
      <c r="AB328">
        <f>0.61365*exp(17.502*DO328/(240.97+DO328))</f>
        <v>0</v>
      </c>
      <c r="AC328">
        <f>(Y328-DH328*(DM328+DN328)/1000)</f>
        <v>0</v>
      </c>
      <c r="AD328">
        <f>(-K328*44100)</f>
        <v>0</v>
      </c>
      <c r="AE328">
        <f>2*29.3*S328*0.92*(DO328-X328)</f>
        <v>0</v>
      </c>
      <c r="AF328">
        <f>2*0.95*5.67E-8*(((DO328+$B$7)+273)^4-(X328+273)^4)</f>
        <v>0</v>
      </c>
      <c r="AG328">
        <f>V328+AF328+AD328+AE328</f>
        <v>0</v>
      </c>
      <c r="AH328">
        <v>2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MAX(0,($B$13+$C$13*DT328)/(1+$D$13*DT328)*DM328/(DO328+273)*$E$13)</f>
        <v>0</v>
      </c>
      <c r="AM328" t="s">
        <v>422</v>
      </c>
      <c r="AN328" t="s">
        <v>422</v>
      </c>
      <c r="AO328">
        <v>0</v>
      </c>
      <c r="AP328">
        <v>0</v>
      </c>
      <c r="AQ328">
        <f>1-AO328/AP328</f>
        <v>0</v>
      </c>
      <c r="AR328">
        <v>0</v>
      </c>
      <c r="AS328" t="s">
        <v>422</v>
      </c>
      <c r="AT328" t="s">
        <v>422</v>
      </c>
      <c r="AU328">
        <v>0</v>
      </c>
      <c r="AV328">
        <v>0</v>
      </c>
      <c r="AW328">
        <f>1-AU328/AV328</f>
        <v>0</v>
      </c>
      <c r="AX328">
        <v>0.5</v>
      </c>
      <c r="AY328">
        <f>CX328</f>
        <v>0</v>
      </c>
      <c r="AZ328">
        <f>M328</f>
        <v>0</v>
      </c>
      <c r="BA328">
        <f>AW328*AX328*AY328</f>
        <v>0</v>
      </c>
      <c r="BB328">
        <f>(AZ328-AR328)/AY328</f>
        <v>0</v>
      </c>
      <c r="BC328">
        <f>(AP328-AV328)/AV328</f>
        <v>0</v>
      </c>
      <c r="BD328">
        <f>AO328/(AQ328+AO328/AV328)</f>
        <v>0</v>
      </c>
      <c r="BE328" t="s">
        <v>422</v>
      </c>
      <c r="BF328">
        <v>0</v>
      </c>
      <c r="BG328">
        <f>IF(BF328&lt;&gt;0, BF328, BD328)</f>
        <v>0</v>
      </c>
      <c r="BH328">
        <f>1-BG328/AV328</f>
        <v>0</v>
      </c>
      <c r="BI328">
        <f>(AV328-AU328)/(AV328-BG328)</f>
        <v>0</v>
      </c>
      <c r="BJ328">
        <f>(AP328-AV328)/(AP328-BG328)</f>
        <v>0</v>
      </c>
      <c r="BK328">
        <f>(AV328-AU328)/(AV328-AO328)</f>
        <v>0</v>
      </c>
      <c r="BL328">
        <f>(AP328-AV328)/(AP328-AO328)</f>
        <v>0</v>
      </c>
      <c r="BM328">
        <f>(BI328*BG328/AU328)</f>
        <v>0</v>
      </c>
      <c r="BN328">
        <f>(1-BM328)</f>
        <v>0</v>
      </c>
      <c r="CW328">
        <f>$B$11*DU328+$C$11*DV328+$F$11*EG328*(1-EJ328)</f>
        <v>0</v>
      </c>
      <c r="CX328">
        <f>CW328*CY328</f>
        <v>0</v>
      </c>
      <c r="CY328">
        <f>($B$11*$D$9+$C$11*$D$9+$F$11*((ET328+EL328)/MAX(ET328+EL328+EU328, 0.1)*$I$9+EU328/MAX(ET328+EL328+EU328, 0.1)*$J$9))/($B$11+$C$11+$F$11)</f>
        <v>0</v>
      </c>
      <c r="CZ328">
        <f>($B$11*$K$9+$C$11*$K$9+$F$11*((ET328+EL328)/MAX(ET328+EL328+EU328, 0.1)*$P$9+EU328/MAX(ET328+EL328+EU328, 0.1)*$Q$9))/($B$11+$C$11+$F$11)</f>
        <v>0</v>
      </c>
      <c r="DA328">
        <v>4.8</v>
      </c>
      <c r="DB328">
        <v>0.5</v>
      </c>
      <c r="DC328" t="s">
        <v>423</v>
      </c>
      <c r="DD328">
        <v>2</v>
      </c>
      <c r="DE328">
        <v>1758507899.1</v>
      </c>
      <c r="DF328">
        <v>420.4911111111111</v>
      </c>
      <c r="DG328">
        <v>420.0181111111111</v>
      </c>
      <c r="DH328">
        <v>25.30001111111111</v>
      </c>
      <c r="DI328">
        <v>25.25625555555555</v>
      </c>
      <c r="DJ328">
        <v>419.2534444444444</v>
      </c>
      <c r="DK328">
        <v>25.09166666666667</v>
      </c>
      <c r="DL328">
        <v>500.0294444444445</v>
      </c>
      <c r="DM328">
        <v>90.01763333333334</v>
      </c>
      <c r="DN328">
        <v>0.0566791</v>
      </c>
      <c r="DO328">
        <v>31.21121111111111</v>
      </c>
      <c r="DP328">
        <v>30.70735555555556</v>
      </c>
      <c r="DQ328">
        <v>999.9000000000001</v>
      </c>
      <c r="DR328">
        <v>0</v>
      </c>
      <c r="DS328">
        <v>0</v>
      </c>
      <c r="DT328">
        <v>10003.46666666667</v>
      </c>
      <c r="DU328">
        <v>0</v>
      </c>
      <c r="DV328">
        <v>0.899321</v>
      </c>
      <c r="DW328">
        <v>0.4731614444444445</v>
      </c>
      <c r="DX328">
        <v>431.4055555555556</v>
      </c>
      <c r="DY328">
        <v>430.9007777777778</v>
      </c>
      <c r="DZ328">
        <v>0.04375395555555556</v>
      </c>
      <c r="EA328">
        <v>420.0181111111111</v>
      </c>
      <c r="EB328">
        <v>25.25625555555555</v>
      </c>
      <c r="EC328">
        <v>2.277446666666667</v>
      </c>
      <c r="ED328">
        <v>2.273508888888889</v>
      </c>
      <c r="EE328">
        <v>19.51777777777778</v>
      </c>
      <c r="EF328">
        <v>19.48992222222222</v>
      </c>
      <c r="EG328">
        <v>0.00500097</v>
      </c>
      <c r="EH328">
        <v>0</v>
      </c>
      <c r="EI328">
        <v>0</v>
      </c>
      <c r="EJ328">
        <v>0</v>
      </c>
      <c r="EK328">
        <v>495.0666666666667</v>
      </c>
      <c r="EL328">
        <v>0.00500097</v>
      </c>
      <c r="EM328">
        <v>-4.266666666666667</v>
      </c>
      <c r="EN328">
        <v>-2.166666666666667</v>
      </c>
      <c r="EO328">
        <v>35.38877777777778</v>
      </c>
      <c r="EP328">
        <v>40.13177777777778</v>
      </c>
      <c r="EQ328">
        <v>37.45099999999999</v>
      </c>
      <c r="ER328">
        <v>40.40944444444445</v>
      </c>
      <c r="ES328">
        <v>38.04133333333333</v>
      </c>
      <c r="ET328">
        <v>0</v>
      </c>
      <c r="EU328">
        <v>0</v>
      </c>
      <c r="EV328">
        <v>0</v>
      </c>
      <c r="EW328">
        <v>1758507903.1</v>
      </c>
      <c r="EX328">
        <v>0</v>
      </c>
      <c r="EY328">
        <v>499.4153846153846</v>
      </c>
      <c r="EZ328">
        <v>-9.251282035900148</v>
      </c>
      <c r="FA328">
        <v>19.14529947280471</v>
      </c>
      <c r="FB328">
        <v>-9.015384615384615</v>
      </c>
      <c r="FC328">
        <v>15</v>
      </c>
      <c r="FD328">
        <v>0</v>
      </c>
      <c r="FE328" t="s">
        <v>424</v>
      </c>
      <c r="FF328">
        <v>1747247426.5</v>
      </c>
      <c r="FG328">
        <v>1747247420.5</v>
      </c>
      <c r="FH328">
        <v>0</v>
      </c>
      <c r="FI328">
        <v>1.027</v>
      </c>
      <c r="FJ328">
        <v>0.031</v>
      </c>
      <c r="FK328">
        <v>0.02</v>
      </c>
      <c r="FL328">
        <v>0.05</v>
      </c>
      <c r="FM328">
        <v>420</v>
      </c>
      <c r="FN328">
        <v>16</v>
      </c>
      <c r="FO328">
        <v>0.01</v>
      </c>
      <c r="FP328">
        <v>0.1</v>
      </c>
      <c r="FQ328">
        <v>0.4552478048780488</v>
      </c>
      <c r="FR328">
        <v>0.2219190104529612</v>
      </c>
      <c r="FS328">
        <v>0.04754857360391378</v>
      </c>
      <c r="FT328">
        <v>0</v>
      </c>
      <c r="FU328">
        <v>498.7264705882353</v>
      </c>
      <c r="FV328">
        <v>-1.012986957258661</v>
      </c>
      <c r="FW328">
        <v>7.267061418544613</v>
      </c>
      <c r="FX328">
        <v>-1</v>
      </c>
      <c r="FY328">
        <v>0.06869981463414634</v>
      </c>
      <c r="FZ328">
        <v>-0.1326240982578397</v>
      </c>
      <c r="GA328">
        <v>0.01627668326925331</v>
      </c>
      <c r="GB328">
        <v>0</v>
      </c>
      <c r="GC328">
        <v>0</v>
      </c>
      <c r="GD328">
        <v>2</v>
      </c>
      <c r="GE328" t="s">
        <v>433</v>
      </c>
      <c r="GF328">
        <v>3.13689</v>
      </c>
      <c r="GG328">
        <v>2.71712</v>
      </c>
      <c r="GH328">
        <v>0.09332210000000001</v>
      </c>
      <c r="GI328">
        <v>0.0925696</v>
      </c>
      <c r="GJ328">
        <v>0.109521</v>
      </c>
      <c r="GK328">
        <v>0.108144</v>
      </c>
      <c r="GL328">
        <v>28795.3</v>
      </c>
      <c r="GM328">
        <v>28871.5</v>
      </c>
      <c r="GN328">
        <v>29526.7</v>
      </c>
      <c r="GO328">
        <v>29405.1</v>
      </c>
      <c r="GP328">
        <v>34738.4</v>
      </c>
      <c r="GQ328">
        <v>34731.2</v>
      </c>
      <c r="GR328">
        <v>41551.6</v>
      </c>
      <c r="GS328">
        <v>41777.3</v>
      </c>
      <c r="GT328">
        <v>1.91653</v>
      </c>
      <c r="GU328">
        <v>1.86855</v>
      </c>
      <c r="GV328">
        <v>0.0771135</v>
      </c>
      <c r="GW328">
        <v>0</v>
      </c>
      <c r="GX328">
        <v>29.4544</v>
      </c>
      <c r="GY328">
        <v>999.9</v>
      </c>
      <c r="GZ328">
        <v>56.6</v>
      </c>
      <c r="HA328">
        <v>31.4</v>
      </c>
      <c r="HB328">
        <v>29.0178</v>
      </c>
      <c r="HC328">
        <v>62.3196</v>
      </c>
      <c r="HD328">
        <v>25.3886</v>
      </c>
      <c r="HE328">
        <v>1</v>
      </c>
      <c r="HF328">
        <v>0.125038</v>
      </c>
      <c r="HG328">
        <v>-1.76662</v>
      </c>
      <c r="HH328">
        <v>20.3503</v>
      </c>
      <c r="HI328">
        <v>5.22807</v>
      </c>
      <c r="HJ328">
        <v>12.0159</v>
      </c>
      <c r="HK328">
        <v>4.99145</v>
      </c>
      <c r="HL328">
        <v>3.2895</v>
      </c>
      <c r="HM328">
        <v>9999</v>
      </c>
      <c r="HN328">
        <v>9999</v>
      </c>
      <c r="HO328">
        <v>9999</v>
      </c>
      <c r="HP328">
        <v>999.9</v>
      </c>
      <c r="HQ328">
        <v>1.8676</v>
      </c>
      <c r="HR328">
        <v>1.86672</v>
      </c>
      <c r="HS328">
        <v>1.86601</v>
      </c>
      <c r="HT328">
        <v>1.866</v>
      </c>
      <c r="HU328">
        <v>1.86783</v>
      </c>
      <c r="HV328">
        <v>1.87027</v>
      </c>
      <c r="HW328">
        <v>1.86891</v>
      </c>
      <c r="HX328">
        <v>1.87041</v>
      </c>
      <c r="HY328">
        <v>0</v>
      </c>
      <c r="HZ328">
        <v>0</v>
      </c>
      <c r="IA328">
        <v>0</v>
      </c>
      <c r="IB328">
        <v>0</v>
      </c>
      <c r="IC328" t="s">
        <v>426</v>
      </c>
      <c r="ID328" t="s">
        <v>427</v>
      </c>
      <c r="IE328" t="s">
        <v>428</v>
      </c>
      <c r="IF328" t="s">
        <v>428</v>
      </c>
      <c r="IG328" t="s">
        <v>428</v>
      </c>
      <c r="IH328" t="s">
        <v>428</v>
      </c>
      <c r="II328">
        <v>0</v>
      </c>
      <c r="IJ328">
        <v>100</v>
      </c>
      <c r="IK328">
        <v>100</v>
      </c>
      <c r="IL328">
        <v>1.238</v>
      </c>
      <c r="IM328">
        <v>0.2085</v>
      </c>
      <c r="IN328">
        <v>0.6902030508192664</v>
      </c>
      <c r="IO328">
        <v>0.001474763808417899</v>
      </c>
      <c r="IP328">
        <v>-3.85604142745729E-07</v>
      </c>
      <c r="IQ328">
        <v>-4.042155114862324E-11</v>
      </c>
      <c r="IR328">
        <v>-0.0599630414126953</v>
      </c>
      <c r="IS328">
        <v>-0.0008759303265835833</v>
      </c>
      <c r="IT328">
        <v>0.0007542316531097033</v>
      </c>
      <c r="IU328">
        <v>-1.168394518909615E-05</v>
      </c>
      <c r="IV328">
        <v>4</v>
      </c>
      <c r="IW328">
        <v>2283</v>
      </c>
      <c r="IX328">
        <v>1</v>
      </c>
      <c r="IY328">
        <v>28</v>
      </c>
      <c r="IZ328">
        <v>187674.6</v>
      </c>
      <c r="JA328">
        <v>187674.7</v>
      </c>
      <c r="JB328">
        <v>1.03394</v>
      </c>
      <c r="JC328">
        <v>2.30591</v>
      </c>
      <c r="JD328">
        <v>1.39771</v>
      </c>
      <c r="JE328">
        <v>2.35718</v>
      </c>
      <c r="JF328">
        <v>1.49536</v>
      </c>
      <c r="JG328">
        <v>2.6062</v>
      </c>
      <c r="JH328">
        <v>36.8604</v>
      </c>
      <c r="JI328">
        <v>24.105</v>
      </c>
      <c r="JJ328">
        <v>18</v>
      </c>
      <c r="JK328">
        <v>489.111</v>
      </c>
      <c r="JL328">
        <v>448.703</v>
      </c>
      <c r="JM328">
        <v>32.237</v>
      </c>
      <c r="JN328">
        <v>29.2042</v>
      </c>
      <c r="JO328">
        <v>29.9999</v>
      </c>
      <c r="JP328">
        <v>29.0354</v>
      </c>
      <c r="JQ328">
        <v>28.9602</v>
      </c>
      <c r="JR328">
        <v>20.6949</v>
      </c>
      <c r="JS328">
        <v>20.3321</v>
      </c>
      <c r="JT328">
        <v>100</v>
      </c>
      <c r="JU328">
        <v>32.2217</v>
      </c>
      <c r="JV328">
        <v>420</v>
      </c>
      <c r="JW328">
        <v>25.2767</v>
      </c>
      <c r="JX328">
        <v>100.916</v>
      </c>
      <c r="JY328">
        <v>100.459</v>
      </c>
    </row>
    <row r="329" spans="1:285">
      <c r="A329">
        <v>313</v>
      </c>
      <c r="B329">
        <v>1758507904.1</v>
      </c>
      <c r="C329">
        <v>5015.599999904633</v>
      </c>
      <c r="D329" t="s">
        <v>1062</v>
      </c>
      <c r="E329" t="s">
        <v>1063</v>
      </c>
      <c r="F329">
        <v>5</v>
      </c>
      <c r="G329" t="s">
        <v>1039</v>
      </c>
      <c r="H329" t="s">
        <v>420</v>
      </c>
      <c r="I329" t="s">
        <v>421</v>
      </c>
      <c r="J329">
        <v>1758507901.1</v>
      </c>
      <c r="K329">
        <f>(L329)/1000</f>
        <v>0</v>
      </c>
      <c r="L329">
        <f>1000*DL329*AJ329*(DH329-DI329)/(100*DA329*(1000-AJ329*DH329))</f>
        <v>0</v>
      </c>
      <c r="M329">
        <f>DL329*AJ329*(DG329-DF329*(1000-AJ329*DI329)/(1000-AJ329*DH329))/(100*DA329)</f>
        <v>0</v>
      </c>
      <c r="N329">
        <f>DF329 - IF(AJ329&gt;1, M329*DA329*100.0/(AL329), 0)</f>
        <v>0</v>
      </c>
      <c r="O329">
        <f>((U329-K329/2)*N329-M329)/(U329+K329/2)</f>
        <v>0</v>
      </c>
      <c r="P329">
        <f>O329*(DM329+DN329)/1000.0</f>
        <v>0</v>
      </c>
      <c r="Q329">
        <f>(DF329 - IF(AJ329&gt;1, M329*DA329*100.0/(AL329), 0))*(DM329+DN329)/1000.0</f>
        <v>0</v>
      </c>
      <c r="R329">
        <f>2.0/((1/T329-1/S329)+SIGN(T329)*SQRT((1/T329-1/S329)*(1/T329-1/S329) + 4*DB329/((DB329+1)*(DB329+1))*(2*1/T329*1/S329-1/S329*1/S329)))</f>
        <v>0</v>
      </c>
      <c r="S329">
        <f>IF(LEFT(DC329,1)&lt;&gt;"0",IF(LEFT(DC329,1)="1",3.0,DD329),$D$5+$E$5*(DT329*DM329/($K$5*1000))+$F$5*(DT329*DM329/($K$5*1000))*MAX(MIN(DA329,$J$5),$I$5)*MAX(MIN(DA329,$J$5),$I$5)+$G$5*MAX(MIN(DA329,$J$5),$I$5)*(DT329*DM329/($K$5*1000))+$H$5*(DT329*DM329/($K$5*1000))*(DT329*DM329/($K$5*1000)))</f>
        <v>0</v>
      </c>
      <c r="T329">
        <f>K329*(1000-(1000*0.61365*exp(17.502*X329/(240.97+X329))/(DM329+DN329)+DH329)/2)/(1000*0.61365*exp(17.502*X329/(240.97+X329))/(DM329+DN329)-DH329)</f>
        <v>0</v>
      </c>
      <c r="U329">
        <f>1/((DB329+1)/(R329/1.6)+1/(S329/1.37)) + DB329/((DB329+1)/(R329/1.6) + DB329/(S329/1.37))</f>
        <v>0</v>
      </c>
      <c r="V329">
        <f>(CW329*CZ329)</f>
        <v>0</v>
      </c>
      <c r="W329">
        <f>(DO329+(V329+2*0.95*5.67E-8*(((DO329+$B$7)+273)^4-(DO329+273)^4)-44100*K329)/(1.84*29.3*S329+8*0.95*5.67E-8*(DO329+273)^3))</f>
        <v>0</v>
      </c>
      <c r="X329">
        <f>($C$7*DP329+$D$7*DQ329+$E$7*W329)</f>
        <v>0</v>
      </c>
      <c r="Y329">
        <f>0.61365*exp(17.502*X329/(240.97+X329))</f>
        <v>0</v>
      </c>
      <c r="Z329">
        <f>(AA329/AB329*100)</f>
        <v>0</v>
      </c>
      <c r="AA329">
        <f>DH329*(DM329+DN329)/1000</f>
        <v>0</v>
      </c>
      <c r="AB329">
        <f>0.61365*exp(17.502*DO329/(240.97+DO329))</f>
        <v>0</v>
      </c>
      <c r="AC329">
        <f>(Y329-DH329*(DM329+DN329)/1000)</f>
        <v>0</v>
      </c>
      <c r="AD329">
        <f>(-K329*44100)</f>
        <v>0</v>
      </c>
      <c r="AE329">
        <f>2*29.3*S329*0.92*(DO329-X329)</f>
        <v>0</v>
      </c>
      <c r="AF329">
        <f>2*0.95*5.67E-8*(((DO329+$B$7)+273)^4-(X329+273)^4)</f>
        <v>0</v>
      </c>
      <c r="AG329">
        <f>V329+AF329+AD329+AE329</f>
        <v>0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MAX(0,($B$13+$C$13*DT329)/(1+$D$13*DT329)*DM329/(DO329+273)*$E$13)</f>
        <v>0</v>
      </c>
      <c r="AM329" t="s">
        <v>422</v>
      </c>
      <c r="AN329" t="s">
        <v>422</v>
      </c>
      <c r="AO329">
        <v>0</v>
      </c>
      <c r="AP329">
        <v>0</v>
      </c>
      <c r="AQ329">
        <f>1-AO329/AP329</f>
        <v>0</v>
      </c>
      <c r="AR329">
        <v>0</v>
      </c>
      <c r="AS329" t="s">
        <v>422</v>
      </c>
      <c r="AT329" t="s">
        <v>422</v>
      </c>
      <c r="AU329">
        <v>0</v>
      </c>
      <c r="AV329">
        <v>0</v>
      </c>
      <c r="AW329">
        <f>1-AU329/AV329</f>
        <v>0</v>
      </c>
      <c r="AX329">
        <v>0.5</v>
      </c>
      <c r="AY329">
        <f>CX329</f>
        <v>0</v>
      </c>
      <c r="AZ329">
        <f>M329</f>
        <v>0</v>
      </c>
      <c r="BA329">
        <f>AW329*AX329*AY329</f>
        <v>0</v>
      </c>
      <c r="BB329">
        <f>(AZ329-AR329)/AY329</f>
        <v>0</v>
      </c>
      <c r="BC329">
        <f>(AP329-AV329)/AV329</f>
        <v>0</v>
      </c>
      <c r="BD329">
        <f>AO329/(AQ329+AO329/AV329)</f>
        <v>0</v>
      </c>
      <c r="BE329" t="s">
        <v>422</v>
      </c>
      <c r="BF329">
        <v>0</v>
      </c>
      <c r="BG329">
        <f>IF(BF329&lt;&gt;0, BF329, BD329)</f>
        <v>0</v>
      </c>
      <c r="BH329">
        <f>1-BG329/AV329</f>
        <v>0</v>
      </c>
      <c r="BI329">
        <f>(AV329-AU329)/(AV329-BG329)</f>
        <v>0</v>
      </c>
      <c r="BJ329">
        <f>(AP329-AV329)/(AP329-BG329)</f>
        <v>0</v>
      </c>
      <c r="BK329">
        <f>(AV329-AU329)/(AV329-AO329)</f>
        <v>0</v>
      </c>
      <c r="BL329">
        <f>(AP329-AV329)/(AP329-AO329)</f>
        <v>0</v>
      </c>
      <c r="BM329">
        <f>(BI329*BG329/AU329)</f>
        <v>0</v>
      </c>
      <c r="BN329">
        <f>(1-BM329)</f>
        <v>0</v>
      </c>
      <c r="CW329">
        <f>$B$11*DU329+$C$11*DV329+$F$11*EG329*(1-EJ329)</f>
        <v>0</v>
      </c>
      <c r="CX329">
        <f>CW329*CY329</f>
        <v>0</v>
      </c>
      <c r="CY329">
        <f>($B$11*$D$9+$C$11*$D$9+$F$11*((ET329+EL329)/MAX(ET329+EL329+EU329, 0.1)*$I$9+EU329/MAX(ET329+EL329+EU329, 0.1)*$J$9))/($B$11+$C$11+$F$11)</f>
        <v>0</v>
      </c>
      <c r="CZ329">
        <f>($B$11*$K$9+$C$11*$K$9+$F$11*((ET329+EL329)/MAX(ET329+EL329+EU329, 0.1)*$P$9+EU329/MAX(ET329+EL329+EU329, 0.1)*$Q$9))/($B$11+$C$11+$F$11)</f>
        <v>0</v>
      </c>
      <c r="DA329">
        <v>4.8</v>
      </c>
      <c r="DB329">
        <v>0.5</v>
      </c>
      <c r="DC329" t="s">
        <v>423</v>
      </c>
      <c r="DD329">
        <v>2</v>
      </c>
      <c r="DE329">
        <v>1758507901.1</v>
      </c>
      <c r="DF329">
        <v>420.5206666666666</v>
      </c>
      <c r="DG329">
        <v>420.0384444444445</v>
      </c>
      <c r="DH329">
        <v>25.308</v>
      </c>
      <c r="DI329">
        <v>25.26786666666667</v>
      </c>
      <c r="DJ329">
        <v>419.283</v>
      </c>
      <c r="DK329">
        <v>25.09952222222223</v>
      </c>
      <c r="DL329">
        <v>499.9936666666667</v>
      </c>
      <c r="DM329">
        <v>90.01855555555557</v>
      </c>
      <c r="DN329">
        <v>0.05674686666666667</v>
      </c>
      <c r="DO329">
        <v>31.21265555555556</v>
      </c>
      <c r="DP329">
        <v>30.70676666666667</v>
      </c>
      <c r="DQ329">
        <v>999.9000000000001</v>
      </c>
      <c r="DR329">
        <v>0</v>
      </c>
      <c r="DS329">
        <v>0</v>
      </c>
      <c r="DT329">
        <v>9998.813333333332</v>
      </c>
      <c r="DU329">
        <v>0</v>
      </c>
      <c r="DV329">
        <v>0.899321</v>
      </c>
      <c r="DW329">
        <v>0.4823506666666666</v>
      </c>
      <c r="DX329">
        <v>431.4395555555556</v>
      </c>
      <c r="DY329">
        <v>430.9268888888889</v>
      </c>
      <c r="DZ329">
        <v>0.04012956666666666</v>
      </c>
      <c r="EA329">
        <v>420.0384444444445</v>
      </c>
      <c r="EB329">
        <v>25.26786666666667</v>
      </c>
      <c r="EC329">
        <v>2.278187777777778</v>
      </c>
      <c r="ED329">
        <v>2.274575555555556</v>
      </c>
      <c r="EE329">
        <v>19.52301111111111</v>
      </c>
      <c r="EF329">
        <v>19.49746666666666</v>
      </c>
      <c r="EG329">
        <v>0.00500097</v>
      </c>
      <c r="EH329">
        <v>0</v>
      </c>
      <c r="EI329">
        <v>0</v>
      </c>
      <c r="EJ329">
        <v>0</v>
      </c>
      <c r="EK329">
        <v>496.5111111111112</v>
      </c>
      <c r="EL329">
        <v>0.00500097</v>
      </c>
      <c r="EM329">
        <v>-2.388888888888888</v>
      </c>
      <c r="EN329">
        <v>-1.366666666666666</v>
      </c>
      <c r="EO329">
        <v>35.40944444444445</v>
      </c>
      <c r="EP329">
        <v>40.15944444444445</v>
      </c>
      <c r="EQ329">
        <v>37.472</v>
      </c>
      <c r="ER329">
        <v>40.4511111111111</v>
      </c>
      <c r="ES329">
        <v>38.062</v>
      </c>
      <c r="ET329">
        <v>0</v>
      </c>
      <c r="EU329">
        <v>0</v>
      </c>
      <c r="EV329">
        <v>0</v>
      </c>
      <c r="EW329">
        <v>1758507904.9</v>
      </c>
      <c r="EX329">
        <v>0</v>
      </c>
      <c r="EY329">
        <v>498.352</v>
      </c>
      <c r="EZ329">
        <v>3.761538336945982</v>
      </c>
      <c r="FA329">
        <v>30.20769272337295</v>
      </c>
      <c r="FB329">
        <v>-8.220000000000001</v>
      </c>
      <c r="FC329">
        <v>15</v>
      </c>
      <c r="FD329">
        <v>0</v>
      </c>
      <c r="FE329" t="s">
        <v>424</v>
      </c>
      <c r="FF329">
        <v>1747247426.5</v>
      </c>
      <c r="FG329">
        <v>1747247420.5</v>
      </c>
      <c r="FH329">
        <v>0</v>
      </c>
      <c r="FI329">
        <v>1.027</v>
      </c>
      <c r="FJ329">
        <v>0.031</v>
      </c>
      <c r="FK329">
        <v>0.02</v>
      </c>
      <c r="FL329">
        <v>0.05</v>
      </c>
      <c r="FM329">
        <v>420</v>
      </c>
      <c r="FN329">
        <v>16</v>
      </c>
      <c r="FO329">
        <v>0.01</v>
      </c>
      <c r="FP329">
        <v>0.1</v>
      </c>
      <c r="FQ329">
        <v>0.4570691707317073</v>
      </c>
      <c r="FR329">
        <v>0.2705740975609756</v>
      </c>
      <c r="FS329">
        <v>0.04861379190578179</v>
      </c>
      <c r="FT329">
        <v>0</v>
      </c>
      <c r="FU329">
        <v>498.9205882352941</v>
      </c>
      <c r="FV329">
        <v>-4.233766278943428</v>
      </c>
      <c r="FW329">
        <v>7.338928412391998</v>
      </c>
      <c r="FX329">
        <v>-1</v>
      </c>
      <c r="FY329">
        <v>0.06695068048780488</v>
      </c>
      <c r="FZ329">
        <v>-0.1456128480836237</v>
      </c>
      <c r="GA329">
        <v>0.01707440811490265</v>
      </c>
      <c r="GB329">
        <v>0</v>
      </c>
      <c r="GC329">
        <v>0</v>
      </c>
      <c r="GD329">
        <v>2</v>
      </c>
      <c r="GE329" t="s">
        <v>433</v>
      </c>
      <c r="GF329">
        <v>3.1368</v>
      </c>
      <c r="GG329">
        <v>2.7171</v>
      </c>
      <c r="GH329">
        <v>0.093318</v>
      </c>
      <c r="GI329">
        <v>0.09257219999999999</v>
      </c>
      <c r="GJ329">
        <v>0.109547</v>
      </c>
      <c r="GK329">
        <v>0.108152</v>
      </c>
      <c r="GL329">
        <v>28795.7</v>
      </c>
      <c r="GM329">
        <v>28871.4</v>
      </c>
      <c r="GN329">
        <v>29527</v>
      </c>
      <c r="GO329">
        <v>29405.1</v>
      </c>
      <c r="GP329">
        <v>34737.8</v>
      </c>
      <c r="GQ329">
        <v>34730.9</v>
      </c>
      <c r="GR329">
        <v>41552.1</v>
      </c>
      <c r="GS329">
        <v>41777.2</v>
      </c>
      <c r="GT329">
        <v>1.91637</v>
      </c>
      <c r="GU329">
        <v>1.86843</v>
      </c>
      <c r="GV329">
        <v>0.0770018</v>
      </c>
      <c r="GW329">
        <v>0</v>
      </c>
      <c r="GX329">
        <v>29.4555</v>
      </c>
      <c r="GY329">
        <v>999.9</v>
      </c>
      <c r="GZ329">
        <v>56.6</v>
      </c>
      <c r="HA329">
        <v>31.4</v>
      </c>
      <c r="HB329">
        <v>29.0203</v>
      </c>
      <c r="HC329">
        <v>62.3296</v>
      </c>
      <c r="HD329">
        <v>25.4407</v>
      </c>
      <c r="HE329">
        <v>1</v>
      </c>
      <c r="HF329">
        <v>0.125025</v>
      </c>
      <c r="HG329">
        <v>-1.77568</v>
      </c>
      <c r="HH329">
        <v>20.3502</v>
      </c>
      <c r="HI329">
        <v>5.22837</v>
      </c>
      <c r="HJ329">
        <v>12.0159</v>
      </c>
      <c r="HK329">
        <v>4.9916</v>
      </c>
      <c r="HL329">
        <v>3.28945</v>
      </c>
      <c r="HM329">
        <v>9999</v>
      </c>
      <c r="HN329">
        <v>9999</v>
      </c>
      <c r="HO329">
        <v>9999</v>
      </c>
      <c r="HP329">
        <v>999.9</v>
      </c>
      <c r="HQ329">
        <v>1.8676</v>
      </c>
      <c r="HR329">
        <v>1.86671</v>
      </c>
      <c r="HS329">
        <v>1.86601</v>
      </c>
      <c r="HT329">
        <v>1.866</v>
      </c>
      <c r="HU329">
        <v>1.86783</v>
      </c>
      <c r="HV329">
        <v>1.87027</v>
      </c>
      <c r="HW329">
        <v>1.86891</v>
      </c>
      <c r="HX329">
        <v>1.8704</v>
      </c>
      <c r="HY329">
        <v>0</v>
      </c>
      <c r="HZ329">
        <v>0</v>
      </c>
      <c r="IA329">
        <v>0</v>
      </c>
      <c r="IB329">
        <v>0</v>
      </c>
      <c r="IC329" t="s">
        <v>426</v>
      </c>
      <c r="ID329" t="s">
        <v>427</v>
      </c>
      <c r="IE329" t="s">
        <v>428</v>
      </c>
      <c r="IF329" t="s">
        <v>428</v>
      </c>
      <c r="IG329" t="s">
        <v>428</v>
      </c>
      <c r="IH329" t="s">
        <v>428</v>
      </c>
      <c r="II329">
        <v>0</v>
      </c>
      <c r="IJ329">
        <v>100</v>
      </c>
      <c r="IK329">
        <v>100</v>
      </c>
      <c r="IL329">
        <v>1.237</v>
      </c>
      <c r="IM329">
        <v>0.2087</v>
      </c>
      <c r="IN329">
        <v>0.6902030508192664</v>
      </c>
      <c r="IO329">
        <v>0.001474763808417899</v>
      </c>
      <c r="IP329">
        <v>-3.85604142745729E-07</v>
      </c>
      <c r="IQ329">
        <v>-4.042155114862324E-11</v>
      </c>
      <c r="IR329">
        <v>-0.0599630414126953</v>
      </c>
      <c r="IS329">
        <v>-0.0008759303265835833</v>
      </c>
      <c r="IT329">
        <v>0.0007542316531097033</v>
      </c>
      <c r="IU329">
        <v>-1.168394518909615E-05</v>
      </c>
      <c r="IV329">
        <v>4</v>
      </c>
      <c r="IW329">
        <v>2283</v>
      </c>
      <c r="IX329">
        <v>1</v>
      </c>
      <c r="IY329">
        <v>28</v>
      </c>
      <c r="IZ329">
        <v>187674.6</v>
      </c>
      <c r="JA329">
        <v>187674.7</v>
      </c>
      <c r="JB329">
        <v>1.03271</v>
      </c>
      <c r="JC329">
        <v>2.2998</v>
      </c>
      <c r="JD329">
        <v>1.39648</v>
      </c>
      <c r="JE329">
        <v>2.3584</v>
      </c>
      <c r="JF329">
        <v>1.49536</v>
      </c>
      <c r="JG329">
        <v>2.62085</v>
      </c>
      <c r="JH329">
        <v>36.8366</v>
      </c>
      <c r="JI329">
        <v>24.105</v>
      </c>
      <c r="JJ329">
        <v>18</v>
      </c>
      <c r="JK329">
        <v>489.016</v>
      </c>
      <c r="JL329">
        <v>448.625</v>
      </c>
      <c r="JM329">
        <v>32.2288</v>
      </c>
      <c r="JN329">
        <v>29.2036</v>
      </c>
      <c r="JO329">
        <v>29.9999</v>
      </c>
      <c r="JP329">
        <v>29.0354</v>
      </c>
      <c r="JQ329">
        <v>28.9602</v>
      </c>
      <c r="JR329">
        <v>20.695</v>
      </c>
      <c r="JS329">
        <v>20.3321</v>
      </c>
      <c r="JT329">
        <v>100</v>
      </c>
      <c r="JU329">
        <v>32.2153</v>
      </c>
      <c r="JV329">
        <v>420</v>
      </c>
      <c r="JW329">
        <v>25.2767</v>
      </c>
      <c r="JX329">
        <v>100.917</v>
      </c>
      <c r="JY329">
        <v>100.459</v>
      </c>
    </row>
    <row r="330" spans="1:285">
      <c r="A330">
        <v>314</v>
      </c>
      <c r="B330">
        <v>1758507906.1</v>
      </c>
      <c r="C330">
        <v>5017.599999904633</v>
      </c>
      <c r="D330" t="s">
        <v>1064</v>
      </c>
      <c r="E330" t="s">
        <v>1065</v>
      </c>
      <c r="F330">
        <v>5</v>
      </c>
      <c r="G330" t="s">
        <v>1039</v>
      </c>
      <c r="H330" t="s">
        <v>420</v>
      </c>
      <c r="I330" t="s">
        <v>421</v>
      </c>
      <c r="J330">
        <v>1758507903.1</v>
      </c>
      <c r="K330">
        <f>(L330)/1000</f>
        <v>0</v>
      </c>
      <c r="L330">
        <f>1000*DL330*AJ330*(DH330-DI330)/(100*DA330*(1000-AJ330*DH330))</f>
        <v>0</v>
      </c>
      <c r="M330">
        <f>DL330*AJ330*(DG330-DF330*(1000-AJ330*DI330)/(1000-AJ330*DH330))/(100*DA330)</f>
        <v>0</v>
      </c>
      <c r="N330">
        <f>DF330 - IF(AJ330&gt;1, M330*DA330*100.0/(AL330), 0)</f>
        <v>0</v>
      </c>
      <c r="O330">
        <f>((U330-K330/2)*N330-M330)/(U330+K330/2)</f>
        <v>0</v>
      </c>
      <c r="P330">
        <f>O330*(DM330+DN330)/1000.0</f>
        <v>0</v>
      </c>
      <c r="Q330">
        <f>(DF330 - IF(AJ330&gt;1, M330*DA330*100.0/(AL330), 0))*(DM330+DN330)/1000.0</f>
        <v>0</v>
      </c>
      <c r="R330">
        <f>2.0/((1/T330-1/S330)+SIGN(T330)*SQRT((1/T330-1/S330)*(1/T330-1/S330) + 4*DB330/((DB330+1)*(DB330+1))*(2*1/T330*1/S330-1/S330*1/S330)))</f>
        <v>0</v>
      </c>
      <c r="S330">
        <f>IF(LEFT(DC330,1)&lt;&gt;"0",IF(LEFT(DC330,1)="1",3.0,DD330),$D$5+$E$5*(DT330*DM330/($K$5*1000))+$F$5*(DT330*DM330/($K$5*1000))*MAX(MIN(DA330,$J$5),$I$5)*MAX(MIN(DA330,$J$5),$I$5)+$G$5*MAX(MIN(DA330,$J$5),$I$5)*(DT330*DM330/($K$5*1000))+$H$5*(DT330*DM330/($K$5*1000))*(DT330*DM330/($K$5*1000)))</f>
        <v>0</v>
      </c>
      <c r="T330">
        <f>K330*(1000-(1000*0.61365*exp(17.502*X330/(240.97+X330))/(DM330+DN330)+DH330)/2)/(1000*0.61365*exp(17.502*X330/(240.97+X330))/(DM330+DN330)-DH330)</f>
        <v>0</v>
      </c>
      <c r="U330">
        <f>1/((DB330+1)/(R330/1.6)+1/(S330/1.37)) + DB330/((DB330+1)/(R330/1.6) + DB330/(S330/1.37))</f>
        <v>0</v>
      </c>
      <c r="V330">
        <f>(CW330*CZ330)</f>
        <v>0</v>
      </c>
      <c r="W330">
        <f>(DO330+(V330+2*0.95*5.67E-8*(((DO330+$B$7)+273)^4-(DO330+273)^4)-44100*K330)/(1.84*29.3*S330+8*0.95*5.67E-8*(DO330+273)^3))</f>
        <v>0</v>
      </c>
      <c r="X330">
        <f>($C$7*DP330+$D$7*DQ330+$E$7*W330)</f>
        <v>0</v>
      </c>
      <c r="Y330">
        <f>0.61365*exp(17.502*X330/(240.97+X330))</f>
        <v>0</v>
      </c>
      <c r="Z330">
        <f>(AA330/AB330*100)</f>
        <v>0</v>
      </c>
      <c r="AA330">
        <f>DH330*(DM330+DN330)/1000</f>
        <v>0</v>
      </c>
      <c r="AB330">
        <f>0.61365*exp(17.502*DO330/(240.97+DO330))</f>
        <v>0</v>
      </c>
      <c r="AC330">
        <f>(Y330-DH330*(DM330+DN330)/1000)</f>
        <v>0</v>
      </c>
      <c r="AD330">
        <f>(-K330*44100)</f>
        <v>0</v>
      </c>
      <c r="AE330">
        <f>2*29.3*S330*0.92*(DO330-X330)</f>
        <v>0</v>
      </c>
      <c r="AF330">
        <f>2*0.95*5.67E-8*(((DO330+$B$7)+273)^4-(X330+273)^4)</f>
        <v>0</v>
      </c>
      <c r="AG330">
        <f>V330+AF330+AD330+AE330</f>
        <v>0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MAX(0,($B$13+$C$13*DT330)/(1+$D$13*DT330)*DM330/(DO330+273)*$E$13)</f>
        <v>0</v>
      </c>
      <c r="AM330" t="s">
        <v>422</v>
      </c>
      <c r="AN330" t="s">
        <v>422</v>
      </c>
      <c r="AO330">
        <v>0</v>
      </c>
      <c r="AP330">
        <v>0</v>
      </c>
      <c r="AQ330">
        <f>1-AO330/AP330</f>
        <v>0</v>
      </c>
      <c r="AR330">
        <v>0</v>
      </c>
      <c r="AS330" t="s">
        <v>422</v>
      </c>
      <c r="AT330" t="s">
        <v>422</v>
      </c>
      <c r="AU330">
        <v>0</v>
      </c>
      <c r="AV330">
        <v>0</v>
      </c>
      <c r="AW330">
        <f>1-AU330/AV330</f>
        <v>0</v>
      </c>
      <c r="AX330">
        <v>0.5</v>
      </c>
      <c r="AY330">
        <f>CX330</f>
        <v>0</v>
      </c>
      <c r="AZ330">
        <f>M330</f>
        <v>0</v>
      </c>
      <c r="BA330">
        <f>AW330*AX330*AY330</f>
        <v>0</v>
      </c>
      <c r="BB330">
        <f>(AZ330-AR330)/AY330</f>
        <v>0</v>
      </c>
      <c r="BC330">
        <f>(AP330-AV330)/AV330</f>
        <v>0</v>
      </c>
      <c r="BD330">
        <f>AO330/(AQ330+AO330/AV330)</f>
        <v>0</v>
      </c>
      <c r="BE330" t="s">
        <v>422</v>
      </c>
      <c r="BF330">
        <v>0</v>
      </c>
      <c r="BG330">
        <f>IF(BF330&lt;&gt;0, BF330, BD330)</f>
        <v>0</v>
      </c>
      <c r="BH330">
        <f>1-BG330/AV330</f>
        <v>0</v>
      </c>
      <c r="BI330">
        <f>(AV330-AU330)/(AV330-BG330)</f>
        <v>0</v>
      </c>
      <c r="BJ330">
        <f>(AP330-AV330)/(AP330-BG330)</f>
        <v>0</v>
      </c>
      <c r="BK330">
        <f>(AV330-AU330)/(AV330-AO330)</f>
        <v>0</v>
      </c>
      <c r="BL330">
        <f>(AP330-AV330)/(AP330-AO330)</f>
        <v>0</v>
      </c>
      <c r="BM330">
        <f>(BI330*BG330/AU330)</f>
        <v>0</v>
      </c>
      <c r="BN330">
        <f>(1-BM330)</f>
        <v>0</v>
      </c>
      <c r="CW330">
        <f>$B$11*DU330+$C$11*DV330+$F$11*EG330*(1-EJ330)</f>
        <v>0</v>
      </c>
      <c r="CX330">
        <f>CW330*CY330</f>
        <v>0</v>
      </c>
      <c r="CY330">
        <f>($B$11*$D$9+$C$11*$D$9+$F$11*((ET330+EL330)/MAX(ET330+EL330+EU330, 0.1)*$I$9+EU330/MAX(ET330+EL330+EU330, 0.1)*$J$9))/($B$11+$C$11+$F$11)</f>
        <v>0</v>
      </c>
      <c r="CZ330">
        <f>($B$11*$K$9+$C$11*$K$9+$F$11*((ET330+EL330)/MAX(ET330+EL330+EU330, 0.1)*$P$9+EU330/MAX(ET330+EL330+EU330, 0.1)*$Q$9))/($B$11+$C$11+$F$11)</f>
        <v>0</v>
      </c>
      <c r="DA330">
        <v>4.8</v>
      </c>
      <c r="DB330">
        <v>0.5</v>
      </c>
      <c r="DC330" t="s">
        <v>423</v>
      </c>
      <c r="DD330">
        <v>2</v>
      </c>
      <c r="DE330">
        <v>1758507903.1</v>
      </c>
      <c r="DF330">
        <v>420.5282222222222</v>
      </c>
      <c r="DG330">
        <v>420.0473333333333</v>
      </c>
      <c r="DH330">
        <v>25.31636666666667</v>
      </c>
      <c r="DI330">
        <v>25.2724</v>
      </c>
      <c r="DJ330">
        <v>419.2906666666667</v>
      </c>
      <c r="DK330">
        <v>25.10776666666667</v>
      </c>
      <c r="DL330">
        <v>499.9780000000001</v>
      </c>
      <c r="DM330">
        <v>90.01914444444445</v>
      </c>
      <c r="DN330">
        <v>0.05685524444444444</v>
      </c>
      <c r="DO330">
        <v>31.21364444444444</v>
      </c>
      <c r="DP330">
        <v>30.70727777777778</v>
      </c>
      <c r="DQ330">
        <v>999.9000000000001</v>
      </c>
      <c r="DR330">
        <v>0</v>
      </c>
      <c r="DS330">
        <v>0</v>
      </c>
      <c r="DT330">
        <v>9992.640000000001</v>
      </c>
      <c r="DU330">
        <v>0</v>
      </c>
      <c r="DV330">
        <v>0.899321</v>
      </c>
      <c r="DW330">
        <v>0.4809943333333333</v>
      </c>
      <c r="DX330">
        <v>431.4511111111111</v>
      </c>
      <c r="DY330">
        <v>430.9382222222222</v>
      </c>
      <c r="DZ330">
        <v>0.04396397777777779</v>
      </c>
      <c r="EA330">
        <v>420.0473333333333</v>
      </c>
      <c r="EB330">
        <v>25.2724</v>
      </c>
      <c r="EC330">
        <v>2.278956666666667</v>
      </c>
      <c r="ED330">
        <v>2.274997777777778</v>
      </c>
      <c r="EE330">
        <v>19.52841111111111</v>
      </c>
      <c r="EF330">
        <v>19.50044444444444</v>
      </c>
      <c r="EG330">
        <v>0.00500097</v>
      </c>
      <c r="EH330">
        <v>0</v>
      </c>
      <c r="EI330">
        <v>0</v>
      </c>
      <c r="EJ330">
        <v>0</v>
      </c>
      <c r="EK330">
        <v>495.3444444444445</v>
      </c>
      <c r="EL330">
        <v>0.00500097</v>
      </c>
      <c r="EM330">
        <v>-4.066666666666666</v>
      </c>
      <c r="EN330">
        <v>-1.644444444444445</v>
      </c>
      <c r="EO330">
        <v>35.43011111111111</v>
      </c>
      <c r="EP330">
        <v>40.2011111111111</v>
      </c>
      <c r="EQ330">
        <v>37.493</v>
      </c>
      <c r="ER330">
        <v>40.49966666666666</v>
      </c>
      <c r="ES330">
        <v>38.083</v>
      </c>
      <c r="ET330">
        <v>0</v>
      </c>
      <c r="EU330">
        <v>0</v>
      </c>
      <c r="EV330">
        <v>0</v>
      </c>
      <c r="EW330">
        <v>1758507907.3</v>
      </c>
      <c r="EX330">
        <v>0</v>
      </c>
      <c r="EY330">
        <v>499.284</v>
      </c>
      <c r="EZ330">
        <v>-33.25384619496857</v>
      </c>
      <c r="FA330">
        <v>33.69230779834989</v>
      </c>
      <c r="FB330">
        <v>-7.54</v>
      </c>
      <c r="FC330">
        <v>15</v>
      </c>
      <c r="FD330">
        <v>0</v>
      </c>
      <c r="FE330" t="s">
        <v>424</v>
      </c>
      <c r="FF330">
        <v>1747247426.5</v>
      </c>
      <c r="FG330">
        <v>1747247420.5</v>
      </c>
      <c r="FH330">
        <v>0</v>
      </c>
      <c r="FI330">
        <v>1.027</v>
      </c>
      <c r="FJ330">
        <v>0.031</v>
      </c>
      <c r="FK330">
        <v>0.02</v>
      </c>
      <c r="FL330">
        <v>0.05</v>
      </c>
      <c r="FM330">
        <v>420</v>
      </c>
      <c r="FN330">
        <v>16</v>
      </c>
      <c r="FO330">
        <v>0.01</v>
      </c>
      <c r="FP330">
        <v>0.1</v>
      </c>
      <c r="FQ330">
        <v>0.4642705853658536</v>
      </c>
      <c r="FR330">
        <v>0.1527167456445995</v>
      </c>
      <c r="FS330">
        <v>0.04435062823707462</v>
      </c>
      <c r="FT330">
        <v>0</v>
      </c>
      <c r="FU330">
        <v>498.9823529411764</v>
      </c>
      <c r="FV330">
        <v>-20.48586703464564</v>
      </c>
      <c r="FW330">
        <v>7.60817944475995</v>
      </c>
      <c r="FX330">
        <v>-1</v>
      </c>
      <c r="FY330">
        <v>0.06245050731707317</v>
      </c>
      <c r="FZ330">
        <v>-0.1547183644599303</v>
      </c>
      <c r="GA330">
        <v>0.01757642962126865</v>
      </c>
      <c r="GB330">
        <v>0</v>
      </c>
      <c r="GC330">
        <v>0</v>
      </c>
      <c r="GD330">
        <v>2</v>
      </c>
      <c r="GE330" t="s">
        <v>433</v>
      </c>
      <c r="GF330">
        <v>3.13688</v>
      </c>
      <c r="GG330">
        <v>2.717</v>
      </c>
      <c r="GH330">
        <v>0.0933134</v>
      </c>
      <c r="GI330">
        <v>0.0925701</v>
      </c>
      <c r="GJ330">
        <v>0.109565</v>
      </c>
      <c r="GK330">
        <v>0.10816</v>
      </c>
      <c r="GL330">
        <v>28796.1</v>
      </c>
      <c r="GM330">
        <v>28871.4</v>
      </c>
      <c r="GN330">
        <v>29527.2</v>
      </c>
      <c r="GO330">
        <v>29405</v>
      </c>
      <c r="GP330">
        <v>34737.4</v>
      </c>
      <c r="GQ330">
        <v>34730.6</v>
      </c>
      <c r="GR330">
        <v>41552.4</v>
      </c>
      <c r="GS330">
        <v>41777.3</v>
      </c>
      <c r="GT330">
        <v>1.91655</v>
      </c>
      <c r="GU330">
        <v>1.86843</v>
      </c>
      <c r="GV330">
        <v>0.07662919999999999</v>
      </c>
      <c r="GW330">
        <v>0</v>
      </c>
      <c r="GX330">
        <v>29.4568</v>
      </c>
      <c r="GY330">
        <v>999.9</v>
      </c>
      <c r="GZ330">
        <v>56.6</v>
      </c>
      <c r="HA330">
        <v>31.4</v>
      </c>
      <c r="HB330">
        <v>29.0191</v>
      </c>
      <c r="HC330">
        <v>62.4296</v>
      </c>
      <c r="HD330">
        <v>25.4968</v>
      </c>
      <c r="HE330">
        <v>1</v>
      </c>
      <c r="HF330">
        <v>0.124995</v>
      </c>
      <c r="HG330">
        <v>-1.77585</v>
      </c>
      <c r="HH330">
        <v>20.3501</v>
      </c>
      <c r="HI330">
        <v>5.22852</v>
      </c>
      <c r="HJ330">
        <v>12.0159</v>
      </c>
      <c r="HK330">
        <v>4.9916</v>
      </c>
      <c r="HL330">
        <v>3.28935</v>
      </c>
      <c r="HM330">
        <v>9999</v>
      </c>
      <c r="HN330">
        <v>9999</v>
      </c>
      <c r="HO330">
        <v>9999</v>
      </c>
      <c r="HP330">
        <v>999.9</v>
      </c>
      <c r="HQ330">
        <v>1.86758</v>
      </c>
      <c r="HR330">
        <v>1.86673</v>
      </c>
      <c r="HS330">
        <v>1.86601</v>
      </c>
      <c r="HT330">
        <v>1.866</v>
      </c>
      <c r="HU330">
        <v>1.86783</v>
      </c>
      <c r="HV330">
        <v>1.87027</v>
      </c>
      <c r="HW330">
        <v>1.86891</v>
      </c>
      <c r="HX330">
        <v>1.8704</v>
      </c>
      <c r="HY330">
        <v>0</v>
      </c>
      <c r="HZ330">
        <v>0</v>
      </c>
      <c r="IA330">
        <v>0</v>
      </c>
      <c r="IB330">
        <v>0</v>
      </c>
      <c r="IC330" t="s">
        <v>426</v>
      </c>
      <c r="ID330" t="s">
        <v>427</v>
      </c>
      <c r="IE330" t="s">
        <v>428</v>
      </c>
      <c r="IF330" t="s">
        <v>428</v>
      </c>
      <c r="IG330" t="s">
        <v>428</v>
      </c>
      <c r="IH330" t="s">
        <v>428</v>
      </c>
      <c r="II330">
        <v>0</v>
      </c>
      <c r="IJ330">
        <v>100</v>
      </c>
      <c r="IK330">
        <v>100</v>
      </c>
      <c r="IL330">
        <v>1.238</v>
      </c>
      <c r="IM330">
        <v>0.2087</v>
      </c>
      <c r="IN330">
        <v>0.6902030508192664</v>
      </c>
      <c r="IO330">
        <v>0.001474763808417899</v>
      </c>
      <c r="IP330">
        <v>-3.85604142745729E-07</v>
      </c>
      <c r="IQ330">
        <v>-4.042155114862324E-11</v>
      </c>
      <c r="IR330">
        <v>-0.0599630414126953</v>
      </c>
      <c r="IS330">
        <v>-0.0008759303265835833</v>
      </c>
      <c r="IT330">
        <v>0.0007542316531097033</v>
      </c>
      <c r="IU330">
        <v>-1.168394518909615E-05</v>
      </c>
      <c r="IV330">
        <v>4</v>
      </c>
      <c r="IW330">
        <v>2283</v>
      </c>
      <c r="IX330">
        <v>1</v>
      </c>
      <c r="IY330">
        <v>28</v>
      </c>
      <c r="IZ330">
        <v>187674.7</v>
      </c>
      <c r="JA330">
        <v>187674.8</v>
      </c>
      <c r="JB330">
        <v>1.03394</v>
      </c>
      <c r="JC330">
        <v>2.29248</v>
      </c>
      <c r="JD330">
        <v>1.39648</v>
      </c>
      <c r="JE330">
        <v>2.35229</v>
      </c>
      <c r="JF330">
        <v>1.49536</v>
      </c>
      <c r="JG330">
        <v>2.71851</v>
      </c>
      <c r="JH330">
        <v>36.8366</v>
      </c>
      <c r="JI330">
        <v>24.105</v>
      </c>
      <c r="JJ330">
        <v>18</v>
      </c>
      <c r="JK330">
        <v>489.127</v>
      </c>
      <c r="JL330">
        <v>448.625</v>
      </c>
      <c r="JM330">
        <v>32.2227</v>
      </c>
      <c r="JN330">
        <v>29.2036</v>
      </c>
      <c r="JO330">
        <v>29.9999</v>
      </c>
      <c r="JP330">
        <v>29.0354</v>
      </c>
      <c r="JQ330">
        <v>28.9602</v>
      </c>
      <c r="JR330">
        <v>20.6937</v>
      </c>
      <c r="JS330">
        <v>20.3321</v>
      </c>
      <c r="JT330">
        <v>100</v>
      </c>
      <c r="JU330">
        <v>32.2153</v>
      </c>
      <c r="JV330">
        <v>420</v>
      </c>
      <c r="JW330">
        <v>25.2767</v>
      </c>
      <c r="JX330">
        <v>100.918</v>
      </c>
      <c r="JY330">
        <v>100.459</v>
      </c>
    </row>
    <row r="331" spans="1:285">
      <c r="A331">
        <v>315</v>
      </c>
      <c r="B331">
        <v>1758507908.1</v>
      </c>
      <c r="C331">
        <v>5019.599999904633</v>
      </c>
      <c r="D331" t="s">
        <v>1066</v>
      </c>
      <c r="E331" t="s">
        <v>1067</v>
      </c>
      <c r="F331">
        <v>5</v>
      </c>
      <c r="G331" t="s">
        <v>1039</v>
      </c>
      <c r="H331" t="s">
        <v>420</v>
      </c>
      <c r="I331" t="s">
        <v>421</v>
      </c>
      <c r="J331">
        <v>1758507905.1</v>
      </c>
      <c r="K331">
        <f>(L331)/1000</f>
        <v>0</v>
      </c>
      <c r="L331">
        <f>1000*DL331*AJ331*(DH331-DI331)/(100*DA331*(1000-AJ331*DH331))</f>
        <v>0</v>
      </c>
      <c r="M331">
        <f>DL331*AJ331*(DG331-DF331*(1000-AJ331*DI331)/(1000-AJ331*DH331))/(100*DA331)</f>
        <v>0</v>
      </c>
      <c r="N331">
        <f>DF331 - IF(AJ331&gt;1, M331*DA331*100.0/(AL331), 0)</f>
        <v>0</v>
      </c>
      <c r="O331">
        <f>((U331-K331/2)*N331-M331)/(U331+K331/2)</f>
        <v>0</v>
      </c>
      <c r="P331">
        <f>O331*(DM331+DN331)/1000.0</f>
        <v>0</v>
      </c>
      <c r="Q331">
        <f>(DF331 - IF(AJ331&gt;1, M331*DA331*100.0/(AL331), 0))*(DM331+DN331)/1000.0</f>
        <v>0</v>
      </c>
      <c r="R331">
        <f>2.0/((1/T331-1/S331)+SIGN(T331)*SQRT((1/T331-1/S331)*(1/T331-1/S331) + 4*DB331/((DB331+1)*(DB331+1))*(2*1/T331*1/S331-1/S331*1/S331)))</f>
        <v>0</v>
      </c>
      <c r="S331">
        <f>IF(LEFT(DC331,1)&lt;&gt;"0",IF(LEFT(DC331,1)="1",3.0,DD331),$D$5+$E$5*(DT331*DM331/($K$5*1000))+$F$5*(DT331*DM331/($K$5*1000))*MAX(MIN(DA331,$J$5),$I$5)*MAX(MIN(DA331,$J$5),$I$5)+$G$5*MAX(MIN(DA331,$J$5),$I$5)*(DT331*DM331/($K$5*1000))+$H$5*(DT331*DM331/($K$5*1000))*(DT331*DM331/($K$5*1000)))</f>
        <v>0</v>
      </c>
      <c r="T331">
        <f>K331*(1000-(1000*0.61365*exp(17.502*X331/(240.97+X331))/(DM331+DN331)+DH331)/2)/(1000*0.61365*exp(17.502*X331/(240.97+X331))/(DM331+DN331)-DH331)</f>
        <v>0</v>
      </c>
      <c r="U331">
        <f>1/((DB331+1)/(R331/1.6)+1/(S331/1.37)) + DB331/((DB331+1)/(R331/1.6) + DB331/(S331/1.37))</f>
        <v>0</v>
      </c>
      <c r="V331">
        <f>(CW331*CZ331)</f>
        <v>0</v>
      </c>
      <c r="W331">
        <f>(DO331+(V331+2*0.95*5.67E-8*(((DO331+$B$7)+273)^4-(DO331+273)^4)-44100*K331)/(1.84*29.3*S331+8*0.95*5.67E-8*(DO331+273)^3))</f>
        <v>0</v>
      </c>
      <c r="X331">
        <f>($C$7*DP331+$D$7*DQ331+$E$7*W331)</f>
        <v>0</v>
      </c>
      <c r="Y331">
        <f>0.61365*exp(17.502*X331/(240.97+X331))</f>
        <v>0</v>
      </c>
      <c r="Z331">
        <f>(AA331/AB331*100)</f>
        <v>0</v>
      </c>
      <c r="AA331">
        <f>DH331*(DM331+DN331)/1000</f>
        <v>0</v>
      </c>
      <c r="AB331">
        <f>0.61365*exp(17.502*DO331/(240.97+DO331))</f>
        <v>0</v>
      </c>
      <c r="AC331">
        <f>(Y331-DH331*(DM331+DN331)/1000)</f>
        <v>0</v>
      </c>
      <c r="AD331">
        <f>(-K331*44100)</f>
        <v>0</v>
      </c>
      <c r="AE331">
        <f>2*29.3*S331*0.92*(DO331-X331)</f>
        <v>0</v>
      </c>
      <c r="AF331">
        <f>2*0.95*5.67E-8*(((DO331+$B$7)+273)^4-(X331+273)^4)</f>
        <v>0</v>
      </c>
      <c r="AG331">
        <f>V331+AF331+AD331+AE331</f>
        <v>0</v>
      </c>
      <c r="AH331">
        <v>2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MAX(0,($B$13+$C$13*DT331)/(1+$D$13*DT331)*DM331/(DO331+273)*$E$13)</f>
        <v>0</v>
      </c>
      <c r="AM331" t="s">
        <v>422</v>
      </c>
      <c r="AN331" t="s">
        <v>422</v>
      </c>
      <c r="AO331">
        <v>0</v>
      </c>
      <c r="AP331">
        <v>0</v>
      </c>
      <c r="AQ331">
        <f>1-AO331/AP331</f>
        <v>0</v>
      </c>
      <c r="AR331">
        <v>0</v>
      </c>
      <c r="AS331" t="s">
        <v>422</v>
      </c>
      <c r="AT331" t="s">
        <v>422</v>
      </c>
      <c r="AU331">
        <v>0</v>
      </c>
      <c r="AV331">
        <v>0</v>
      </c>
      <c r="AW331">
        <f>1-AU331/AV331</f>
        <v>0</v>
      </c>
      <c r="AX331">
        <v>0.5</v>
      </c>
      <c r="AY331">
        <f>CX331</f>
        <v>0</v>
      </c>
      <c r="AZ331">
        <f>M331</f>
        <v>0</v>
      </c>
      <c r="BA331">
        <f>AW331*AX331*AY331</f>
        <v>0</v>
      </c>
      <c r="BB331">
        <f>(AZ331-AR331)/AY331</f>
        <v>0</v>
      </c>
      <c r="BC331">
        <f>(AP331-AV331)/AV331</f>
        <v>0</v>
      </c>
      <c r="BD331">
        <f>AO331/(AQ331+AO331/AV331)</f>
        <v>0</v>
      </c>
      <c r="BE331" t="s">
        <v>422</v>
      </c>
      <c r="BF331">
        <v>0</v>
      </c>
      <c r="BG331">
        <f>IF(BF331&lt;&gt;0, BF331, BD331)</f>
        <v>0</v>
      </c>
      <c r="BH331">
        <f>1-BG331/AV331</f>
        <v>0</v>
      </c>
      <c r="BI331">
        <f>(AV331-AU331)/(AV331-BG331)</f>
        <v>0</v>
      </c>
      <c r="BJ331">
        <f>(AP331-AV331)/(AP331-BG331)</f>
        <v>0</v>
      </c>
      <c r="BK331">
        <f>(AV331-AU331)/(AV331-AO331)</f>
        <v>0</v>
      </c>
      <c r="BL331">
        <f>(AP331-AV331)/(AP331-AO331)</f>
        <v>0</v>
      </c>
      <c r="BM331">
        <f>(BI331*BG331/AU331)</f>
        <v>0</v>
      </c>
      <c r="BN331">
        <f>(1-BM331)</f>
        <v>0</v>
      </c>
      <c r="CW331">
        <f>$B$11*DU331+$C$11*DV331+$F$11*EG331*(1-EJ331)</f>
        <v>0</v>
      </c>
      <c r="CX331">
        <f>CW331*CY331</f>
        <v>0</v>
      </c>
      <c r="CY331">
        <f>($B$11*$D$9+$C$11*$D$9+$F$11*((ET331+EL331)/MAX(ET331+EL331+EU331, 0.1)*$I$9+EU331/MAX(ET331+EL331+EU331, 0.1)*$J$9))/($B$11+$C$11+$F$11)</f>
        <v>0</v>
      </c>
      <c r="CZ331">
        <f>($B$11*$K$9+$C$11*$K$9+$F$11*((ET331+EL331)/MAX(ET331+EL331+EU331, 0.1)*$P$9+EU331/MAX(ET331+EL331+EU331, 0.1)*$Q$9))/($B$11+$C$11+$F$11)</f>
        <v>0</v>
      </c>
      <c r="DA331">
        <v>4.8</v>
      </c>
      <c r="DB331">
        <v>0.5</v>
      </c>
      <c r="DC331" t="s">
        <v>423</v>
      </c>
      <c r="DD331">
        <v>2</v>
      </c>
      <c r="DE331">
        <v>1758507905.1</v>
      </c>
      <c r="DF331">
        <v>420.5153333333334</v>
      </c>
      <c r="DG331">
        <v>420.0274444444444</v>
      </c>
      <c r="DH331">
        <v>25.32357777777778</v>
      </c>
      <c r="DI331">
        <v>25.27494444444444</v>
      </c>
      <c r="DJ331">
        <v>419.2776666666666</v>
      </c>
      <c r="DK331">
        <v>25.11487777777778</v>
      </c>
      <c r="DL331">
        <v>499.9726666666667</v>
      </c>
      <c r="DM331">
        <v>90.01912222222222</v>
      </c>
      <c r="DN331">
        <v>0.05682562222222222</v>
      </c>
      <c r="DO331">
        <v>31.21292222222223</v>
      </c>
      <c r="DP331">
        <v>30.7059</v>
      </c>
      <c r="DQ331">
        <v>999.9000000000001</v>
      </c>
      <c r="DR331">
        <v>0</v>
      </c>
      <c r="DS331">
        <v>0</v>
      </c>
      <c r="DT331">
        <v>9997.006666666666</v>
      </c>
      <c r="DU331">
        <v>0</v>
      </c>
      <c r="DV331">
        <v>0.899321</v>
      </c>
      <c r="DW331">
        <v>0.4877657777777777</v>
      </c>
      <c r="DX331">
        <v>431.441</v>
      </c>
      <c r="DY331">
        <v>430.9191111111111</v>
      </c>
      <c r="DZ331">
        <v>0.04864438888888889</v>
      </c>
      <c r="EA331">
        <v>420.0274444444444</v>
      </c>
      <c r="EB331">
        <v>25.27494444444444</v>
      </c>
      <c r="EC331">
        <v>2.279605555555555</v>
      </c>
      <c r="ED331">
        <v>2.275226666666667</v>
      </c>
      <c r="EE331">
        <v>19.53298888888889</v>
      </c>
      <c r="EF331">
        <v>19.50205555555555</v>
      </c>
      <c r="EG331">
        <v>0.00500097</v>
      </c>
      <c r="EH331">
        <v>0</v>
      </c>
      <c r="EI331">
        <v>0</v>
      </c>
      <c r="EJ331">
        <v>0</v>
      </c>
      <c r="EK331">
        <v>496.9333333333333</v>
      </c>
      <c r="EL331">
        <v>0.00500097</v>
      </c>
      <c r="EM331">
        <v>-2.933333333333334</v>
      </c>
      <c r="EN331">
        <v>-1.755555555555556</v>
      </c>
      <c r="EO331">
        <v>35.437</v>
      </c>
      <c r="EP331">
        <v>40.229</v>
      </c>
      <c r="EQ331">
        <v>37.52066666666667</v>
      </c>
      <c r="ER331">
        <v>40.56233333333333</v>
      </c>
      <c r="ES331">
        <v>38.104</v>
      </c>
      <c r="ET331">
        <v>0</v>
      </c>
      <c r="EU331">
        <v>0</v>
      </c>
      <c r="EV331">
        <v>0</v>
      </c>
      <c r="EW331">
        <v>1758507909.1</v>
      </c>
      <c r="EX331">
        <v>0</v>
      </c>
      <c r="EY331">
        <v>498.873076923077</v>
      </c>
      <c r="EZ331">
        <v>-14.47863264792489</v>
      </c>
      <c r="FA331">
        <v>27.23076961491419</v>
      </c>
      <c r="FB331">
        <v>-6.903846153846154</v>
      </c>
      <c r="FC331">
        <v>15</v>
      </c>
      <c r="FD331">
        <v>0</v>
      </c>
      <c r="FE331" t="s">
        <v>424</v>
      </c>
      <c r="FF331">
        <v>1747247426.5</v>
      </c>
      <c r="FG331">
        <v>1747247420.5</v>
      </c>
      <c r="FH331">
        <v>0</v>
      </c>
      <c r="FI331">
        <v>1.027</v>
      </c>
      <c r="FJ331">
        <v>0.031</v>
      </c>
      <c r="FK331">
        <v>0.02</v>
      </c>
      <c r="FL331">
        <v>0.05</v>
      </c>
      <c r="FM331">
        <v>420</v>
      </c>
      <c r="FN331">
        <v>16</v>
      </c>
      <c r="FO331">
        <v>0.01</v>
      </c>
      <c r="FP331">
        <v>0.1</v>
      </c>
      <c r="FQ331">
        <v>0.475218175</v>
      </c>
      <c r="FR331">
        <v>0.01640871669793412</v>
      </c>
      <c r="FS331">
        <v>0.03443104061010029</v>
      </c>
      <c r="FT331">
        <v>1</v>
      </c>
      <c r="FU331">
        <v>498.864705882353</v>
      </c>
      <c r="FV331">
        <v>-10.15431623260169</v>
      </c>
      <c r="FW331">
        <v>7.559718418073099</v>
      </c>
      <c r="FX331">
        <v>-1</v>
      </c>
      <c r="FY331">
        <v>0.0599323325</v>
      </c>
      <c r="FZ331">
        <v>-0.1461764521575985</v>
      </c>
      <c r="GA331">
        <v>0.01702571263852688</v>
      </c>
      <c r="GB331">
        <v>0</v>
      </c>
      <c r="GC331">
        <v>1</v>
      </c>
      <c r="GD331">
        <v>2</v>
      </c>
      <c r="GE331" t="s">
        <v>425</v>
      </c>
      <c r="GF331">
        <v>3.13687</v>
      </c>
      <c r="GG331">
        <v>2.71708</v>
      </c>
      <c r="GH331">
        <v>0.09331689999999999</v>
      </c>
      <c r="GI331">
        <v>0.09255720000000001</v>
      </c>
      <c r="GJ331">
        <v>0.10958</v>
      </c>
      <c r="GK331">
        <v>0.108166</v>
      </c>
      <c r="GL331">
        <v>28796.3</v>
      </c>
      <c r="GM331">
        <v>28871.9</v>
      </c>
      <c r="GN331">
        <v>29527.5</v>
      </c>
      <c r="GO331">
        <v>29405</v>
      </c>
      <c r="GP331">
        <v>34737.2</v>
      </c>
      <c r="GQ331">
        <v>34730.6</v>
      </c>
      <c r="GR331">
        <v>41552.9</v>
      </c>
      <c r="GS331">
        <v>41777.5</v>
      </c>
      <c r="GT331">
        <v>1.91655</v>
      </c>
      <c r="GU331">
        <v>1.86852</v>
      </c>
      <c r="GV331">
        <v>0.0765175</v>
      </c>
      <c r="GW331">
        <v>0</v>
      </c>
      <c r="GX331">
        <v>29.4569</v>
      </c>
      <c r="GY331">
        <v>999.9</v>
      </c>
      <c r="GZ331">
        <v>56.6</v>
      </c>
      <c r="HA331">
        <v>31.4</v>
      </c>
      <c r="HB331">
        <v>29.0176</v>
      </c>
      <c r="HC331">
        <v>62.3196</v>
      </c>
      <c r="HD331">
        <v>25.4928</v>
      </c>
      <c r="HE331">
        <v>1</v>
      </c>
      <c r="HF331">
        <v>0.124962</v>
      </c>
      <c r="HG331">
        <v>-1.78267</v>
      </c>
      <c r="HH331">
        <v>20.35</v>
      </c>
      <c r="HI331">
        <v>5.22822</v>
      </c>
      <c r="HJ331">
        <v>12.0159</v>
      </c>
      <c r="HK331">
        <v>4.99145</v>
      </c>
      <c r="HL331">
        <v>3.28938</v>
      </c>
      <c r="HM331">
        <v>9999</v>
      </c>
      <c r="HN331">
        <v>9999</v>
      </c>
      <c r="HO331">
        <v>9999</v>
      </c>
      <c r="HP331">
        <v>999.9</v>
      </c>
      <c r="HQ331">
        <v>1.86756</v>
      </c>
      <c r="HR331">
        <v>1.86673</v>
      </c>
      <c r="HS331">
        <v>1.86602</v>
      </c>
      <c r="HT331">
        <v>1.86599</v>
      </c>
      <c r="HU331">
        <v>1.86783</v>
      </c>
      <c r="HV331">
        <v>1.87027</v>
      </c>
      <c r="HW331">
        <v>1.8689</v>
      </c>
      <c r="HX331">
        <v>1.8704</v>
      </c>
      <c r="HY331">
        <v>0</v>
      </c>
      <c r="HZ331">
        <v>0</v>
      </c>
      <c r="IA331">
        <v>0</v>
      </c>
      <c r="IB331">
        <v>0</v>
      </c>
      <c r="IC331" t="s">
        <v>426</v>
      </c>
      <c r="ID331" t="s">
        <v>427</v>
      </c>
      <c r="IE331" t="s">
        <v>428</v>
      </c>
      <c r="IF331" t="s">
        <v>428</v>
      </c>
      <c r="IG331" t="s">
        <v>428</v>
      </c>
      <c r="IH331" t="s">
        <v>428</v>
      </c>
      <c r="II331">
        <v>0</v>
      </c>
      <c r="IJ331">
        <v>100</v>
      </c>
      <c r="IK331">
        <v>100</v>
      </c>
      <c r="IL331">
        <v>1.238</v>
      </c>
      <c r="IM331">
        <v>0.2089</v>
      </c>
      <c r="IN331">
        <v>0.6902030508192664</v>
      </c>
      <c r="IO331">
        <v>0.001474763808417899</v>
      </c>
      <c r="IP331">
        <v>-3.85604142745729E-07</v>
      </c>
      <c r="IQ331">
        <v>-4.042155114862324E-11</v>
      </c>
      <c r="IR331">
        <v>-0.0599630414126953</v>
      </c>
      <c r="IS331">
        <v>-0.0008759303265835833</v>
      </c>
      <c r="IT331">
        <v>0.0007542316531097033</v>
      </c>
      <c r="IU331">
        <v>-1.168394518909615E-05</v>
      </c>
      <c r="IV331">
        <v>4</v>
      </c>
      <c r="IW331">
        <v>2283</v>
      </c>
      <c r="IX331">
        <v>1</v>
      </c>
      <c r="IY331">
        <v>28</v>
      </c>
      <c r="IZ331">
        <v>187674.7</v>
      </c>
      <c r="JA331">
        <v>187674.8</v>
      </c>
      <c r="JB331">
        <v>1.03394</v>
      </c>
      <c r="JC331">
        <v>2.29492</v>
      </c>
      <c r="JD331">
        <v>1.39771</v>
      </c>
      <c r="JE331">
        <v>2.3584</v>
      </c>
      <c r="JF331">
        <v>1.49536</v>
      </c>
      <c r="JG331">
        <v>2.71362</v>
      </c>
      <c r="JH331">
        <v>36.8366</v>
      </c>
      <c r="JI331">
        <v>24.105</v>
      </c>
      <c r="JJ331">
        <v>18</v>
      </c>
      <c r="JK331">
        <v>489.122</v>
      </c>
      <c r="JL331">
        <v>448.684</v>
      </c>
      <c r="JM331">
        <v>32.2177</v>
      </c>
      <c r="JN331">
        <v>29.203</v>
      </c>
      <c r="JO331">
        <v>29.9999</v>
      </c>
      <c r="JP331">
        <v>29.0348</v>
      </c>
      <c r="JQ331">
        <v>28.9598</v>
      </c>
      <c r="JR331">
        <v>20.696</v>
      </c>
      <c r="JS331">
        <v>20.3321</v>
      </c>
      <c r="JT331">
        <v>100</v>
      </c>
      <c r="JU331">
        <v>32.2102</v>
      </c>
      <c r="JV331">
        <v>420</v>
      </c>
      <c r="JW331">
        <v>25.2767</v>
      </c>
      <c r="JX331">
        <v>100.919</v>
      </c>
      <c r="JY331">
        <v>100.459</v>
      </c>
    </row>
    <row r="332" spans="1:285">
      <c r="A332">
        <v>316</v>
      </c>
      <c r="B332">
        <v>1758507910.1</v>
      </c>
      <c r="C332">
        <v>5021.599999904633</v>
      </c>
      <c r="D332" t="s">
        <v>1068</v>
      </c>
      <c r="E332" t="s">
        <v>1069</v>
      </c>
      <c r="F332">
        <v>5</v>
      </c>
      <c r="G332" t="s">
        <v>1039</v>
      </c>
      <c r="H332" t="s">
        <v>420</v>
      </c>
      <c r="I332" t="s">
        <v>421</v>
      </c>
      <c r="J332">
        <v>1758507907.1</v>
      </c>
      <c r="K332">
        <f>(L332)/1000</f>
        <v>0</v>
      </c>
      <c r="L332">
        <f>1000*DL332*AJ332*(DH332-DI332)/(100*DA332*(1000-AJ332*DH332))</f>
        <v>0</v>
      </c>
      <c r="M332">
        <f>DL332*AJ332*(DG332-DF332*(1000-AJ332*DI332)/(1000-AJ332*DH332))/(100*DA332)</f>
        <v>0</v>
      </c>
      <c r="N332">
        <f>DF332 - IF(AJ332&gt;1, M332*DA332*100.0/(AL332), 0)</f>
        <v>0</v>
      </c>
      <c r="O332">
        <f>((U332-K332/2)*N332-M332)/(U332+K332/2)</f>
        <v>0</v>
      </c>
      <c r="P332">
        <f>O332*(DM332+DN332)/1000.0</f>
        <v>0</v>
      </c>
      <c r="Q332">
        <f>(DF332 - IF(AJ332&gt;1, M332*DA332*100.0/(AL332), 0))*(DM332+DN332)/1000.0</f>
        <v>0</v>
      </c>
      <c r="R332">
        <f>2.0/((1/T332-1/S332)+SIGN(T332)*SQRT((1/T332-1/S332)*(1/T332-1/S332) + 4*DB332/((DB332+1)*(DB332+1))*(2*1/T332*1/S332-1/S332*1/S332)))</f>
        <v>0</v>
      </c>
      <c r="S332">
        <f>IF(LEFT(DC332,1)&lt;&gt;"0",IF(LEFT(DC332,1)="1",3.0,DD332),$D$5+$E$5*(DT332*DM332/($K$5*1000))+$F$5*(DT332*DM332/($K$5*1000))*MAX(MIN(DA332,$J$5),$I$5)*MAX(MIN(DA332,$J$5),$I$5)+$G$5*MAX(MIN(DA332,$J$5),$I$5)*(DT332*DM332/($K$5*1000))+$H$5*(DT332*DM332/($K$5*1000))*(DT332*DM332/($K$5*1000)))</f>
        <v>0</v>
      </c>
      <c r="T332">
        <f>K332*(1000-(1000*0.61365*exp(17.502*X332/(240.97+X332))/(DM332+DN332)+DH332)/2)/(1000*0.61365*exp(17.502*X332/(240.97+X332))/(DM332+DN332)-DH332)</f>
        <v>0</v>
      </c>
      <c r="U332">
        <f>1/((DB332+1)/(R332/1.6)+1/(S332/1.37)) + DB332/((DB332+1)/(R332/1.6) + DB332/(S332/1.37))</f>
        <v>0</v>
      </c>
      <c r="V332">
        <f>(CW332*CZ332)</f>
        <v>0</v>
      </c>
      <c r="W332">
        <f>(DO332+(V332+2*0.95*5.67E-8*(((DO332+$B$7)+273)^4-(DO332+273)^4)-44100*K332)/(1.84*29.3*S332+8*0.95*5.67E-8*(DO332+273)^3))</f>
        <v>0</v>
      </c>
      <c r="X332">
        <f>($C$7*DP332+$D$7*DQ332+$E$7*W332)</f>
        <v>0</v>
      </c>
      <c r="Y332">
        <f>0.61365*exp(17.502*X332/(240.97+X332))</f>
        <v>0</v>
      </c>
      <c r="Z332">
        <f>(AA332/AB332*100)</f>
        <v>0</v>
      </c>
      <c r="AA332">
        <f>DH332*(DM332+DN332)/1000</f>
        <v>0</v>
      </c>
      <c r="AB332">
        <f>0.61365*exp(17.502*DO332/(240.97+DO332))</f>
        <v>0</v>
      </c>
      <c r="AC332">
        <f>(Y332-DH332*(DM332+DN332)/1000)</f>
        <v>0</v>
      </c>
      <c r="AD332">
        <f>(-K332*44100)</f>
        <v>0</v>
      </c>
      <c r="AE332">
        <f>2*29.3*S332*0.92*(DO332-X332)</f>
        <v>0</v>
      </c>
      <c r="AF332">
        <f>2*0.95*5.67E-8*(((DO332+$B$7)+273)^4-(X332+273)^4)</f>
        <v>0</v>
      </c>
      <c r="AG332">
        <f>V332+AF332+AD332+AE332</f>
        <v>0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MAX(0,($B$13+$C$13*DT332)/(1+$D$13*DT332)*DM332/(DO332+273)*$E$13)</f>
        <v>0</v>
      </c>
      <c r="AM332" t="s">
        <v>422</v>
      </c>
      <c r="AN332" t="s">
        <v>422</v>
      </c>
      <c r="AO332">
        <v>0</v>
      </c>
      <c r="AP332">
        <v>0</v>
      </c>
      <c r="AQ332">
        <f>1-AO332/AP332</f>
        <v>0</v>
      </c>
      <c r="AR332">
        <v>0</v>
      </c>
      <c r="AS332" t="s">
        <v>422</v>
      </c>
      <c r="AT332" t="s">
        <v>422</v>
      </c>
      <c r="AU332">
        <v>0</v>
      </c>
      <c r="AV332">
        <v>0</v>
      </c>
      <c r="AW332">
        <f>1-AU332/AV332</f>
        <v>0</v>
      </c>
      <c r="AX332">
        <v>0.5</v>
      </c>
      <c r="AY332">
        <f>CX332</f>
        <v>0</v>
      </c>
      <c r="AZ332">
        <f>M332</f>
        <v>0</v>
      </c>
      <c r="BA332">
        <f>AW332*AX332*AY332</f>
        <v>0</v>
      </c>
      <c r="BB332">
        <f>(AZ332-AR332)/AY332</f>
        <v>0</v>
      </c>
      <c r="BC332">
        <f>(AP332-AV332)/AV332</f>
        <v>0</v>
      </c>
      <c r="BD332">
        <f>AO332/(AQ332+AO332/AV332)</f>
        <v>0</v>
      </c>
      <c r="BE332" t="s">
        <v>422</v>
      </c>
      <c r="BF332">
        <v>0</v>
      </c>
      <c r="BG332">
        <f>IF(BF332&lt;&gt;0, BF332, BD332)</f>
        <v>0</v>
      </c>
      <c r="BH332">
        <f>1-BG332/AV332</f>
        <v>0</v>
      </c>
      <c r="BI332">
        <f>(AV332-AU332)/(AV332-BG332)</f>
        <v>0</v>
      </c>
      <c r="BJ332">
        <f>(AP332-AV332)/(AP332-BG332)</f>
        <v>0</v>
      </c>
      <c r="BK332">
        <f>(AV332-AU332)/(AV332-AO332)</f>
        <v>0</v>
      </c>
      <c r="BL332">
        <f>(AP332-AV332)/(AP332-AO332)</f>
        <v>0</v>
      </c>
      <c r="BM332">
        <f>(BI332*BG332/AU332)</f>
        <v>0</v>
      </c>
      <c r="BN332">
        <f>(1-BM332)</f>
        <v>0</v>
      </c>
      <c r="CW332">
        <f>$B$11*DU332+$C$11*DV332+$F$11*EG332*(1-EJ332)</f>
        <v>0</v>
      </c>
      <c r="CX332">
        <f>CW332*CY332</f>
        <v>0</v>
      </c>
      <c r="CY332">
        <f>($B$11*$D$9+$C$11*$D$9+$F$11*((ET332+EL332)/MAX(ET332+EL332+EU332, 0.1)*$I$9+EU332/MAX(ET332+EL332+EU332, 0.1)*$J$9))/($B$11+$C$11+$F$11)</f>
        <v>0</v>
      </c>
      <c r="CZ332">
        <f>($B$11*$K$9+$C$11*$K$9+$F$11*((ET332+EL332)/MAX(ET332+EL332+EU332, 0.1)*$P$9+EU332/MAX(ET332+EL332+EU332, 0.1)*$Q$9))/($B$11+$C$11+$F$11)</f>
        <v>0</v>
      </c>
      <c r="DA332">
        <v>4.8</v>
      </c>
      <c r="DB332">
        <v>0.5</v>
      </c>
      <c r="DC332" t="s">
        <v>423</v>
      </c>
      <c r="DD332">
        <v>2</v>
      </c>
      <c r="DE332">
        <v>1758507907.1</v>
      </c>
      <c r="DF332">
        <v>420.4951111111111</v>
      </c>
      <c r="DG332">
        <v>420.0004444444444</v>
      </c>
      <c r="DH332">
        <v>25.32931111111111</v>
      </c>
      <c r="DI332">
        <v>25.27706666666667</v>
      </c>
      <c r="DJ332">
        <v>419.2575555555556</v>
      </c>
      <c r="DK332">
        <v>25.12054444444444</v>
      </c>
      <c r="DL332">
        <v>499.9845555555555</v>
      </c>
      <c r="DM332">
        <v>90.0190888888889</v>
      </c>
      <c r="DN332">
        <v>0.0567842</v>
      </c>
      <c r="DO332">
        <v>31.21178888888889</v>
      </c>
      <c r="DP332">
        <v>30.70242222222222</v>
      </c>
      <c r="DQ332">
        <v>999.9000000000001</v>
      </c>
      <c r="DR332">
        <v>0</v>
      </c>
      <c r="DS332">
        <v>0</v>
      </c>
      <c r="DT332">
        <v>10004.79333333333</v>
      </c>
      <c r="DU332">
        <v>0</v>
      </c>
      <c r="DV332">
        <v>0.899321</v>
      </c>
      <c r="DW332">
        <v>0.4945915555555555</v>
      </c>
      <c r="DX332">
        <v>431.4228888888889</v>
      </c>
      <c r="DY332">
        <v>430.8923333333333</v>
      </c>
      <c r="DZ332">
        <v>0.05226876666666667</v>
      </c>
      <c r="EA332">
        <v>420.0004444444444</v>
      </c>
      <c r="EB332">
        <v>25.27706666666667</v>
      </c>
      <c r="EC332">
        <v>2.280123333333334</v>
      </c>
      <c r="ED332">
        <v>2.275418888888889</v>
      </c>
      <c r="EE332">
        <v>19.53663333333333</v>
      </c>
      <c r="EF332">
        <v>19.5034</v>
      </c>
      <c r="EG332">
        <v>0.00500097</v>
      </c>
      <c r="EH332">
        <v>0</v>
      </c>
      <c r="EI332">
        <v>0</v>
      </c>
      <c r="EJ332">
        <v>0</v>
      </c>
      <c r="EK332">
        <v>497.7333333333333</v>
      </c>
      <c r="EL332">
        <v>0.00500097</v>
      </c>
      <c r="EM332">
        <v>-2.377777777777778</v>
      </c>
      <c r="EN332">
        <v>-1.433333333333333</v>
      </c>
      <c r="EO332">
        <v>35.45099999999999</v>
      </c>
      <c r="EP332">
        <v>40.27066666666667</v>
      </c>
      <c r="EQ332">
        <v>37.54133333333333</v>
      </c>
      <c r="ER332">
        <v>40.61777777777777</v>
      </c>
      <c r="ES332">
        <v>38.125</v>
      </c>
      <c r="ET332">
        <v>0</v>
      </c>
      <c r="EU332">
        <v>0</v>
      </c>
      <c r="EV332">
        <v>0</v>
      </c>
      <c r="EW332">
        <v>1758507910.9</v>
      </c>
      <c r="EX332">
        <v>0</v>
      </c>
      <c r="EY332">
        <v>497.504</v>
      </c>
      <c r="EZ332">
        <v>-9.161538844346262</v>
      </c>
      <c r="FA332">
        <v>-9.253845626715377</v>
      </c>
      <c r="FB332">
        <v>-4.66</v>
      </c>
      <c r="FC332">
        <v>15</v>
      </c>
      <c r="FD332">
        <v>0</v>
      </c>
      <c r="FE332" t="s">
        <v>424</v>
      </c>
      <c r="FF332">
        <v>1747247426.5</v>
      </c>
      <c r="FG332">
        <v>1747247420.5</v>
      </c>
      <c r="FH332">
        <v>0</v>
      </c>
      <c r="FI332">
        <v>1.027</v>
      </c>
      <c r="FJ332">
        <v>0.031</v>
      </c>
      <c r="FK332">
        <v>0.02</v>
      </c>
      <c r="FL332">
        <v>0.05</v>
      </c>
      <c r="FM332">
        <v>420</v>
      </c>
      <c r="FN332">
        <v>16</v>
      </c>
      <c r="FO332">
        <v>0.01</v>
      </c>
      <c r="FP332">
        <v>0.1</v>
      </c>
      <c r="FQ332">
        <v>0.4859998536585366</v>
      </c>
      <c r="FR332">
        <v>0.04952006968640911</v>
      </c>
      <c r="FS332">
        <v>0.03435836282447964</v>
      </c>
      <c r="FT332">
        <v>1</v>
      </c>
      <c r="FU332">
        <v>498.5235294117647</v>
      </c>
      <c r="FV332">
        <v>6.310160384450686</v>
      </c>
      <c r="FW332">
        <v>7.725247333696313</v>
      </c>
      <c r="FX332">
        <v>-1</v>
      </c>
      <c r="FY332">
        <v>0.0572901512195122</v>
      </c>
      <c r="FZ332">
        <v>-0.1088313240418118</v>
      </c>
      <c r="GA332">
        <v>0.01553266855720112</v>
      </c>
      <c r="GB332">
        <v>0</v>
      </c>
      <c r="GC332">
        <v>1</v>
      </c>
      <c r="GD332">
        <v>2</v>
      </c>
      <c r="GE332" t="s">
        <v>425</v>
      </c>
      <c r="GF332">
        <v>3.13684</v>
      </c>
      <c r="GG332">
        <v>2.71718</v>
      </c>
      <c r="GH332">
        <v>0.0933109</v>
      </c>
      <c r="GI332">
        <v>0.0925574</v>
      </c>
      <c r="GJ332">
        <v>0.109595</v>
      </c>
      <c r="GK332">
        <v>0.108168</v>
      </c>
      <c r="GL332">
        <v>28796.4</v>
      </c>
      <c r="GM332">
        <v>28872.1</v>
      </c>
      <c r="GN332">
        <v>29527.4</v>
      </c>
      <c r="GO332">
        <v>29405.3</v>
      </c>
      <c r="GP332">
        <v>34736.5</v>
      </c>
      <c r="GQ332">
        <v>34730.7</v>
      </c>
      <c r="GR332">
        <v>41552.8</v>
      </c>
      <c r="GS332">
        <v>41777.8</v>
      </c>
      <c r="GT332">
        <v>1.91653</v>
      </c>
      <c r="GU332">
        <v>1.8684</v>
      </c>
      <c r="GV332">
        <v>0.076443</v>
      </c>
      <c r="GW332">
        <v>0</v>
      </c>
      <c r="GX332">
        <v>29.4569</v>
      </c>
      <c r="GY332">
        <v>999.9</v>
      </c>
      <c r="GZ332">
        <v>56.6</v>
      </c>
      <c r="HA332">
        <v>31.4</v>
      </c>
      <c r="HB332">
        <v>29.0215</v>
      </c>
      <c r="HC332">
        <v>62.2396</v>
      </c>
      <c r="HD332">
        <v>25.5609</v>
      </c>
      <c r="HE332">
        <v>1</v>
      </c>
      <c r="HF332">
        <v>0.124924</v>
      </c>
      <c r="HG332">
        <v>-1.78401</v>
      </c>
      <c r="HH332">
        <v>20.35</v>
      </c>
      <c r="HI332">
        <v>5.22807</v>
      </c>
      <c r="HJ332">
        <v>12.0159</v>
      </c>
      <c r="HK332">
        <v>4.99145</v>
      </c>
      <c r="HL332">
        <v>3.2894</v>
      </c>
      <c r="HM332">
        <v>9999</v>
      </c>
      <c r="HN332">
        <v>9999</v>
      </c>
      <c r="HO332">
        <v>9999</v>
      </c>
      <c r="HP332">
        <v>999.9</v>
      </c>
      <c r="HQ332">
        <v>1.86756</v>
      </c>
      <c r="HR332">
        <v>1.86673</v>
      </c>
      <c r="HS332">
        <v>1.86603</v>
      </c>
      <c r="HT332">
        <v>1.86598</v>
      </c>
      <c r="HU332">
        <v>1.86783</v>
      </c>
      <c r="HV332">
        <v>1.87027</v>
      </c>
      <c r="HW332">
        <v>1.8689</v>
      </c>
      <c r="HX332">
        <v>1.87041</v>
      </c>
      <c r="HY332">
        <v>0</v>
      </c>
      <c r="HZ332">
        <v>0</v>
      </c>
      <c r="IA332">
        <v>0</v>
      </c>
      <c r="IB332">
        <v>0</v>
      </c>
      <c r="IC332" t="s">
        <v>426</v>
      </c>
      <c r="ID332" t="s">
        <v>427</v>
      </c>
      <c r="IE332" t="s">
        <v>428</v>
      </c>
      <c r="IF332" t="s">
        <v>428</v>
      </c>
      <c r="IG332" t="s">
        <v>428</v>
      </c>
      <c r="IH332" t="s">
        <v>428</v>
      </c>
      <c r="II332">
        <v>0</v>
      </c>
      <c r="IJ332">
        <v>100</v>
      </c>
      <c r="IK332">
        <v>100</v>
      </c>
      <c r="IL332">
        <v>1.237</v>
      </c>
      <c r="IM332">
        <v>0.2089</v>
      </c>
      <c r="IN332">
        <v>0.6902030508192664</v>
      </c>
      <c r="IO332">
        <v>0.001474763808417899</v>
      </c>
      <c r="IP332">
        <v>-3.85604142745729E-07</v>
      </c>
      <c r="IQ332">
        <v>-4.042155114862324E-11</v>
      </c>
      <c r="IR332">
        <v>-0.0599630414126953</v>
      </c>
      <c r="IS332">
        <v>-0.0008759303265835833</v>
      </c>
      <c r="IT332">
        <v>0.0007542316531097033</v>
      </c>
      <c r="IU332">
        <v>-1.168394518909615E-05</v>
      </c>
      <c r="IV332">
        <v>4</v>
      </c>
      <c r="IW332">
        <v>2283</v>
      </c>
      <c r="IX332">
        <v>1</v>
      </c>
      <c r="IY332">
        <v>28</v>
      </c>
      <c r="IZ332">
        <v>187674.7</v>
      </c>
      <c r="JA332">
        <v>187674.8</v>
      </c>
      <c r="JB332">
        <v>1.03394</v>
      </c>
      <c r="JC332">
        <v>2.2876</v>
      </c>
      <c r="JD332">
        <v>1.39648</v>
      </c>
      <c r="JE332">
        <v>2.35718</v>
      </c>
      <c r="JF332">
        <v>1.49536</v>
      </c>
      <c r="JG332">
        <v>2.73804</v>
      </c>
      <c r="JH332">
        <v>36.8366</v>
      </c>
      <c r="JI332">
        <v>24.105</v>
      </c>
      <c r="JJ332">
        <v>18</v>
      </c>
      <c r="JK332">
        <v>489.096</v>
      </c>
      <c r="JL332">
        <v>448.597</v>
      </c>
      <c r="JM332">
        <v>32.2142</v>
      </c>
      <c r="JN332">
        <v>29.2017</v>
      </c>
      <c r="JO332">
        <v>29.9998</v>
      </c>
      <c r="JP332">
        <v>29.0336</v>
      </c>
      <c r="JQ332">
        <v>28.9585</v>
      </c>
      <c r="JR332">
        <v>20.6948</v>
      </c>
      <c r="JS332">
        <v>20.3321</v>
      </c>
      <c r="JT332">
        <v>100</v>
      </c>
      <c r="JU332">
        <v>32.2102</v>
      </c>
      <c r="JV332">
        <v>420</v>
      </c>
      <c r="JW332">
        <v>25.2767</v>
      </c>
      <c r="JX332">
        <v>100.919</v>
      </c>
      <c r="JY332">
        <v>100.46</v>
      </c>
    </row>
    <row r="333" spans="1:285">
      <c r="A333">
        <v>317</v>
      </c>
      <c r="B333">
        <v>1758507912.1</v>
      </c>
      <c r="C333">
        <v>5023.599999904633</v>
      </c>
      <c r="D333" t="s">
        <v>1070</v>
      </c>
      <c r="E333" t="s">
        <v>1071</v>
      </c>
      <c r="F333">
        <v>5</v>
      </c>
      <c r="G333" t="s">
        <v>1039</v>
      </c>
      <c r="H333" t="s">
        <v>420</v>
      </c>
      <c r="I333" t="s">
        <v>421</v>
      </c>
      <c r="J333">
        <v>1758507909.1</v>
      </c>
      <c r="K333">
        <f>(L333)/1000</f>
        <v>0</v>
      </c>
      <c r="L333">
        <f>1000*DL333*AJ333*(DH333-DI333)/(100*DA333*(1000-AJ333*DH333))</f>
        <v>0</v>
      </c>
      <c r="M333">
        <f>DL333*AJ333*(DG333-DF333*(1000-AJ333*DI333)/(1000-AJ333*DH333))/(100*DA333)</f>
        <v>0</v>
      </c>
      <c r="N333">
        <f>DF333 - IF(AJ333&gt;1, M333*DA333*100.0/(AL333), 0)</f>
        <v>0</v>
      </c>
      <c r="O333">
        <f>((U333-K333/2)*N333-M333)/(U333+K333/2)</f>
        <v>0</v>
      </c>
      <c r="P333">
        <f>O333*(DM333+DN333)/1000.0</f>
        <v>0</v>
      </c>
      <c r="Q333">
        <f>(DF333 - IF(AJ333&gt;1, M333*DA333*100.0/(AL333), 0))*(DM333+DN333)/1000.0</f>
        <v>0</v>
      </c>
      <c r="R333">
        <f>2.0/((1/T333-1/S333)+SIGN(T333)*SQRT((1/T333-1/S333)*(1/T333-1/S333) + 4*DB333/((DB333+1)*(DB333+1))*(2*1/T333*1/S333-1/S333*1/S333)))</f>
        <v>0</v>
      </c>
      <c r="S333">
        <f>IF(LEFT(DC333,1)&lt;&gt;"0",IF(LEFT(DC333,1)="1",3.0,DD333),$D$5+$E$5*(DT333*DM333/($K$5*1000))+$F$5*(DT333*DM333/($K$5*1000))*MAX(MIN(DA333,$J$5),$I$5)*MAX(MIN(DA333,$J$5),$I$5)+$G$5*MAX(MIN(DA333,$J$5),$I$5)*(DT333*DM333/($K$5*1000))+$H$5*(DT333*DM333/($K$5*1000))*(DT333*DM333/($K$5*1000)))</f>
        <v>0</v>
      </c>
      <c r="T333">
        <f>K333*(1000-(1000*0.61365*exp(17.502*X333/(240.97+X333))/(DM333+DN333)+DH333)/2)/(1000*0.61365*exp(17.502*X333/(240.97+X333))/(DM333+DN333)-DH333)</f>
        <v>0</v>
      </c>
      <c r="U333">
        <f>1/((DB333+1)/(R333/1.6)+1/(S333/1.37)) + DB333/((DB333+1)/(R333/1.6) + DB333/(S333/1.37))</f>
        <v>0</v>
      </c>
      <c r="V333">
        <f>(CW333*CZ333)</f>
        <v>0</v>
      </c>
      <c r="W333">
        <f>(DO333+(V333+2*0.95*5.67E-8*(((DO333+$B$7)+273)^4-(DO333+273)^4)-44100*K333)/(1.84*29.3*S333+8*0.95*5.67E-8*(DO333+273)^3))</f>
        <v>0</v>
      </c>
      <c r="X333">
        <f>($C$7*DP333+$D$7*DQ333+$E$7*W333)</f>
        <v>0</v>
      </c>
      <c r="Y333">
        <f>0.61365*exp(17.502*X333/(240.97+X333))</f>
        <v>0</v>
      </c>
      <c r="Z333">
        <f>(AA333/AB333*100)</f>
        <v>0</v>
      </c>
      <c r="AA333">
        <f>DH333*(DM333+DN333)/1000</f>
        <v>0</v>
      </c>
      <c r="AB333">
        <f>0.61365*exp(17.502*DO333/(240.97+DO333))</f>
        <v>0</v>
      </c>
      <c r="AC333">
        <f>(Y333-DH333*(DM333+DN333)/1000)</f>
        <v>0</v>
      </c>
      <c r="AD333">
        <f>(-K333*44100)</f>
        <v>0</v>
      </c>
      <c r="AE333">
        <f>2*29.3*S333*0.92*(DO333-X333)</f>
        <v>0</v>
      </c>
      <c r="AF333">
        <f>2*0.95*5.67E-8*(((DO333+$B$7)+273)^4-(X333+273)^4)</f>
        <v>0</v>
      </c>
      <c r="AG333">
        <f>V333+AF333+AD333+AE333</f>
        <v>0</v>
      </c>
      <c r="AH333">
        <v>2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MAX(0,($B$13+$C$13*DT333)/(1+$D$13*DT333)*DM333/(DO333+273)*$E$13)</f>
        <v>0</v>
      </c>
      <c r="AM333" t="s">
        <v>422</v>
      </c>
      <c r="AN333" t="s">
        <v>422</v>
      </c>
      <c r="AO333">
        <v>0</v>
      </c>
      <c r="AP333">
        <v>0</v>
      </c>
      <c r="AQ333">
        <f>1-AO333/AP333</f>
        <v>0</v>
      </c>
      <c r="AR333">
        <v>0</v>
      </c>
      <c r="AS333" t="s">
        <v>422</v>
      </c>
      <c r="AT333" t="s">
        <v>422</v>
      </c>
      <c r="AU333">
        <v>0</v>
      </c>
      <c r="AV333">
        <v>0</v>
      </c>
      <c r="AW333">
        <f>1-AU333/AV333</f>
        <v>0</v>
      </c>
      <c r="AX333">
        <v>0.5</v>
      </c>
      <c r="AY333">
        <f>CX333</f>
        <v>0</v>
      </c>
      <c r="AZ333">
        <f>M333</f>
        <v>0</v>
      </c>
      <c r="BA333">
        <f>AW333*AX333*AY333</f>
        <v>0</v>
      </c>
      <c r="BB333">
        <f>(AZ333-AR333)/AY333</f>
        <v>0</v>
      </c>
      <c r="BC333">
        <f>(AP333-AV333)/AV333</f>
        <v>0</v>
      </c>
      <c r="BD333">
        <f>AO333/(AQ333+AO333/AV333)</f>
        <v>0</v>
      </c>
      <c r="BE333" t="s">
        <v>422</v>
      </c>
      <c r="BF333">
        <v>0</v>
      </c>
      <c r="BG333">
        <f>IF(BF333&lt;&gt;0, BF333, BD333)</f>
        <v>0</v>
      </c>
      <c r="BH333">
        <f>1-BG333/AV333</f>
        <v>0</v>
      </c>
      <c r="BI333">
        <f>(AV333-AU333)/(AV333-BG333)</f>
        <v>0</v>
      </c>
      <c r="BJ333">
        <f>(AP333-AV333)/(AP333-BG333)</f>
        <v>0</v>
      </c>
      <c r="BK333">
        <f>(AV333-AU333)/(AV333-AO333)</f>
        <v>0</v>
      </c>
      <c r="BL333">
        <f>(AP333-AV333)/(AP333-AO333)</f>
        <v>0</v>
      </c>
      <c r="BM333">
        <f>(BI333*BG333/AU333)</f>
        <v>0</v>
      </c>
      <c r="BN333">
        <f>(1-BM333)</f>
        <v>0</v>
      </c>
      <c r="CW333">
        <f>$B$11*DU333+$C$11*DV333+$F$11*EG333*(1-EJ333)</f>
        <v>0</v>
      </c>
      <c r="CX333">
        <f>CW333*CY333</f>
        <v>0</v>
      </c>
      <c r="CY333">
        <f>($B$11*$D$9+$C$11*$D$9+$F$11*((ET333+EL333)/MAX(ET333+EL333+EU333, 0.1)*$I$9+EU333/MAX(ET333+EL333+EU333, 0.1)*$J$9))/($B$11+$C$11+$F$11)</f>
        <v>0</v>
      </c>
      <c r="CZ333">
        <f>($B$11*$K$9+$C$11*$K$9+$F$11*((ET333+EL333)/MAX(ET333+EL333+EU333, 0.1)*$P$9+EU333/MAX(ET333+EL333+EU333, 0.1)*$Q$9))/($B$11+$C$11+$F$11)</f>
        <v>0</v>
      </c>
      <c r="DA333">
        <v>4.8</v>
      </c>
      <c r="DB333">
        <v>0.5</v>
      </c>
      <c r="DC333" t="s">
        <v>423</v>
      </c>
      <c r="DD333">
        <v>2</v>
      </c>
      <c r="DE333">
        <v>1758507909.1</v>
      </c>
      <c r="DF333">
        <v>420.4804444444445</v>
      </c>
      <c r="DG333">
        <v>419.9863333333333</v>
      </c>
      <c r="DH333">
        <v>25.33415555555555</v>
      </c>
      <c r="DI333">
        <v>25.27851111111111</v>
      </c>
      <c r="DJ333">
        <v>419.2428888888889</v>
      </c>
      <c r="DK333">
        <v>25.12531111111111</v>
      </c>
      <c r="DL333">
        <v>500.002</v>
      </c>
      <c r="DM333">
        <v>90.01894444444444</v>
      </c>
      <c r="DN333">
        <v>0.05676541111111111</v>
      </c>
      <c r="DO333">
        <v>31.2116</v>
      </c>
      <c r="DP333">
        <v>30.70002222222222</v>
      </c>
      <c r="DQ333">
        <v>999.9000000000001</v>
      </c>
      <c r="DR333">
        <v>0</v>
      </c>
      <c r="DS333">
        <v>0</v>
      </c>
      <c r="DT333">
        <v>10007.50555555555</v>
      </c>
      <c r="DU333">
        <v>0</v>
      </c>
      <c r="DV333">
        <v>0.899321</v>
      </c>
      <c r="DW333">
        <v>0.4940796666666666</v>
      </c>
      <c r="DX333">
        <v>431.4101111111111</v>
      </c>
      <c r="DY333">
        <v>430.8784444444444</v>
      </c>
      <c r="DZ333">
        <v>0.05566531111111111</v>
      </c>
      <c r="EA333">
        <v>419.9863333333333</v>
      </c>
      <c r="EB333">
        <v>25.27851111111111</v>
      </c>
      <c r="EC333">
        <v>2.280554444444444</v>
      </c>
      <c r="ED333">
        <v>2.275544444444444</v>
      </c>
      <c r="EE333">
        <v>19.5397</v>
      </c>
      <c r="EF333">
        <v>19.5043</v>
      </c>
      <c r="EG333">
        <v>0.00500097</v>
      </c>
      <c r="EH333">
        <v>0</v>
      </c>
      <c r="EI333">
        <v>0</v>
      </c>
      <c r="EJ333">
        <v>0</v>
      </c>
      <c r="EK333">
        <v>499.2333333333333</v>
      </c>
      <c r="EL333">
        <v>0.00500097</v>
      </c>
      <c r="EM333">
        <v>-3.788888888888888</v>
      </c>
      <c r="EN333">
        <v>-1.4</v>
      </c>
      <c r="EO333">
        <v>35.472</v>
      </c>
      <c r="EP333">
        <v>40.29133333333333</v>
      </c>
      <c r="EQ333">
        <v>37.562</v>
      </c>
      <c r="ER333">
        <v>40.65944444444445</v>
      </c>
      <c r="ES333">
        <v>38.14566666666667</v>
      </c>
      <c r="ET333">
        <v>0</v>
      </c>
      <c r="EU333">
        <v>0</v>
      </c>
      <c r="EV333">
        <v>0</v>
      </c>
      <c r="EW333">
        <v>1758507913.3</v>
      </c>
      <c r="EX333">
        <v>0</v>
      </c>
      <c r="EY333">
        <v>497.4280000000001</v>
      </c>
      <c r="EZ333">
        <v>13.57692271861373</v>
      </c>
      <c r="FA333">
        <v>-25.4769226510614</v>
      </c>
      <c r="FB333">
        <v>-4.34</v>
      </c>
      <c r="FC333">
        <v>15</v>
      </c>
      <c r="FD333">
        <v>0</v>
      </c>
      <c r="FE333" t="s">
        <v>424</v>
      </c>
      <c r="FF333">
        <v>1747247426.5</v>
      </c>
      <c r="FG333">
        <v>1747247420.5</v>
      </c>
      <c r="FH333">
        <v>0</v>
      </c>
      <c r="FI333">
        <v>1.027</v>
      </c>
      <c r="FJ333">
        <v>0.031</v>
      </c>
      <c r="FK333">
        <v>0.02</v>
      </c>
      <c r="FL333">
        <v>0.05</v>
      </c>
      <c r="FM333">
        <v>420</v>
      </c>
      <c r="FN333">
        <v>16</v>
      </c>
      <c r="FO333">
        <v>0.01</v>
      </c>
      <c r="FP333">
        <v>0.1</v>
      </c>
      <c r="FQ333">
        <v>0.4817688000000001</v>
      </c>
      <c r="FR333">
        <v>0.09292221388367648</v>
      </c>
      <c r="FS333">
        <v>0.03422934692570105</v>
      </c>
      <c r="FT333">
        <v>1</v>
      </c>
      <c r="FU333">
        <v>498.9441176470588</v>
      </c>
      <c r="FV333">
        <v>-22.53781525414108</v>
      </c>
      <c r="FW333">
        <v>7.629709391446299</v>
      </c>
      <c r="FX333">
        <v>-1</v>
      </c>
      <c r="FY333">
        <v>0.05516395750000001</v>
      </c>
      <c r="FZ333">
        <v>-0.07096542326454046</v>
      </c>
      <c r="GA333">
        <v>0.01388700826002288</v>
      </c>
      <c r="GB333">
        <v>1</v>
      </c>
      <c r="GC333">
        <v>2</v>
      </c>
      <c r="GD333">
        <v>2</v>
      </c>
      <c r="GE333" t="s">
        <v>448</v>
      </c>
      <c r="GF333">
        <v>3.13684</v>
      </c>
      <c r="GG333">
        <v>2.71677</v>
      </c>
      <c r="GH333">
        <v>0.0932996</v>
      </c>
      <c r="GI333">
        <v>0.0925677</v>
      </c>
      <c r="GJ333">
        <v>0.109603</v>
      </c>
      <c r="GK333">
        <v>0.108167</v>
      </c>
      <c r="GL333">
        <v>28796.4</v>
      </c>
      <c r="GM333">
        <v>28871.8</v>
      </c>
      <c r="GN333">
        <v>29527</v>
      </c>
      <c r="GO333">
        <v>29405.3</v>
      </c>
      <c r="GP333">
        <v>34735.9</v>
      </c>
      <c r="GQ333">
        <v>34730.9</v>
      </c>
      <c r="GR333">
        <v>41552.4</v>
      </c>
      <c r="GS333">
        <v>41777.9</v>
      </c>
      <c r="GT333">
        <v>1.91675</v>
      </c>
      <c r="GU333">
        <v>1.86835</v>
      </c>
      <c r="GV333">
        <v>0.0763312</v>
      </c>
      <c r="GW333">
        <v>0</v>
      </c>
      <c r="GX333">
        <v>29.4569</v>
      </c>
      <c r="GY333">
        <v>999.9</v>
      </c>
      <c r="GZ333">
        <v>56.6</v>
      </c>
      <c r="HA333">
        <v>31.4</v>
      </c>
      <c r="HB333">
        <v>29.0207</v>
      </c>
      <c r="HC333">
        <v>62.3696</v>
      </c>
      <c r="HD333">
        <v>25.605</v>
      </c>
      <c r="HE333">
        <v>1</v>
      </c>
      <c r="HF333">
        <v>0.124693</v>
      </c>
      <c r="HG333">
        <v>-1.78422</v>
      </c>
      <c r="HH333">
        <v>20.3497</v>
      </c>
      <c r="HI333">
        <v>5.22583</v>
      </c>
      <c r="HJ333">
        <v>12.0159</v>
      </c>
      <c r="HK333">
        <v>4.99095</v>
      </c>
      <c r="HL333">
        <v>3.28912</v>
      </c>
      <c r="HM333">
        <v>9999</v>
      </c>
      <c r="HN333">
        <v>9999</v>
      </c>
      <c r="HO333">
        <v>9999</v>
      </c>
      <c r="HP333">
        <v>999.9</v>
      </c>
      <c r="HQ333">
        <v>1.86756</v>
      </c>
      <c r="HR333">
        <v>1.86672</v>
      </c>
      <c r="HS333">
        <v>1.86601</v>
      </c>
      <c r="HT333">
        <v>1.86598</v>
      </c>
      <c r="HU333">
        <v>1.86783</v>
      </c>
      <c r="HV333">
        <v>1.87027</v>
      </c>
      <c r="HW333">
        <v>1.8689</v>
      </c>
      <c r="HX333">
        <v>1.8704</v>
      </c>
      <c r="HY333">
        <v>0</v>
      </c>
      <c r="HZ333">
        <v>0</v>
      </c>
      <c r="IA333">
        <v>0</v>
      </c>
      <c r="IB333">
        <v>0</v>
      </c>
      <c r="IC333" t="s">
        <v>426</v>
      </c>
      <c r="ID333" t="s">
        <v>427</v>
      </c>
      <c r="IE333" t="s">
        <v>428</v>
      </c>
      <c r="IF333" t="s">
        <v>428</v>
      </c>
      <c r="IG333" t="s">
        <v>428</v>
      </c>
      <c r="IH333" t="s">
        <v>428</v>
      </c>
      <c r="II333">
        <v>0</v>
      </c>
      <c r="IJ333">
        <v>100</v>
      </c>
      <c r="IK333">
        <v>100</v>
      </c>
      <c r="IL333">
        <v>1.237</v>
      </c>
      <c r="IM333">
        <v>0.2089</v>
      </c>
      <c r="IN333">
        <v>0.6902030508192664</v>
      </c>
      <c r="IO333">
        <v>0.001474763808417899</v>
      </c>
      <c r="IP333">
        <v>-3.85604142745729E-07</v>
      </c>
      <c r="IQ333">
        <v>-4.042155114862324E-11</v>
      </c>
      <c r="IR333">
        <v>-0.0599630414126953</v>
      </c>
      <c r="IS333">
        <v>-0.0008759303265835833</v>
      </c>
      <c r="IT333">
        <v>0.0007542316531097033</v>
      </c>
      <c r="IU333">
        <v>-1.168394518909615E-05</v>
      </c>
      <c r="IV333">
        <v>4</v>
      </c>
      <c r="IW333">
        <v>2283</v>
      </c>
      <c r="IX333">
        <v>1</v>
      </c>
      <c r="IY333">
        <v>28</v>
      </c>
      <c r="IZ333">
        <v>187674.8</v>
      </c>
      <c r="JA333">
        <v>187674.9</v>
      </c>
      <c r="JB333">
        <v>1.03394</v>
      </c>
      <c r="JC333">
        <v>2.28638</v>
      </c>
      <c r="JD333">
        <v>1.39648</v>
      </c>
      <c r="JE333">
        <v>2.35718</v>
      </c>
      <c r="JF333">
        <v>1.49536</v>
      </c>
      <c r="JG333">
        <v>2.74048</v>
      </c>
      <c r="JH333">
        <v>36.8366</v>
      </c>
      <c r="JI333">
        <v>24.105</v>
      </c>
      <c r="JJ333">
        <v>18</v>
      </c>
      <c r="JK333">
        <v>489.234</v>
      </c>
      <c r="JL333">
        <v>448.56</v>
      </c>
      <c r="JM333">
        <v>32.2111</v>
      </c>
      <c r="JN333">
        <v>29.2011</v>
      </c>
      <c r="JO333">
        <v>29.9998</v>
      </c>
      <c r="JP333">
        <v>29.033</v>
      </c>
      <c r="JQ333">
        <v>28.9578</v>
      </c>
      <c r="JR333">
        <v>20.6953</v>
      </c>
      <c r="JS333">
        <v>20.3321</v>
      </c>
      <c r="JT333">
        <v>100</v>
      </c>
      <c r="JU333">
        <v>32.2102</v>
      </c>
      <c r="JV333">
        <v>420</v>
      </c>
      <c r="JW333">
        <v>25.2767</v>
      </c>
      <c r="JX333">
        <v>100.918</v>
      </c>
      <c r="JY333">
        <v>100.46</v>
      </c>
    </row>
    <row r="334" spans="1:285">
      <c r="A334">
        <v>318</v>
      </c>
      <c r="B334">
        <v>1758507914.1</v>
      </c>
      <c r="C334">
        <v>5025.599999904633</v>
      </c>
      <c r="D334" t="s">
        <v>1072</v>
      </c>
      <c r="E334" t="s">
        <v>1073</v>
      </c>
      <c r="F334">
        <v>5</v>
      </c>
      <c r="G334" t="s">
        <v>1039</v>
      </c>
      <c r="H334" t="s">
        <v>420</v>
      </c>
      <c r="I334" t="s">
        <v>421</v>
      </c>
      <c r="J334">
        <v>1758507911.1</v>
      </c>
      <c r="K334">
        <f>(L334)/1000</f>
        <v>0</v>
      </c>
      <c r="L334">
        <f>1000*DL334*AJ334*(DH334-DI334)/(100*DA334*(1000-AJ334*DH334))</f>
        <v>0</v>
      </c>
      <c r="M334">
        <f>DL334*AJ334*(DG334-DF334*(1000-AJ334*DI334)/(1000-AJ334*DH334))/(100*DA334)</f>
        <v>0</v>
      </c>
      <c r="N334">
        <f>DF334 - IF(AJ334&gt;1, M334*DA334*100.0/(AL334), 0)</f>
        <v>0</v>
      </c>
      <c r="O334">
        <f>((U334-K334/2)*N334-M334)/(U334+K334/2)</f>
        <v>0</v>
      </c>
      <c r="P334">
        <f>O334*(DM334+DN334)/1000.0</f>
        <v>0</v>
      </c>
      <c r="Q334">
        <f>(DF334 - IF(AJ334&gt;1, M334*DA334*100.0/(AL334), 0))*(DM334+DN334)/1000.0</f>
        <v>0</v>
      </c>
      <c r="R334">
        <f>2.0/((1/T334-1/S334)+SIGN(T334)*SQRT((1/T334-1/S334)*(1/T334-1/S334) + 4*DB334/((DB334+1)*(DB334+1))*(2*1/T334*1/S334-1/S334*1/S334)))</f>
        <v>0</v>
      </c>
      <c r="S334">
        <f>IF(LEFT(DC334,1)&lt;&gt;"0",IF(LEFT(DC334,1)="1",3.0,DD334),$D$5+$E$5*(DT334*DM334/($K$5*1000))+$F$5*(DT334*DM334/($K$5*1000))*MAX(MIN(DA334,$J$5),$I$5)*MAX(MIN(DA334,$J$5),$I$5)+$G$5*MAX(MIN(DA334,$J$5),$I$5)*(DT334*DM334/($K$5*1000))+$H$5*(DT334*DM334/($K$5*1000))*(DT334*DM334/($K$5*1000)))</f>
        <v>0</v>
      </c>
      <c r="T334">
        <f>K334*(1000-(1000*0.61365*exp(17.502*X334/(240.97+X334))/(DM334+DN334)+DH334)/2)/(1000*0.61365*exp(17.502*X334/(240.97+X334))/(DM334+DN334)-DH334)</f>
        <v>0</v>
      </c>
      <c r="U334">
        <f>1/((DB334+1)/(R334/1.6)+1/(S334/1.37)) + DB334/((DB334+1)/(R334/1.6) + DB334/(S334/1.37))</f>
        <v>0</v>
      </c>
      <c r="V334">
        <f>(CW334*CZ334)</f>
        <v>0</v>
      </c>
      <c r="W334">
        <f>(DO334+(V334+2*0.95*5.67E-8*(((DO334+$B$7)+273)^4-(DO334+273)^4)-44100*K334)/(1.84*29.3*S334+8*0.95*5.67E-8*(DO334+273)^3))</f>
        <v>0</v>
      </c>
      <c r="X334">
        <f>($C$7*DP334+$D$7*DQ334+$E$7*W334)</f>
        <v>0</v>
      </c>
      <c r="Y334">
        <f>0.61365*exp(17.502*X334/(240.97+X334))</f>
        <v>0</v>
      </c>
      <c r="Z334">
        <f>(AA334/AB334*100)</f>
        <v>0</v>
      </c>
      <c r="AA334">
        <f>DH334*(DM334+DN334)/1000</f>
        <v>0</v>
      </c>
      <c r="AB334">
        <f>0.61365*exp(17.502*DO334/(240.97+DO334))</f>
        <v>0</v>
      </c>
      <c r="AC334">
        <f>(Y334-DH334*(DM334+DN334)/1000)</f>
        <v>0</v>
      </c>
      <c r="AD334">
        <f>(-K334*44100)</f>
        <v>0</v>
      </c>
      <c r="AE334">
        <f>2*29.3*S334*0.92*(DO334-X334)</f>
        <v>0</v>
      </c>
      <c r="AF334">
        <f>2*0.95*5.67E-8*(((DO334+$B$7)+273)^4-(X334+273)^4)</f>
        <v>0</v>
      </c>
      <c r="AG334">
        <f>V334+AF334+AD334+AE334</f>
        <v>0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MAX(0,($B$13+$C$13*DT334)/(1+$D$13*DT334)*DM334/(DO334+273)*$E$13)</f>
        <v>0</v>
      </c>
      <c r="AM334" t="s">
        <v>422</v>
      </c>
      <c r="AN334" t="s">
        <v>422</v>
      </c>
      <c r="AO334">
        <v>0</v>
      </c>
      <c r="AP334">
        <v>0</v>
      </c>
      <c r="AQ334">
        <f>1-AO334/AP334</f>
        <v>0</v>
      </c>
      <c r="AR334">
        <v>0</v>
      </c>
      <c r="AS334" t="s">
        <v>422</v>
      </c>
      <c r="AT334" t="s">
        <v>422</v>
      </c>
      <c r="AU334">
        <v>0</v>
      </c>
      <c r="AV334">
        <v>0</v>
      </c>
      <c r="AW334">
        <f>1-AU334/AV334</f>
        <v>0</v>
      </c>
      <c r="AX334">
        <v>0.5</v>
      </c>
      <c r="AY334">
        <f>CX334</f>
        <v>0</v>
      </c>
      <c r="AZ334">
        <f>M334</f>
        <v>0</v>
      </c>
      <c r="BA334">
        <f>AW334*AX334*AY334</f>
        <v>0</v>
      </c>
      <c r="BB334">
        <f>(AZ334-AR334)/AY334</f>
        <v>0</v>
      </c>
      <c r="BC334">
        <f>(AP334-AV334)/AV334</f>
        <v>0</v>
      </c>
      <c r="BD334">
        <f>AO334/(AQ334+AO334/AV334)</f>
        <v>0</v>
      </c>
      <c r="BE334" t="s">
        <v>422</v>
      </c>
      <c r="BF334">
        <v>0</v>
      </c>
      <c r="BG334">
        <f>IF(BF334&lt;&gt;0, BF334, BD334)</f>
        <v>0</v>
      </c>
      <c r="BH334">
        <f>1-BG334/AV334</f>
        <v>0</v>
      </c>
      <c r="BI334">
        <f>(AV334-AU334)/(AV334-BG334)</f>
        <v>0</v>
      </c>
      <c r="BJ334">
        <f>(AP334-AV334)/(AP334-BG334)</f>
        <v>0</v>
      </c>
      <c r="BK334">
        <f>(AV334-AU334)/(AV334-AO334)</f>
        <v>0</v>
      </c>
      <c r="BL334">
        <f>(AP334-AV334)/(AP334-AO334)</f>
        <v>0</v>
      </c>
      <c r="BM334">
        <f>(BI334*BG334/AU334)</f>
        <v>0</v>
      </c>
      <c r="BN334">
        <f>(1-BM334)</f>
        <v>0</v>
      </c>
      <c r="CW334">
        <f>$B$11*DU334+$C$11*DV334+$F$11*EG334*(1-EJ334)</f>
        <v>0</v>
      </c>
      <c r="CX334">
        <f>CW334*CY334</f>
        <v>0</v>
      </c>
      <c r="CY334">
        <f>($B$11*$D$9+$C$11*$D$9+$F$11*((ET334+EL334)/MAX(ET334+EL334+EU334, 0.1)*$I$9+EU334/MAX(ET334+EL334+EU334, 0.1)*$J$9))/($B$11+$C$11+$F$11)</f>
        <v>0</v>
      </c>
      <c r="CZ334">
        <f>($B$11*$K$9+$C$11*$K$9+$F$11*((ET334+EL334)/MAX(ET334+EL334+EU334, 0.1)*$P$9+EU334/MAX(ET334+EL334+EU334, 0.1)*$Q$9))/($B$11+$C$11+$F$11)</f>
        <v>0</v>
      </c>
      <c r="DA334">
        <v>4.8</v>
      </c>
      <c r="DB334">
        <v>0.5</v>
      </c>
      <c r="DC334" t="s">
        <v>423</v>
      </c>
      <c r="DD334">
        <v>2</v>
      </c>
      <c r="DE334">
        <v>1758507911.1</v>
      </c>
      <c r="DF334">
        <v>420.4655555555556</v>
      </c>
      <c r="DG334">
        <v>419.9951111111111</v>
      </c>
      <c r="DH334">
        <v>25.3381</v>
      </c>
      <c r="DI334">
        <v>25.27902222222222</v>
      </c>
      <c r="DJ334">
        <v>419.2278888888889</v>
      </c>
      <c r="DK334">
        <v>25.1292</v>
      </c>
      <c r="DL334">
        <v>500.0231111111112</v>
      </c>
      <c r="DM334">
        <v>90.01868888888889</v>
      </c>
      <c r="DN334">
        <v>0.05660624444444445</v>
      </c>
      <c r="DO334">
        <v>31.2122</v>
      </c>
      <c r="DP334">
        <v>30.6995</v>
      </c>
      <c r="DQ334">
        <v>999.9000000000001</v>
      </c>
      <c r="DR334">
        <v>0</v>
      </c>
      <c r="DS334">
        <v>0</v>
      </c>
      <c r="DT334">
        <v>10000.43</v>
      </c>
      <c r="DU334">
        <v>0</v>
      </c>
      <c r="DV334">
        <v>0.899321</v>
      </c>
      <c r="DW334">
        <v>0.4704455555555556</v>
      </c>
      <c r="DX334">
        <v>431.3966666666666</v>
      </c>
      <c r="DY334">
        <v>430.8876666666666</v>
      </c>
      <c r="DZ334">
        <v>0.05908795555555556</v>
      </c>
      <c r="EA334">
        <v>419.9951111111111</v>
      </c>
      <c r="EB334">
        <v>25.27902222222222</v>
      </c>
      <c r="EC334">
        <v>2.280903333333333</v>
      </c>
      <c r="ED334">
        <v>2.275584444444445</v>
      </c>
      <c r="EE334">
        <v>19.54216666666667</v>
      </c>
      <c r="EF334">
        <v>19.50458888888889</v>
      </c>
      <c r="EG334">
        <v>0.00500097</v>
      </c>
      <c r="EH334">
        <v>0</v>
      </c>
      <c r="EI334">
        <v>0</v>
      </c>
      <c r="EJ334">
        <v>0</v>
      </c>
      <c r="EK334">
        <v>501.1666666666667</v>
      </c>
      <c r="EL334">
        <v>0.00500097</v>
      </c>
      <c r="EM334">
        <v>-6.777777777777779</v>
      </c>
      <c r="EN334">
        <v>-2.133333333333333</v>
      </c>
      <c r="EO334">
        <v>35.493</v>
      </c>
      <c r="EP334">
        <v>40.333</v>
      </c>
      <c r="EQ334">
        <v>37.562</v>
      </c>
      <c r="ER334">
        <v>40.7011111111111</v>
      </c>
      <c r="ES334">
        <v>38.16633333333333</v>
      </c>
      <c r="ET334">
        <v>0</v>
      </c>
      <c r="EU334">
        <v>0</v>
      </c>
      <c r="EV334">
        <v>0</v>
      </c>
      <c r="EW334">
        <v>1758507915.1</v>
      </c>
      <c r="EX334">
        <v>0</v>
      </c>
      <c r="EY334">
        <v>497.8038461538462</v>
      </c>
      <c r="EZ334">
        <v>5.302563967841816</v>
      </c>
      <c r="FA334">
        <v>0.7658120255028296</v>
      </c>
      <c r="FB334">
        <v>-6.507692307692308</v>
      </c>
      <c r="FC334">
        <v>15</v>
      </c>
      <c r="FD334">
        <v>0</v>
      </c>
      <c r="FE334" t="s">
        <v>424</v>
      </c>
      <c r="FF334">
        <v>1747247426.5</v>
      </c>
      <c r="FG334">
        <v>1747247420.5</v>
      </c>
      <c r="FH334">
        <v>0</v>
      </c>
      <c r="FI334">
        <v>1.027</v>
      </c>
      <c r="FJ334">
        <v>0.031</v>
      </c>
      <c r="FK334">
        <v>0.02</v>
      </c>
      <c r="FL334">
        <v>0.05</v>
      </c>
      <c r="FM334">
        <v>420</v>
      </c>
      <c r="FN334">
        <v>16</v>
      </c>
      <c r="FO334">
        <v>0.01</v>
      </c>
      <c r="FP334">
        <v>0.1</v>
      </c>
      <c r="FQ334">
        <v>0.4744411707317073</v>
      </c>
      <c r="FR334">
        <v>0.005459142857142714</v>
      </c>
      <c r="FS334">
        <v>0.03884897410071684</v>
      </c>
      <c r="FT334">
        <v>1</v>
      </c>
      <c r="FU334">
        <v>498.8382352941176</v>
      </c>
      <c r="FV334">
        <v>-4.569900806729488</v>
      </c>
      <c r="FW334">
        <v>7.599884469163768</v>
      </c>
      <c r="FX334">
        <v>-1</v>
      </c>
      <c r="FY334">
        <v>0.05362548048780488</v>
      </c>
      <c r="FZ334">
        <v>-0.007398654355400726</v>
      </c>
      <c r="GA334">
        <v>0.01158394437623966</v>
      </c>
      <c r="GB334">
        <v>1</v>
      </c>
      <c r="GC334">
        <v>2</v>
      </c>
      <c r="GD334">
        <v>2</v>
      </c>
      <c r="GE334" t="s">
        <v>448</v>
      </c>
      <c r="GF334">
        <v>3.13688</v>
      </c>
      <c r="GG334">
        <v>2.71645</v>
      </c>
      <c r="GH334">
        <v>0.0933095</v>
      </c>
      <c r="GI334">
        <v>0.09256300000000001</v>
      </c>
      <c r="GJ334">
        <v>0.109613</v>
      </c>
      <c r="GK334">
        <v>0.108168</v>
      </c>
      <c r="GL334">
        <v>28796.5</v>
      </c>
      <c r="GM334">
        <v>28871.9</v>
      </c>
      <c r="GN334">
        <v>29527.4</v>
      </c>
      <c r="GO334">
        <v>29405.3</v>
      </c>
      <c r="GP334">
        <v>34735.8</v>
      </c>
      <c r="GQ334">
        <v>34730.7</v>
      </c>
      <c r="GR334">
        <v>41552.9</v>
      </c>
      <c r="GS334">
        <v>41777.8</v>
      </c>
      <c r="GT334">
        <v>1.9169</v>
      </c>
      <c r="GU334">
        <v>1.86863</v>
      </c>
      <c r="GV334">
        <v>0.0761077</v>
      </c>
      <c r="GW334">
        <v>0</v>
      </c>
      <c r="GX334">
        <v>29.4569</v>
      </c>
      <c r="GY334">
        <v>999.9</v>
      </c>
      <c r="GZ334">
        <v>56.6</v>
      </c>
      <c r="HA334">
        <v>31.4</v>
      </c>
      <c r="HB334">
        <v>29.0192</v>
      </c>
      <c r="HC334">
        <v>62.3796</v>
      </c>
      <c r="HD334">
        <v>25.4367</v>
      </c>
      <c r="HE334">
        <v>1</v>
      </c>
      <c r="HF334">
        <v>0.124428</v>
      </c>
      <c r="HG334">
        <v>-1.80267</v>
      </c>
      <c r="HH334">
        <v>20.3492</v>
      </c>
      <c r="HI334">
        <v>5.22373</v>
      </c>
      <c r="HJ334">
        <v>12.0159</v>
      </c>
      <c r="HK334">
        <v>4.99055</v>
      </c>
      <c r="HL334">
        <v>3.28883</v>
      </c>
      <c r="HM334">
        <v>9999</v>
      </c>
      <c r="HN334">
        <v>9999</v>
      </c>
      <c r="HO334">
        <v>9999</v>
      </c>
      <c r="HP334">
        <v>999.9</v>
      </c>
      <c r="HQ334">
        <v>1.86757</v>
      </c>
      <c r="HR334">
        <v>1.86671</v>
      </c>
      <c r="HS334">
        <v>1.86601</v>
      </c>
      <c r="HT334">
        <v>1.86599</v>
      </c>
      <c r="HU334">
        <v>1.86783</v>
      </c>
      <c r="HV334">
        <v>1.87027</v>
      </c>
      <c r="HW334">
        <v>1.8689</v>
      </c>
      <c r="HX334">
        <v>1.87039</v>
      </c>
      <c r="HY334">
        <v>0</v>
      </c>
      <c r="HZ334">
        <v>0</v>
      </c>
      <c r="IA334">
        <v>0</v>
      </c>
      <c r="IB334">
        <v>0</v>
      </c>
      <c r="IC334" t="s">
        <v>426</v>
      </c>
      <c r="ID334" t="s">
        <v>427</v>
      </c>
      <c r="IE334" t="s">
        <v>428</v>
      </c>
      <c r="IF334" t="s">
        <v>428</v>
      </c>
      <c r="IG334" t="s">
        <v>428</v>
      </c>
      <c r="IH334" t="s">
        <v>428</v>
      </c>
      <c r="II334">
        <v>0</v>
      </c>
      <c r="IJ334">
        <v>100</v>
      </c>
      <c r="IK334">
        <v>100</v>
      </c>
      <c r="IL334">
        <v>1.238</v>
      </c>
      <c r="IM334">
        <v>0.209</v>
      </c>
      <c r="IN334">
        <v>0.6902030508192664</v>
      </c>
      <c r="IO334">
        <v>0.001474763808417899</v>
      </c>
      <c r="IP334">
        <v>-3.85604142745729E-07</v>
      </c>
      <c r="IQ334">
        <v>-4.042155114862324E-11</v>
      </c>
      <c r="IR334">
        <v>-0.0599630414126953</v>
      </c>
      <c r="IS334">
        <v>-0.0008759303265835833</v>
      </c>
      <c r="IT334">
        <v>0.0007542316531097033</v>
      </c>
      <c r="IU334">
        <v>-1.168394518909615E-05</v>
      </c>
      <c r="IV334">
        <v>4</v>
      </c>
      <c r="IW334">
        <v>2283</v>
      </c>
      <c r="IX334">
        <v>1</v>
      </c>
      <c r="IY334">
        <v>28</v>
      </c>
      <c r="IZ334">
        <v>187674.8</v>
      </c>
      <c r="JA334">
        <v>187674.9</v>
      </c>
      <c r="JB334">
        <v>1.03394</v>
      </c>
      <c r="JC334">
        <v>2.30347</v>
      </c>
      <c r="JD334">
        <v>1.39771</v>
      </c>
      <c r="JE334">
        <v>2.34985</v>
      </c>
      <c r="JF334">
        <v>1.49536</v>
      </c>
      <c r="JG334">
        <v>2.58057</v>
      </c>
      <c r="JH334">
        <v>36.8366</v>
      </c>
      <c r="JI334">
        <v>24.105</v>
      </c>
      <c r="JJ334">
        <v>18</v>
      </c>
      <c r="JK334">
        <v>489.329</v>
      </c>
      <c r="JL334">
        <v>448.731</v>
      </c>
      <c r="JM334">
        <v>32.2086</v>
      </c>
      <c r="JN334">
        <v>29.2011</v>
      </c>
      <c r="JO334">
        <v>29.9998</v>
      </c>
      <c r="JP334">
        <v>29.033</v>
      </c>
      <c r="JQ334">
        <v>28.9578</v>
      </c>
      <c r="JR334">
        <v>20.695</v>
      </c>
      <c r="JS334">
        <v>20.3321</v>
      </c>
      <c r="JT334">
        <v>100</v>
      </c>
      <c r="JU334">
        <v>32.2157</v>
      </c>
      <c r="JV334">
        <v>420</v>
      </c>
      <c r="JW334">
        <v>25.2767</v>
      </c>
      <c r="JX334">
        <v>100.919</v>
      </c>
      <c r="JY334">
        <v>100.46</v>
      </c>
    </row>
    <row r="335" spans="1:285">
      <c r="A335">
        <v>319</v>
      </c>
      <c r="B335">
        <v>1758507916.1</v>
      </c>
      <c r="C335">
        <v>5027.599999904633</v>
      </c>
      <c r="D335" t="s">
        <v>1074</v>
      </c>
      <c r="E335" t="s">
        <v>1075</v>
      </c>
      <c r="F335">
        <v>5</v>
      </c>
      <c r="G335" t="s">
        <v>1039</v>
      </c>
      <c r="H335" t="s">
        <v>420</v>
      </c>
      <c r="I335" t="s">
        <v>421</v>
      </c>
      <c r="J335">
        <v>1758507913.1</v>
      </c>
      <c r="K335">
        <f>(L335)/1000</f>
        <v>0</v>
      </c>
      <c r="L335">
        <f>1000*DL335*AJ335*(DH335-DI335)/(100*DA335*(1000-AJ335*DH335))</f>
        <v>0</v>
      </c>
      <c r="M335">
        <f>DL335*AJ335*(DG335-DF335*(1000-AJ335*DI335)/(1000-AJ335*DH335))/(100*DA335)</f>
        <v>0</v>
      </c>
      <c r="N335">
        <f>DF335 - IF(AJ335&gt;1, M335*DA335*100.0/(AL335), 0)</f>
        <v>0</v>
      </c>
      <c r="O335">
        <f>((U335-K335/2)*N335-M335)/(U335+K335/2)</f>
        <v>0</v>
      </c>
      <c r="P335">
        <f>O335*(DM335+DN335)/1000.0</f>
        <v>0</v>
      </c>
      <c r="Q335">
        <f>(DF335 - IF(AJ335&gt;1, M335*DA335*100.0/(AL335), 0))*(DM335+DN335)/1000.0</f>
        <v>0</v>
      </c>
      <c r="R335">
        <f>2.0/((1/T335-1/S335)+SIGN(T335)*SQRT((1/T335-1/S335)*(1/T335-1/S335) + 4*DB335/((DB335+1)*(DB335+1))*(2*1/T335*1/S335-1/S335*1/S335)))</f>
        <v>0</v>
      </c>
      <c r="S335">
        <f>IF(LEFT(DC335,1)&lt;&gt;"0",IF(LEFT(DC335,1)="1",3.0,DD335),$D$5+$E$5*(DT335*DM335/($K$5*1000))+$F$5*(DT335*DM335/($K$5*1000))*MAX(MIN(DA335,$J$5),$I$5)*MAX(MIN(DA335,$J$5),$I$5)+$G$5*MAX(MIN(DA335,$J$5),$I$5)*(DT335*DM335/($K$5*1000))+$H$5*(DT335*DM335/($K$5*1000))*(DT335*DM335/($K$5*1000)))</f>
        <v>0</v>
      </c>
      <c r="T335">
        <f>K335*(1000-(1000*0.61365*exp(17.502*X335/(240.97+X335))/(DM335+DN335)+DH335)/2)/(1000*0.61365*exp(17.502*X335/(240.97+X335))/(DM335+DN335)-DH335)</f>
        <v>0</v>
      </c>
      <c r="U335">
        <f>1/((DB335+1)/(R335/1.6)+1/(S335/1.37)) + DB335/((DB335+1)/(R335/1.6) + DB335/(S335/1.37))</f>
        <v>0</v>
      </c>
      <c r="V335">
        <f>(CW335*CZ335)</f>
        <v>0</v>
      </c>
      <c r="W335">
        <f>(DO335+(V335+2*0.95*5.67E-8*(((DO335+$B$7)+273)^4-(DO335+273)^4)-44100*K335)/(1.84*29.3*S335+8*0.95*5.67E-8*(DO335+273)^3))</f>
        <v>0</v>
      </c>
      <c r="X335">
        <f>($C$7*DP335+$D$7*DQ335+$E$7*W335)</f>
        <v>0</v>
      </c>
      <c r="Y335">
        <f>0.61365*exp(17.502*X335/(240.97+X335))</f>
        <v>0</v>
      </c>
      <c r="Z335">
        <f>(AA335/AB335*100)</f>
        <v>0</v>
      </c>
      <c r="AA335">
        <f>DH335*(DM335+DN335)/1000</f>
        <v>0</v>
      </c>
      <c r="AB335">
        <f>0.61365*exp(17.502*DO335/(240.97+DO335))</f>
        <v>0</v>
      </c>
      <c r="AC335">
        <f>(Y335-DH335*(DM335+DN335)/1000)</f>
        <v>0</v>
      </c>
      <c r="AD335">
        <f>(-K335*44100)</f>
        <v>0</v>
      </c>
      <c r="AE335">
        <f>2*29.3*S335*0.92*(DO335-X335)</f>
        <v>0</v>
      </c>
      <c r="AF335">
        <f>2*0.95*5.67E-8*(((DO335+$B$7)+273)^4-(X335+273)^4)</f>
        <v>0</v>
      </c>
      <c r="AG335">
        <f>V335+AF335+AD335+AE335</f>
        <v>0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MAX(0,($B$13+$C$13*DT335)/(1+$D$13*DT335)*DM335/(DO335+273)*$E$13)</f>
        <v>0</v>
      </c>
      <c r="AM335" t="s">
        <v>422</v>
      </c>
      <c r="AN335" t="s">
        <v>422</v>
      </c>
      <c r="AO335">
        <v>0</v>
      </c>
      <c r="AP335">
        <v>0</v>
      </c>
      <c r="AQ335">
        <f>1-AO335/AP335</f>
        <v>0</v>
      </c>
      <c r="AR335">
        <v>0</v>
      </c>
      <c r="AS335" t="s">
        <v>422</v>
      </c>
      <c r="AT335" t="s">
        <v>422</v>
      </c>
      <c r="AU335">
        <v>0</v>
      </c>
      <c r="AV335">
        <v>0</v>
      </c>
      <c r="AW335">
        <f>1-AU335/AV335</f>
        <v>0</v>
      </c>
      <c r="AX335">
        <v>0.5</v>
      </c>
      <c r="AY335">
        <f>CX335</f>
        <v>0</v>
      </c>
      <c r="AZ335">
        <f>M335</f>
        <v>0</v>
      </c>
      <c r="BA335">
        <f>AW335*AX335*AY335</f>
        <v>0</v>
      </c>
      <c r="BB335">
        <f>(AZ335-AR335)/AY335</f>
        <v>0</v>
      </c>
      <c r="BC335">
        <f>(AP335-AV335)/AV335</f>
        <v>0</v>
      </c>
      <c r="BD335">
        <f>AO335/(AQ335+AO335/AV335)</f>
        <v>0</v>
      </c>
      <c r="BE335" t="s">
        <v>422</v>
      </c>
      <c r="BF335">
        <v>0</v>
      </c>
      <c r="BG335">
        <f>IF(BF335&lt;&gt;0, BF335, BD335)</f>
        <v>0</v>
      </c>
      <c r="BH335">
        <f>1-BG335/AV335</f>
        <v>0</v>
      </c>
      <c r="BI335">
        <f>(AV335-AU335)/(AV335-BG335)</f>
        <v>0</v>
      </c>
      <c r="BJ335">
        <f>(AP335-AV335)/(AP335-BG335)</f>
        <v>0</v>
      </c>
      <c r="BK335">
        <f>(AV335-AU335)/(AV335-AO335)</f>
        <v>0</v>
      </c>
      <c r="BL335">
        <f>(AP335-AV335)/(AP335-AO335)</f>
        <v>0</v>
      </c>
      <c r="BM335">
        <f>(BI335*BG335/AU335)</f>
        <v>0</v>
      </c>
      <c r="BN335">
        <f>(1-BM335)</f>
        <v>0</v>
      </c>
      <c r="CW335">
        <f>$B$11*DU335+$C$11*DV335+$F$11*EG335*(1-EJ335)</f>
        <v>0</v>
      </c>
      <c r="CX335">
        <f>CW335*CY335</f>
        <v>0</v>
      </c>
      <c r="CY335">
        <f>($B$11*$D$9+$C$11*$D$9+$F$11*((ET335+EL335)/MAX(ET335+EL335+EU335, 0.1)*$I$9+EU335/MAX(ET335+EL335+EU335, 0.1)*$J$9))/($B$11+$C$11+$F$11)</f>
        <v>0</v>
      </c>
      <c r="CZ335">
        <f>($B$11*$K$9+$C$11*$K$9+$F$11*((ET335+EL335)/MAX(ET335+EL335+EU335, 0.1)*$P$9+EU335/MAX(ET335+EL335+EU335, 0.1)*$Q$9))/($B$11+$C$11+$F$11)</f>
        <v>0</v>
      </c>
      <c r="DA335">
        <v>4.8</v>
      </c>
      <c r="DB335">
        <v>0.5</v>
      </c>
      <c r="DC335" t="s">
        <v>423</v>
      </c>
      <c r="DD335">
        <v>2</v>
      </c>
      <c r="DE335">
        <v>1758507913.1</v>
      </c>
      <c r="DF335">
        <v>420.466</v>
      </c>
      <c r="DG335">
        <v>419.9939999999999</v>
      </c>
      <c r="DH335">
        <v>25.34132222222222</v>
      </c>
      <c r="DI335">
        <v>25.27935555555555</v>
      </c>
      <c r="DJ335">
        <v>419.2281111111112</v>
      </c>
      <c r="DK335">
        <v>25.13235555555555</v>
      </c>
      <c r="DL335">
        <v>500.0167777777777</v>
      </c>
      <c r="DM335">
        <v>90.01822222222222</v>
      </c>
      <c r="DN335">
        <v>0.05646485555555555</v>
      </c>
      <c r="DO335">
        <v>31.21192222222222</v>
      </c>
      <c r="DP335">
        <v>30.6988</v>
      </c>
      <c r="DQ335">
        <v>999.9000000000001</v>
      </c>
      <c r="DR335">
        <v>0</v>
      </c>
      <c r="DS335">
        <v>0</v>
      </c>
      <c r="DT335">
        <v>9991.880000000001</v>
      </c>
      <c r="DU335">
        <v>0</v>
      </c>
      <c r="DV335">
        <v>0.899321</v>
      </c>
      <c r="DW335">
        <v>0.471856111111111</v>
      </c>
      <c r="DX335">
        <v>431.3984444444445</v>
      </c>
      <c r="DY335">
        <v>430.8867777777778</v>
      </c>
      <c r="DZ335">
        <v>0.06195639999999999</v>
      </c>
      <c r="EA335">
        <v>419.9939999999999</v>
      </c>
      <c r="EB335">
        <v>25.27935555555555</v>
      </c>
      <c r="EC335">
        <v>2.28118</v>
      </c>
      <c r="ED335">
        <v>2.275601111111111</v>
      </c>
      <c r="EE335">
        <v>19.54412222222222</v>
      </c>
      <c r="EF335">
        <v>19.50472222222222</v>
      </c>
      <c r="EG335">
        <v>0.00500097</v>
      </c>
      <c r="EH335">
        <v>0</v>
      </c>
      <c r="EI335">
        <v>0</v>
      </c>
      <c r="EJ335">
        <v>0</v>
      </c>
      <c r="EK335">
        <v>499.6666666666667</v>
      </c>
      <c r="EL335">
        <v>0.00500097</v>
      </c>
      <c r="EM335">
        <v>-9.055555555555555</v>
      </c>
      <c r="EN335">
        <v>-2.433333333333333</v>
      </c>
      <c r="EO335">
        <v>35.5</v>
      </c>
      <c r="EP335">
        <v>40.354</v>
      </c>
      <c r="EQ335">
        <v>37.583</v>
      </c>
      <c r="ER335">
        <v>40.74966666666666</v>
      </c>
      <c r="ES335">
        <v>38.187</v>
      </c>
      <c r="ET335">
        <v>0</v>
      </c>
      <c r="EU335">
        <v>0</v>
      </c>
      <c r="EV335">
        <v>0</v>
      </c>
      <c r="EW335">
        <v>1758507916.9</v>
      </c>
      <c r="EX335">
        <v>0</v>
      </c>
      <c r="EY335">
        <v>497.544</v>
      </c>
      <c r="EZ335">
        <v>-8.238461810995915</v>
      </c>
      <c r="FA335">
        <v>7.400000097812715</v>
      </c>
      <c r="FB335">
        <v>-6.176</v>
      </c>
      <c r="FC335">
        <v>15</v>
      </c>
      <c r="FD335">
        <v>0</v>
      </c>
      <c r="FE335" t="s">
        <v>424</v>
      </c>
      <c r="FF335">
        <v>1747247426.5</v>
      </c>
      <c r="FG335">
        <v>1747247420.5</v>
      </c>
      <c r="FH335">
        <v>0</v>
      </c>
      <c r="FI335">
        <v>1.027</v>
      </c>
      <c r="FJ335">
        <v>0.031</v>
      </c>
      <c r="FK335">
        <v>0.02</v>
      </c>
      <c r="FL335">
        <v>0.05</v>
      </c>
      <c r="FM335">
        <v>420</v>
      </c>
      <c r="FN335">
        <v>16</v>
      </c>
      <c r="FO335">
        <v>0.01</v>
      </c>
      <c r="FP335">
        <v>0.1</v>
      </c>
      <c r="FQ335">
        <v>0.477348325</v>
      </c>
      <c r="FR335">
        <v>0.01838790619136815</v>
      </c>
      <c r="FS335">
        <v>0.0402306233623017</v>
      </c>
      <c r="FT335">
        <v>1</v>
      </c>
      <c r="FU335">
        <v>497.8558823529411</v>
      </c>
      <c r="FV335">
        <v>-0.2032086102778455</v>
      </c>
      <c r="FW335">
        <v>7.44731262925922</v>
      </c>
      <c r="FX335">
        <v>-1</v>
      </c>
      <c r="FY335">
        <v>0.052029755</v>
      </c>
      <c r="FZ335">
        <v>0.05140672345215743</v>
      </c>
      <c r="GA335">
        <v>0.009323266333317684</v>
      </c>
      <c r="GB335">
        <v>1</v>
      </c>
      <c r="GC335">
        <v>2</v>
      </c>
      <c r="GD335">
        <v>2</v>
      </c>
      <c r="GE335" t="s">
        <v>448</v>
      </c>
      <c r="GF335">
        <v>3.13695</v>
      </c>
      <c r="GG335">
        <v>2.71684</v>
      </c>
      <c r="GH335">
        <v>0.0933172</v>
      </c>
      <c r="GI335">
        <v>0.0925522</v>
      </c>
      <c r="GJ335">
        <v>0.109613</v>
      </c>
      <c r="GK335">
        <v>0.108172</v>
      </c>
      <c r="GL335">
        <v>28796.4</v>
      </c>
      <c r="GM335">
        <v>28872.2</v>
      </c>
      <c r="GN335">
        <v>29527.6</v>
      </c>
      <c r="GO335">
        <v>29405.2</v>
      </c>
      <c r="GP335">
        <v>34735.7</v>
      </c>
      <c r="GQ335">
        <v>34730.5</v>
      </c>
      <c r="GR335">
        <v>41552.7</v>
      </c>
      <c r="GS335">
        <v>41777.7</v>
      </c>
      <c r="GT335">
        <v>1.91693</v>
      </c>
      <c r="GU335">
        <v>1.86882</v>
      </c>
      <c r="GV335">
        <v>0.0760332</v>
      </c>
      <c r="GW335">
        <v>0</v>
      </c>
      <c r="GX335">
        <v>29.4581</v>
      </c>
      <c r="GY335">
        <v>999.9</v>
      </c>
      <c r="GZ335">
        <v>56.6</v>
      </c>
      <c r="HA335">
        <v>31.4</v>
      </c>
      <c r="HB335">
        <v>29.022</v>
      </c>
      <c r="HC335">
        <v>62.1796</v>
      </c>
      <c r="HD335">
        <v>25.4728</v>
      </c>
      <c r="HE335">
        <v>1</v>
      </c>
      <c r="HF335">
        <v>0.12438</v>
      </c>
      <c r="HG335">
        <v>-1.82241</v>
      </c>
      <c r="HH335">
        <v>20.3494</v>
      </c>
      <c r="HI335">
        <v>5.22583</v>
      </c>
      <c r="HJ335">
        <v>12.0159</v>
      </c>
      <c r="HK335">
        <v>4.9911</v>
      </c>
      <c r="HL335">
        <v>3.28912</v>
      </c>
      <c r="HM335">
        <v>9999</v>
      </c>
      <c r="HN335">
        <v>9999</v>
      </c>
      <c r="HO335">
        <v>9999</v>
      </c>
      <c r="HP335">
        <v>999.9</v>
      </c>
      <c r="HQ335">
        <v>1.86757</v>
      </c>
      <c r="HR335">
        <v>1.86671</v>
      </c>
      <c r="HS335">
        <v>1.86601</v>
      </c>
      <c r="HT335">
        <v>1.86598</v>
      </c>
      <c r="HU335">
        <v>1.86783</v>
      </c>
      <c r="HV335">
        <v>1.87027</v>
      </c>
      <c r="HW335">
        <v>1.8689</v>
      </c>
      <c r="HX335">
        <v>1.8704</v>
      </c>
      <c r="HY335">
        <v>0</v>
      </c>
      <c r="HZ335">
        <v>0</v>
      </c>
      <c r="IA335">
        <v>0</v>
      </c>
      <c r="IB335">
        <v>0</v>
      </c>
      <c r="IC335" t="s">
        <v>426</v>
      </c>
      <c r="ID335" t="s">
        <v>427</v>
      </c>
      <c r="IE335" t="s">
        <v>428</v>
      </c>
      <c r="IF335" t="s">
        <v>428</v>
      </c>
      <c r="IG335" t="s">
        <v>428</v>
      </c>
      <c r="IH335" t="s">
        <v>428</v>
      </c>
      <c r="II335">
        <v>0</v>
      </c>
      <c r="IJ335">
        <v>100</v>
      </c>
      <c r="IK335">
        <v>100</v>
      </c>
      <c r="IL335">
        <v>1.237</v>
      </c>
      <c r="IM335">
        <v>0.209</v>
      </c>
      <c r="IN335">
        <v>0.6902030508192664</v>
      </c>
      <c r="IO335">
        <v>0.001474763808417899</v>
      </c>
      <c r="IP335">
        <v>-3.85604142745729E-07</v>
      </c>
      <c r="IQ335">
        <v>-4.042155114862324E-11</v>
      </c>
      <c r="IR335">
        <v>-0.0599630414126953</v>
      </c>
      <c r="IS335">
        <v>-0.0008759303265835833</v>
      </c>
      <c r="IT335">
        <v>0.0007542316531097033</v>
      </c>
      <c r="IU335">
        <v>-1.168394518909615E-05</v>
      </c>
      <c r="IV335">
        <v>4</v>
      </c>
      <c r="IW335">
        <v>2283</v>
      </c>
      <c r="IX335">
        <v>1</v>
      </c>
      <c r="IY335">
        <v>28</v>
      </c>
      <c r="IZ335">
        <v>187674.8</v>
      </c>
      <c r="JA335">
        <v>187674.9</v>
      </c>
      <c r="JB335">
        <v>1.03394</v>
      </c>
      <c r="JC335">
        <v>2.2998</v>
      </c>
      <c r="JD335">
        <v>1.39648</v>
      </c>
      <c r="JE335">
        <v>2.35596</v>
      </c>
      <c r="JF335">
        <v>1.49536</v>
      </c>
      <c r="JG335">
        <v>2.69775</v>
      </c>
      <c r="JH335">
        <v>36.8366</v>
      </c>
      <c r="JI335">
        <v>24.105</v>
      </c>
      <c r="JJ335">
        <v>18</v>
      </c>
      <c r="JK335">
        <v>489.345</v>
      </c>
      <c r="JL335">
        <v>448.855</v>
      </c>
      <c r="JM335">
        <v>32.2086</v>
      </c>
      <c r="JN335">
        <v>29.1999</v>
      </c>
      <c r="JO335">
        <v>29.9999</v>
      </c>
      <c r="JP335">
        <v>29.033</v>
      </c>
      <c r="JQ335">
        <v>28.9578</v>
      </c>
      <c r="JR335">
        <v>20.6964</v>
      </c>
      <c r="JS335">
        <v>20.3321</v>
      </c>
      <c r="JT335">
        <v>100</v>
      </c>
      <c r="JU335">
        <v>32.2157</v>
      </c>
      <c r="JV335">
        <v>420</v>
      </c>
      <c r="JW335">
        <v>25.2767</v>
      </c>
      <c r="JX335">
        <v>100.919</v>
      </c>
      <c r="JY335">
        <v>100.46</v>
      </c>
    </row>
    <row r="336" spans="1:285">
      <c r="A336">
        <v>320</v>
      </c>
      <c r="B336">
        <v>1758507918.1</v>
      </c>
      <c r="C336">
        <v>5029.599999904633</v>
      </c>
      <c r="D336" t="s">
        <v>1076</v>
      </c>
      <c r="E336" t="s">
        <v>1077</v>
      </c>
      <c r="F336">
        <v>5</v>
      </c>
      <c r="G336" t="s">
        <v>1039</v>
      </c>
      <c r="H336" t="s">
        <v>420</v>
      </c>
      <c r="I336" t="s">
        <v>421</v>
      </c>
      <c r="J336">
        <v>1758507915.1</v>
      </c>
      <c r="K336">
        <f>(L336)/1000</f>
        <v>0</v>
      </c>
      <c r="L336">
        <f>1000*DL336*AJ336*(DH336-DI336)/(100*DA336*(1000-AJ336*DH336))</f>
        <v>0</v>
      </c>
      <c r="M336">
        <f>DL336*AJ336*(DG336-DF336*(1000-AJ336*DI336)/(1000-AJ336*DH336))/(100*DA336)</f>
        <v>0</v>
      </c>
      <c r="N336">
        <f>DF336 - IF(AJ336&gt;1, M336*DA336*100.0/(AL336), 0)</f>
        <v>0</v>
      </c>
      <c r="O336">
        <f>((U336-K336/2)*N336-M336)/(U336+K336/2)</f>
        <v>0</v>
      </c>
      <c r="P336">
        <f>O336*(DM336+DN336)/1000.0</f>
        <v>0</v>
      </c>
      <c r="Q336">
        <f>(DF336 - IF(AJ336&gt;1, M336*DA336*100.0/(AL336), 0))*(DM336+DN336)/1000.0</f>
        <v>0</v>
      </c>
      <c r="R336">
        <f>2.0/((1/T336-1/S336)+SIGN(T336)*SQRT((1/T336-1/S336)*(1/T336-1/S336) + 4*DB336/((DB336+1)*(DB336+1))*(2*1/T336*1/S336-1/S336*1/S336)))</f>
        <v>0</v>
      </c>
      <c r="S336">
        <f>IF(LEFT(DC336,1)&lt;&gt;"0",IF(LEFT(DC336,1)="1",3.0,DD336),$D$5+$E$5*(DT336*DM336/($K$5*1000))+$F$5*(DT336*DM336/($K$5*1000))*MAX(MIN(DA336,$J$5),$I$5)*MAX(MIN(DA336,$J$5),$I$5)+$G$5*MAX(MIN(DA336,$J$5),$I$5)*(DT336*DM336/($K$5*1000))+$H$5*(DT336*DM336/($K$5*1000))*(DT336*DM336/($K$5*1000)))</f>
        <v>0</v>
      </c>
      <c r="T336">
        <f>K336*(1000-(1000*0.61365*exp(17.502*X336/(240.97+X336))/(DM336+DN336)+DH336)/2)/(1000*0.61365*exp(17.502*X336/(240.97+X336))/(DM336+DN336)-DH336)</f>
        <v>0</v>
      </c>
      <c r="U336">
        <f>1/((DB336+1)/(R336/1.6)+1/(S336/1.37)) + DB336/((DB336+1)/(R336/1.6) + DB336/(S336/1.37))</f>
        <v>0</v>
      </c>
      <c r="V336">
        <f>(CW336*CZ336)</f>
        <v>0</v>
      </c>
      <c r="W336">
        <f>(DO336+(V336+2*0.95*5.67E-8*(((DO336+$B$7)+273)^4-(DO336+273)^4)-44100*K336)/(1.84*29.3*S336+8*0.95*5.67E-8*(DO336+273)^3))</f>
        <v>0</v>
      </c>
      <c r="X336">
        <f>($C$7*DP336+$D$7*DQ336+$E$7*W336)</f>
        <v>0</v>
      </c>
      <c r="Y336">
        <f>0.61365*exp(17.502*X336/(240.97+X336))</f>
        <v>0</v>
      </c>
      <c r="Z336">
        <f>(AA336/AB336*100)</f>
        <v>0</v>
      </c>
      <c r="AA336">
        <f>DH336*(DM336+DN336)/1000</f>
        <v>0</v>
      </c>
      <c r="AB336">
        <f>0.61365*exp(17.502*DO336/(240.97+DO336))</f>
        <v>0</v>
      </c>
      <c r="AC336">
        <f>(Y336-DH336*(DM336+DN336)/1000)</f>
        <v>0</v>
      </c>
      <c r="AD336">
        <f>(-K336*44100)</f>
        <v>0</v>
      </c>
      <c r="AE336">
        <f>2*29.3*S336*0.92*(DO336-X336)</f>
        <v>0</v>
      </c>
      <c r="AF336">
        <f>2*0.95*5.67E-8*(((DO336+$B$7)+273)^4-(X336+273)^4)</f>
        <v>0</v>
      </c>
      <c r="AG336">
        <f>V336+AF336+AD336+AE336</f>
        <v>0</v>
      </c>
      <c r="AH336">
        <v>2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MAX(0,($B$13+$C$13*DT336)/(1+$D$13*DT336)*DM336/(DO336+273)*$E$13)</f>
        <v>0</v>
      </c>
      <c r="AM336" t="s">
        <v>422</v>
      </c>
      <c r="AN336" t="s">
        <v>422</v>
      </c>
      <c r="AO336">
        <v>0</v>
      </c>
      <c r="AP336">
        <v>0</v>
      </c>
      <c r="AQ336">
        <f>1-AO336/AP336</f>
        <v>0</v>
      </c>
      <c r="AR336">
        <v>0</v>
      </c>
      <c r="AS336" t="s">
        <v>422</v>
      </c>
      <c r="AT336" t="s">
        <v>422</v>
      </c>
      <c r="AU336">
        <v>0</v>
      </c>
      <c r="AV336">
        <v>0</v>
      </c>
      <c r="AW336">
        <f>1-AU336/AV336</f>
        <v>0</v>
      </c>
      <c r="AX336">
        <v>0.5</v>
      </c>
      <c r="AY336">
        <f>CX336</f>
        <v>0</v>
      </c>
      <c r="AZ336">
        <f>M336</f>
        <v>0</v>
      </c>
      <c r="BA336">
        <f>AW336*AX336*AY336</f>
        <v>0</v>
      </c>
      <c r="BB336">
        <f>(AZ336-AR336)/AY336</f>
        <v>0</v>
      </c>
      <c r="BC336">
        <f>(AP336-AV336)/AV336</f>
        <v>0</v>
      </c>
      <c r="BD336">
        <f>AO336/(AQ336+AO336/AV336)</f>
        <v>0</v>
      </c>
      <c r="BE336" t="s">
        <v>422</v>
      </c>
      <c r="BF336">
        <v>0</v>
      </c>
      <c r="BG336">
        <f>IF(BF336&lt;&gt;0, BF336, BD336)</f>
        <v>0</v>
      </c>
      <c r="BH336">
        <f>1-BG336/AV336</f>
        <v>0</v>
      </c>
      <c r="BI336">
        <f>(AV336-AU336)/(AV336-BG336)</f>
        <v>0</v>
      </c>
      <c r="BJ336">
        <f>(AP336-AV336)/(AP336-BG336)</f>
        <v>0</v>
      </c>
      <c r="BK336">
        <f>(AV336-AU336)/(AV336-AO336)</f>
        <v>0</v>
      </c>
      <c r="BL336">
        <f>(AP336-AV336)/(AP336-AO336)</f>
        <v>0</v>
      </c>
      <c r="BM336">
        <f>(BI336*BG336/AU336)</f>
        <v>0</v>
      </c>
      <c r="BN336">
        <f>(1-BM336)</f>
        <v>0</v>
      </c>
      <c r="CW336">
        <f>$B$11*DU336+$C$11*DV336+$F$11*EG336*(1-EJ336)</f>
        <v>0</v>
      </c>
      <c r="CX336">
        <f>CW336*CY336</f>
        <v>0</v>
      </c>
      <c r="CY336">
        <f>($B$11*$D$9+$C$11*$D$9+$F$11*((ET336+EL336)/MAX(ET336+EL336+EU336, 0.1)*$I$9+EU336/MAX(ET336+EL336+EU336, 0.1)*$J$9))/($B$11+$C$11+$F$11)</f>
        <v>0</v>
      </c>
      <c r="CZ336">
        <f>($B$11*$K$9+$C$11*$K$9+$F$11*((ET336+EL336)/MAX(ET336+EL336+EU336, 0.1)*$P$9+EU336/MAX(ET336+EL336+EU336, 0.1)*$Q$9))/($B$11+$C$11+$F$11)</f>
        <v>0</v>
      </c>
      <c r="DA336">
        <v>4.8</v>
      </c>
      <c r="DB336">
        <v>0.5</v>
      </c>
      <c r="DC336" t="s">
        <v>423</v>
      </c>
      <c r="DD336">
        <v>2</v>
      </c>
      <c r="DE336">
        <v>1758507915.1</v>
      </c>
      <c r="DF336">
        <v>420.4705555555556</v>
      </c>
      <c r="DG336">
        <v>419.9748888888889</v>
      </c>
      <c r="DH336">
        <v>25.34316666666667</v>
      </c>
      <c r="DI336">
        <v>25.27991111111111</v>
      </c>
      <c r="DJ336">
        <v>419.2325555555556</v>
      </c>
      <c r="DK336">
        <v>25.13417777777778</v>
      </c>
      <c r="DL336">
        <v>499.982</v>
      </c>
      <c r="DM336">
        <v>90.01774444444443</v>
      </c>
      <c r="DN336">
        <v>0.05642422222222222</v>
      </c>
      <c r="DO336">
        <v>31.21165555555556</v>
      </c>
      <c r="DP336">
        <v>30.69763333333334</v>
      </c>
      <c r="DQ336">
        <v>999.9000000000001</v>
      </c>
      <c r="DR336">
        <v>0</v>
      </c>
      <c r="DS336">
        <v>0</v>
      </c>
      <c r="DT336">
        <v>9995.629999999999</v>
      </c>
      <c r="DU336">
        <v>0</v>
      </c>
      <c r="DV336">
        <v>0.899321</v>
      </c>
      <c r="DW336">
        <v>0.4954189999999999</v>
      </c>
      <c r="DX336">
        <v>431.4037777777778</v>
      </c>
      <c r="DY336">
        <v>430.8673333333334</v>
      </c>
      <c r="DZ336">
        <v>0.06325743333333333</v>
      </c>
      <c r="EA336">
        <v>419.9748888888889</v>
      </c>
      <c r="EB336">
        <v>25.27991111111111</v>
      </c>
      <c r="EC336">
        <v>2.281334444444445</v>
      </c>
      <c r="ED336">
        <v>2.275638888888889</v>
      </c>
      <c r="EE336">
        <v>19.5452</v>
      </c>
      <c r="EF336">
        <v>19.50498888888889</v>
      </c>
      <c r="EG336">
        <v>0.00500097</v>
      </c>
      <c r="EH336">
        <v>0</v>
      </c>
      <c r="EI336">
        <v>0</v>
      </c>
      <c r="EJ336">
        <v>0</v>
      </c>
      <c r="EK336">
        <v>499.1111111111111</v>
      </c>
      <c r="EL336">
        <v>0.00500097</v>
      </c>
      <c r="EM336">
        <v>-12.22222222222222</v>
      </c>
      <c r="EN336">
        <v>-3.1</v>
      </c>
      <c r="EO336">
        <v>35.51377777777778</v>
      </c>
      <c r="EP336">
        <v>40.39566666666667</v>
      </c>
      <c r="EQ336">
        <v>37.604</v>
      </c>
      <c r="ER336">
        <v>40.80533333333333</v>
      </c>
      <c r="ES336">
        <v>38.187</v>
      </c>
      <c r="ET336">
        <v>0</v>
      </c>
      <c r="EU336">
        <v>0</v>
      </c>
      <c r="EV336">
        <v>0</v>
      </c>
      <c r="EW336">
        <v>1758507919.3</v>
      </c>
      <c r="EX336">
        <v>0</v>
      </c>
      <c r="EY336">
        <v>497.256</v>
      </c>
      <c r="EZ336">
        <v>-4.384615460985323</v>
      </c>
      <c r="FA336">
        <v>-29.60769256569695</v>
      </c>
      <c r="FB336">
        <v>-6.656000000000001</v>
      </c>
      <c r="FC336">
        <v>15</v>
      </c>
      <c r="FD336">
        <v>0</v>
      </c>
      <c r="FE336" t="s">
        <v>424</v>
      </c>
      <c r="FF336">
        <v>1747247426.5</v>
      </c>
      <c r="FG336">
        <v>1747247420.5</v>
      </c>
      <c r="FH336">
        <v>0</v>
      </c>
      <c r="FI336">
        <v>1.027</v>
      </c>
      <c r="FJ336">
        <v>0.031</v>
      </c>
      <c r="FK336">
        <v>0.02</v>
      </c>
      <c r="FL336">
        <v>0.05</v>
      </c>
      <c r="FM336">
        <v>420</v>
      </c>
      <c r="FN336">
        <v>16</v>
      </c>
      <c r="FO336">
        <v>0.01</v>
      </c>
      <c r="FP336">
        <v>0.1</v>
      </c>
      <c r="FQ336">
        <v>0.4848253414634147</v>
      </c>
      <c r="FR336">
        <v>0.08137174912891959</v>
      </c>
      <c r="FS336">
        <v>0.04368961039502147</v>
      </c>
      <c r="FT336">
        <v>1</v>
      </c>
      <c r="FU336">
        <v>497.114705882353</v>
      </c>
      <c r="FV336">
        <v>0.1512604171093317</v>
      </c>
      <c r="FW336">
        <v>7.229926871037746</v>
      </c>
      <c r="FX336">
        <v>-1</v>
      </c>
      <c r="FY336">
        <v>0.05238547073170732</v>
      </c>
      <c r="FZ336">
        <v>0.08959173867595811</v>
      </c>
      <c r="GA336">
        <v>0.009317066310317357</v>
      </c>
      <c r="GB336">
        <v>1</v>
      </c>
      <c r="GC336">
        <v>2</v>
      </c>
      <c r="GD336">
        <v>2</v>
      </c>
      <c r="GE336" t="s">
        <v>448</v>
      </c>
      <c r="GF336">
        <v>3.13687</v>
      </c>
      <c r="GG336">
        <v>2.71661</v>
      </c>
      <c r="GH336">
        <v>0.0933078</v>
      </c>
      <c r="GI336">
        <v>0.0925521</v>
      </c>
      <c r="GJ336">
        <v>0.109619</v>
      </c>
      <c r="GK336">
        <v>0.108173</v>
      </c>
      <c r="GL336">
        <v>28796.6</v>
      </c>
      <c r="GM336">
        <v>28872.1</v>
      </c>
      <c r="GN336">
        <v>29527.5</v>
      </c>
      <c r="GO336">
        <v>29405.1</v>
      </c>
      <c r="GP336">
        <v>34735.3</v>
      </c>
      <c r="GQ336">
        <v>34730.3</v>
      </c>
      <c r="GR336">
        <v>41552.5</v>
      </c>
      <c r="GS336">
        <v>41777.5</v>
      </c>
      <c r="GT336">
        <v>1.9167</v>
      </c>
      <c r="GU336">
        <v>1.8686</v>
      </c>
      <c r="GV336">
        <v>0.076443</v>
      </c>
      <c r="GW336">
        <v>0</v>
      </c>
      <c r="GX336">
        <v>29.4593</v>
      </c>
      <c r="GY336">
        <v>999.9</v>
      </c>
      <c r="GZ336">
        <v>56.6</v>
      </c>
      <c r="HA336">
        <v>31.4</v>
      </c>
      <c r="HB336">
        <v>29.0186</v>
      </c>
      <c r="HC336">
        <v>62.3396</v>
      </c>
      <c r="HD336">
        <v>25.597</v>
      </c>
      <c r="HE336">
        <v>1</v>
      </c>
      <c r="HF336">
        <v>0.124393</v>
      </c>
      <c r="HG336">
        <v>-1.82866</v>
      </c>
      <c r="HH336">
        <v>20.3491</v>
      </c>
      <c r="HI336">
        <v>5.22373</v>
      </c>
      <c r="HJ336">
        <v>12.0158</v>
      </c>
      <c r="HK336">
        <v>4.99045</v>
      </c>
      <c r="HL336">
        <v>3.28873</v>
      </c>
      <c r="HM336">
        <v>9999</v>
      </c>
      <c r="HN336">
        <v>9999</v>
      </c>
      <c r="HO336">
        <v>9999</v>
      </c>
      <c r="HP336">
        <v>999.9</v>
      </c>
      <c r="HQ336">
        <v>1.86756</v>
      </c>
      <c r="HR336">
        <v>1.86671</v>
      </c>
      <c r="HS336">
        <v>1.86602</v>
      </c>
      <c r="HT336">
        <v>1.86598</v>
      </c>
      <c r="HU336">
        <v>1.86783</v>
      </c>
      <c r="HV336">
        <v>1.87027</v>
      </c>
      <c r="HW336">
        <v>1.8689</v>
      </c>
      <c r="HX336">
        <v>1.8704</v>
      </c>
      <c r="HY336">
        <v>0</v>
      </c>
      <c r="HZ336">
        <v>0</v>
      </c>
      <c r="IA336">
        <v>0</v>
      </c>
      <c r="IB336">
        <v>0</v>
      </c>
      <c r="IC336" t="s">
        <v>426</v>
      </c>
      <c r="ID336" t="s">
        <v>427</v>
      </c>
      <c r="IE336" t="s">
        <v>428</v>
      </c>
      <c r="IF336" t="s">
        <v>428</v>
      </c>
      <c r="IG336" t="s">
        <v>428</v>
      </c>
      <c r="IH336" t="s">
        <v>428</v>
      </c>
      <c r="II336">
        <v>0</v>
      </c>
      <c r="IJ336">
        <v>100</v>
      </c>
      <c r="IK336">
        <v>100</v>
      </c>
      <c r="IL336">
        <v>1.238</v>
      </c>
      <c r="IM336">
        <v>0.209</v>
      </c>
      <c r="IN336">
        <v>0.6902030508192664</v>
      </c>
      <c r="IO336">
        <v>0.001474763808417899</v>
      </c>
      <c r="IP336">
        <v>-3.85604142745729E-07</v>
      </c>
      <c r="IQ336">
        <v>-4.042155114862324E-11</v>
      </c>
      <c r="IR336">
        <v>-0.0599630414126953</v>
      </c>
      <c r="IS336">
        <v>-0.0008759303265835833</v>
      </c>
      <c r="IT336">
        <v>0.0007542316531097033</v>
      </c>
      <c r="IU336">
        <v>-1.168394518909615E-05</v>
      </c>
      <c r="IV336">
        <v>4</v>
      </c>
      <c r="IW336">
        <v>2283</v>
      </c>
      <c r="IX336">
        <v>1</v>
      </c>
      <c r="IY336">
        <v>28</v>
      </c>
      <c r="IZ336">
        <v>187674.9</v>
      </c>
      <c r="JA336">
        <v>187675</v>
      </c>
      <c r="JB336">
        <v>1.03394</v>
      </c>
      <c r="JC336">
        <v>2.29004</v>
      </c>
      <c r="JD336">
        <v>1.39771</v>
      </c>
      <c r="JE336">
        <v>2.35718</v>
      </c>
      <c r="JF336">
        <v>1.49536</v>
      </c>
      <c r="JG336">
        <v>2.74292</v>
      </c>
      <c r="JH336">
        <v>36.8604</v>
      </c>
      <c r="JI336">
        <v>24.105</v>
      </c>
      <c r="JJ336">
        <v>18</v>
      </c>
      <c r="JK336">
        <v>489.202</v>
      </c>
      <c r="JL336">
        <v>448.715</v>
      </c>
      <c r="JM336">
        <v>32.2108</v>
      </c>
      <c r="JN336">
        <v>29.1986</v>
      </c>
      <c r="JO336">
        <v>29.9999</v>
      </c>
      <c r="JP336">
        <v>29.033</v>
      </c>
      <c r="JQ336">
        <v>28.9578</v>
      </c>
      <c r="JR336">
        <v>20.6973</v>
      </c>
      <c r="JS336">
        <v>20.3321</v>
      </c>
      <c r="JT336">
        <v>100</v>
      </c>
      <c r="JU336">
        <v>32.2176</v>
      </c>
      <c r="JV336">
        <v>420</v>
      </c>
      <c r="JW336">
        <v>25.2767</v>
      </c>
      <c r="JX336">
        <v>100.919</v>
      </c>
      <c r="JY336">
        <v>100.459</v>
      </c>
    </row>
    <row r="337" spans="1:285">
      <c r="A337">
        <v>321</v>
      </c>
      <c r="B337">
        <v>1758507920.1</v>
      </c>
      <c r="C337">
        <v>5031.599999904633</v>
      </c>
      <c r="D337" t="s">
        <v>1078</v>
      </c>
      <c r="E337" t="s">
        <v>1079</v>
      </c>
      <c r="F337">
        <v>5</v>
      </c>
      <c r="G337" t="s">
        <v>1039</v>
      </c>
      <c r="H337" t="s">
        <v>420</v>
      </c>
      <c r="I337" t="s">
        <v>421</v>
      </c>
      <c r="J337">
        <v>1758507917.1</v>
      </c>
      <c r="K337">
        <f>(L337)/1000</f>
        <v>0</v>
      </c>
      <c r="L337">
        <f>1000*DL337*AJ337*(DH337-DI337)/(100*DA337*(1000-AJ337*DH337))</f>
        <v>0</v>
      </c>
      <c r="M337">
        <f>DL337*AJ337*(DG337-DF337*(1000-AJ337*DI337)/(1000-AJ337*DH337))/(100*DA337)</f>
        <v>0</v>
      </c>
      <c r="N337">
        <f>DF337 - IF(AJ337&gt;1, M337*DA337*100.0/(AL337), 0)</f>
        <v>0</v>
      </c>
      <c r="O337">
        <f>((U337-K337/2)*N337-M337)/(U337+K337/2)</f>
        <v>0</v>
      </c>
      <c r="P337">
        <f>O337*(DM337+DN337)/1000.0</f>
        <v>0</v>
      </c>
      <c r="Q337">
        <f>(DF337 - IF(AJ337&gt;1, M337*DA337*100.0/(AL337), 0))*(DM337+DN337)/1000.0</f>
        <v>0</v>
      </c>
      <c r="R337">
        <f>2.0/((1/T337-1/S337)+SIGN(T337)*SQRT((1/T337-1/S337)*(1/T337-1/S337) + 4*DB337/((DB337+1)*(DB337+1))*(2*1/T337*1/S337-1/S337*1/S337)))</f>
        <v>0</v>
      </c>
      <c r="S337">
        <f>IF(LEFT(DC337,1)&lt;&gt;"0",IF(LEFT(DC337,1)="1",3.0,DD337),$D$5+$E$5*(DT337*DM337/($K$5*1000))+$F$5*(DT337*DM337/($K$5*1000))*MAX(MIN(DA337,$J$5),$I$5)*MAX(MIN(DA337,$J$5),$I$5)+$G$5*MAX(MIN(DA337,$J$5),$I$5)*(DT337*DM337/($K$5*1000))+$H$5*(DT337*DM337/($K$5*1000))*(DT337*DM337/($K$5*1000)))</f>
        <v>0</v>
      </c>
      <c r="T337">
        <f>K337*(1000-(1000*0.61365*exp(17.502*X337/(240.97+X337))/(DM337+DN337)+DH337)/2)/(1000*0.61365*exp(17.502*X337/(240.97+X337))/(DM337+DN337)-DH337)</f>
        <v>0</v>
      </c>
      <c r="U337">
        <f>1/((DB337+1)/(R337/1.6)+1/(S337/1.37)) + DB337/((DB337+1)/(R337/1.6) + DB337/(S337/1.37))</f>
        <v>0</v>
      </c>
      <c r="V337">
        <f>(CW337*CZ337)</f>
        <v>0</v>
      </c>
      <c r="W337">
        <f>(DO337+(V337+2*0.95*5.67E-8*(((DO337+$B$7)+273)^4-(DO337+273)^4)-44100*K337)/(1.84*29.3*S337+8*0.95*5.67E-8*(DO337+273)^3))</f>
        <v>0</v>
      </c>
      <c r="X337">
        <f>($C$7*DP337+$D$7*DQ337+$E$7*W337)</f>
        <v>0</v>
      </c>
      <c r="Y337">
        <f>0.61365*exp(17.502*X337/(240.97+X337))</f>
        <v>0</v>
      </c>
      <c r="Z337">
        <f>(AA337/AB337*100)</f>
        <v>0</v>
      </c>
      <c r="AA337">
        <f>DH337*(DM337+DN337)/1000</f>
        <v>0</v>
      </c>
      <c r="AB337">
        <f>0.61365*exp(17.502*DO337/(240.97+DO337))</f>
        <v>0</v>
      </c>
      <c r="AC337">
        <f>(Y337-DH337*(DM337+DN337)/1000)</f>
        <v>0</v>
      </c>
      <c r="AD337">
        <f>(-K337*44100)</f>
        <v>0</v>
      </c>
      <c r="AE337">
        <f>2*29.3*S337*0.92*(DO337-X337)</f>
        <v>0</v>
      </c>
      <c r="AF337">
        <f>2*0.95*5.67E-8*(((DO337+$B$7)+273)^4-(X337+273)^4)</f>
        <v>0</v>
      </c>
      <c r="AG337">
        <f>V337+AF337+AD337+AE337</f>
        <v>0</v>
      </c>
      <c r="AH337">
        <v>2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MAX(0,($B$13+$C$13*DT337)/(1+$D$13*DT337)*DM337/(DO337+273)*$E$13)</f>
        <v>0</v>
      </c>
      <c r="AM337" t="s">
        <v>422</v>
      </c>
      <c r="AN337" t="s">
        <v>422</v>
      </c>
      <c r="AO337">
        <v>0</v>
      </c>
      <c r="AP337">
        <v>0</v>
      </c>
      <c r="AQ337">
        <f>1-AO337/AP337</f>
        <v>0</v>
      </c>
      <c r="AR337">
        <v>0</v>
      </c>
      <c r="AS337" t="s">
        <v>422</v>
      </c>
      <c r="AT337" t="s">
        <v>422</v>
      </c>
      <c r="AU337">
        <v>0</v>
      </c>
      <c r="AV337">
        <v>0</v>
      </c>
      <c r="AW337">
        <f>1-AU337/AV337</f>
        <v>0</v>
      </c>
      <c r="AX337">
        <v>0.5</v>
      </c>
      <c r="AY337">
        <f>CX337</f>
        <v>0</v>
      </c>
      <c r="AZ337">
        <f>M337</f>
        <v>0</v>
      </c>
      <c r="BA337">
        <f>AW337*AX337*AY337</f>
        <v>0</v>
      </c>
      <c r="BB337">
        <f>(AZ337-AR337)/AY337</f>
        <v>0</v>
      </c>
      <c r="BC337">
        <f>(AP337-AV337)/AV337</f>
        <v>0</v>
      </c>
      <c r="BD337">
        <f>AO337/(AQ337+AO337/AV337)</f>
        <v>0</v>
      </c>
      <c r="BE337" t="s">
        <v>422</v>
      </c>
      <c r="BF337">
        <v>0</v>
      </c>
      <c r="BG337">
        <f>IF(BF337&lt;&gt;0, BF337, BD337)</f>
        <v>0</v>
      </c>
      <c r="BH337">
        <f>1-BG337/AV337</f>
        <v>0</v>
      </c>
      <c r="BI337">
        <f>(AV337-AU337)/(AV337-BG337)</f>
        <v>0</v>
      </c>
      <c r="BJ337">
        <f>(AP337-AV337)/(AP337-BG337)</f>
        <v>0</v>
      </c>
      <c r="BK337">
        <f>(AV337-AU337)/(AV337-AO337)</f>
        <v>0</v>
      </c>
      <c r="BL337">
        <f>(AP337-AV337)/(AP337-AO337)</f>
        <v>0</v>
      </c>
      <c r="BM337">
        <f>(BI337*BG337/AU337)</f>
        <v>0</v>
      </c>
      <c r="BN337">
        <f>(1-BM337)</f>
        <v>0</v>
      </c>
      <c r="CW337">
        <f>$B$11*DU337+$C$11*DV337+$F$11*EG337*(1-EJ337)</f>
        <v>0</v>
      </c>
      <c r="CX337">
        <f>CW337*CY337</f>
        <v>0</v>
      </c>
      <c r="CY337">
        <f>($B$11*$D$9+$C$11*$D$9+$F$11*((ET337+EL337)/MAX(ET337+EL337+EU337, 0.1)*$I$9+EU337/MAX(ET337+EL337+EU337, 0.1)*$J$9))/($B$11+$C$11+$F$11)</f>
        <v>0</v>
      </c>
      <c r="CZ337">
        <f>($B$11*$K$9+$C$11*$K$9+$F$11*((ET337+EL337)/MAX(ET337+EL337+EU337, 0.1)*$P$9+EU337/MAX(ET337+EL337+EU337, 0.1)*$Q$9))/($B$11+$C$11+$F$11)</f>
        <v>0</v>
      </c>
      <c r="DA337">
        <v>4.8</v>
      </c>
      <c r="DB337">
        <v>0.5</v>
      </c>
      <c r="DC337" t="s">
        <v>423</v>
      </c>
      <c r="DD337">
        <v>2</v>
      </c>
      <c r="DE337">
        <v>1758507917.1</v>
      </c>
      <c r="DF337">
        <v>420.4657777777778</v>
      </c>
      <c r="DG337">
        <v>419.9698888888889</v>
      </c>
      <c r="DH337">
        <v>25.3447</v>
      </c>
      <c r="DI337">
        <v>25.28046666666667</v>
      </c>
      <c r="DJ337">
        <v>419.2278888888889</v>
      </c>
      <c r="DK337">
        <v>25.13568888888889</v>
      </c>
      <c r="DL337">
        <v>499.9834444444444</v>
      </c>
      <c r="DM337">
        <v>90.01795555555556</v>
      </c>
      <c r="DN337">
        <v>0.05643095555555555</v>
      </c>
      <c r="DO337">
        <v>31.21246666666666</v>
      </c>
      <c r="DP337">
        <v>30.69806666666667</v>
      </c>
      <c r="DQ337">
        <v>999.9000000000001</v>
      </c>
      <c r="DR337">
        <v>0</v>
      </c>
      <c r="DS337">
        <v>0</v>
      </c>
      <c r="DT337">
        <v>10002.43888888889</v>
      </c>
      <c r="DU337">
        <v>0</v>
      </c>
      <c r="DV337">
        <v>0.899321</v>
      </c>
      <c r="DW337">
        <v>0.4957038888888889</v>
      </c>
      <c r="DX337">
        <v>431.3994444444444</v>
      </c>
      <c r="DY337">
        <v>430.8623333333334</v>
      </c>
      <c r="DZ337">
        <v>0.06423228888888889</v>
      </c>
      <c r="EA337">
        <v>419.9698888888889</v>
      </c>
      <c r="EB337">
        <v>25.28046666666667</v>
      </c>
      <c r="EC337">
        <v>2.281476666666667</v>
      </c>
      <c r="ED337">
        <v>2.275694444444444</v>
      </c>
      <c r="EE337">
        <v>19.54621111111111</v>
      </c>
      <c r="EF337">
        <v>19.50538888888889</v>
      </c>
      <c r="EG337">
        <v>0.00500097</v>
      </c>
      <c r="EH337">
        <v>0</v>
      </c>
      <c r="EI337">
        <v>0</v>
      </c>
      <c r="EJ337">
        <v>0</v>
      </c>
      <c r="EK337">
        <v>497.3333333333333</v>
      </c>
      <c r="EL337">
        <v>0.00500097</v>
      </c>
      <c r="EM337">
        <v>-9.011111111111111</v>
      </c>
      <c r="EN337">
        <v>-1.755555555555556</v>
      </c>
      <c r="EO337">
        <v>35.53444444444445</v>
      </c>
      <c r="EP337">
        <v>40.43033333333333</v>
      </c>
      <c r="EQ337">
        <v>37.63877777777778</v>
      </c>
      <c r="ER337">
        <v>40.847</v>
      </c>
      <c r="ES337">
        <v>38.208</v>
      </c>
      <c r="ET337">
        <v>0</v>
      </c>
      <c r="EU337">
        <v>0</v>
      </c>
      <c r="EV337">
        <v>0</v>
      </c>
      <c r="EW337">
        <v>1758507921.1</v>
      </c>
      <c r="EX337">
        <v>0</v>
      </c>
      <c r="EY337">
        <v>497.6153846153847</v>
      </c>
      <c r="EZ337">
        <v>-6.023931613441494</v>
      </c>
      <c r="FA337">
        <v>-9.309401846966589</v>
      </c>
      <c r="FB337">
        <v>-6.757692307692308</v>
      </c>
      <c r="FC337">
        <v>15</v>
      </c>
      <c r="FD337">
        <v>0</v>
      </c>
      <c r="FE337" t="s">
        <v>424</v>
      </c>
      <c r="FF337">
        <v>1747247426.5</v>
      </c>
      <c r="FG337">
        <v>1747247420.5</v>
      </c>
      <c r="FH337">
        <v>0</v>
      </c>
      <c r="FI337">
        <v>1.027</v>
      </c>
      <c r="FJ337">
        <v>0.031</v>
      </c>
      <c r="FK337">
        <v>0.02</v>
      </c>
      <c r="FL337">
        <v>0.05</v>
      </c>
      <c r="FM337">
        <v>420</v>
      </c>
      <c r="FN337">
        <v>16</v>
      </c>
      <c r="FO337">
        <v>0.01</v>
      </c>
      <c r="FP337">
        <v>0.1</v>
      </c>
      <c r="FQ337">
        <v>0.48797685</v>
      </c>
      <c r="FR337">
        <v>0.02196186866791523</v>
      </c>
      <c r="FS337">
        <v>0.04341877912064663</v>
      </c>
      <c r="FT337">
        <v>1</v>
      </c>
      <c r="FU337">
        <v>497.5294117647059</v>
      </c>
      <c r="FV337">
        <v>-0.1252865358127391</v>
      </c>
      <c r="FW337">
        <v>7.214182494624318</v>
      </c>
      <c r="FX337">
        <v>-1</v>
      </c>
      <c r="FY337">
        <v>0.0543209525</v>
      </c>
      <c r="FZ337">
        <v>0.09293221575984983</v>
      </c>
      <c r="GA337">
        <v>0.009231232237653528</v>
      </c>
      <c r="GB337">
        <v>1</v>
      </c>
      <c r="GC337">
        <v>2</v>
      </c>
      <c r="GD337">
        <v>2</v>
      </c>
      <c r="GE337" t="s">
        <v>448</v>
      </c>
      <c r="GF337">
        <v>3.13695</v>
      </c>
      <c r="GG337">
        <v>2.71655</v>
      </c>
      <c r="GH337">
        <v>0.0933066</v>
      </c>
      <c r="GI337">
        <v>0.0925662</v>
      </c>
      <c r="GJ337">
        <v>0.109631</v>
      </c>
      <c r="GK337">
        <v>0.108173</v>
      </c>
      <c r="GL337">
        <v>28796.6</v>
      </c>
      <c r="GM337">
        <v>28871.8</v>
      </c>
      <c r="GN337">
        <v>29527.5</v>
      </c>
      <c r="GO337">
        <v>29405.3</v>
      </c>
      <c r="GP337">
        <v>34735.1</v>
      </c>
      <c r="GQ337">
        <v>34730.6</v>
      </c>
      <c r="GR337">
        <v>41552.8</v>
      </c>
      <c r="GS337">
        <v>41777.8</v>
      </c>
      <c r="GT337">
        <v>1.9167</v>
      </c>
      <c r="GU337">
        <v>1.86847</v>
      </c>
      <c r="GV337">
        <v>0.0762567</v>
      </c>
      <c r="GW337">
        <v>0</v>
      </c>
      <c r="GX337">
        <v>29.4595</v>
      </c>
      <c r="GY337">
        <v>999.9</v>
      </c>
      <c r="GZ337">
        <v>56.6</v>
      </c>
      <c r="HA337">
        <v>31.4</v>
      </c>
      <c r="HB337">
        <v>29.0195</v>
      </c>
      <c r="HC337">
        <v>62.1996</v>
      </c>
      <c r="HD337">
        <v>25.4407</v>
      </c>
      <c r="HE337">
        <v>1</v>
      </c>
      <c r="HF337">
        <v>0.1244</v>
      </c>
      <c r="HG337">
        <v>-1.83049</v>
      </c>
      <c r="HH337">
        <v>20.349</v>
      </c>
      <c r="HI337">
        <v>5.22358</v>
      </c>
      <c r="HJ337">
        <v>12.0158</v>
      </c>
      <c r="HK337">
        <v>4.9905</v>
      </c>
      <c r="HL337">
        <v>3.28875</v>
      </c>
      <c r="HM337">
        <v>9999</v>
      </c>
      <c r="HN337">
        <v>9999</v>
      </c>
      <c r="HO337">
        <v>9999</v>
      </c>
      <c r="HP337">
        <v>999.9</v>
      </c>
      <c r="HQ337">
        <v>1.86756</v>
      </c>
      <c r="HR337">
        <v>1.86669</v>
      </c>
      <c r="HS337">
        <v>1.86602</v>
      </c>
      <c r="HT337">
        <v>1.86598</v>
      </c>
      <c r="HU337">
        <v>1.86783</v>
      </c>
      <c r="HV337">
        <v>1.87027</v>
      </c>
      <c r="HW337">
        <v>1.8689</v>
      </c>
      <c r="HX337">
        <v>1.8704</v>
      </c>
      <c r="HY337">
        <v>0</v>
      </c>
      <c r="HZ337">
        <v>0</v>
      </c>
      <c r="IA337">
        <v>0</v>
      </c>
      <c r="IB337">
        <v>0</v>
      </c>
      <c r="IC337" t="s">
        <v>426</v>
      </c>
      <c r="ID337" t="s">
        <v>427</v>
      </c>
      <c r="IE337" t="s">
        <v>428</v>
      </c>
      <c r="IF337" t="s">
        <v>428</v>
      </c>
      <c r="IG337" t="s">
        <v>428</v>
      </c>
      <c r="IH337" t="s">
        <v>428</v>
      </c>
      <c r="II337">
        <v>0</v>
      </c>
      <c r="IJ337">
        <v>100</v>
      </c>
      <c r="IK337">
        <v>100</v>
      </c>
      <c r="IL337">
        <v>1.238</v>
      </c>
      <c r="IM337">
        <v>0.2091</v>
      </c>
      <c r="IN337">
        <v>0.6902030508192664</v>
      </c>
      <c r="IO337">
        <v>0.001474763808417899</v>
      </c>
      <c r="IP337">
        <v>-3.85604142745729E-07</v>
      </c>
      <c r="IQ337">
        <v>-4.042155114862324E-11</v>
      </c>
      <c r="IR337">
        <v>-0.0599630414126953</v>
      </c>
      <c r="IS337">
        <v>-0.0008759303265835833</v>
      </c>
      <c r="IT337">
        <v>0.0007542316531097033</v>
      </c>
      <c r="IU337">
        <v>-1.168394518909615E-05</v>
      </c>
      <c r="IV337">
        <v>4</v>
      </c>
      <c r="IW337">
        <v>2283</v>
      </c>
      <c r="IX337">
        <v>1</v>
      </c>
      <c r="IY337">
        <v>28</v>
      </c>
      <c r="IZ337">
        <v>187674.9</v>
      </c>
      <c r="JA337">
        <v>187675</v>
      </c>
      <c r="JB337">
        <v>1.03271</v>
      </c>
      <c r="JC337">
        <v>2.29248</v>
      </c>
      <c r="JD337">
        <v>1.39771</v>
      </c>
      <c r="JE337">
        <v>2.35596</v>
      </c>
      <c r="JF337">
        <v>1.49536</v>
      </c>
      <c r="JG337">
        <v>2.67578</v>
      </c>
      <c r="JH337">
        <v>36.8604</v>
      </c>
      <c r="JI337">
        <v>24.105</v>
      </c>
      <c r="JJ337">
        <v>18</v>
      </c>
      <c r="JK337">
        <v>489.193</v>
      </c>
      <c r="JL337">
        <v>448.629</v>
      </c>
      <c r="JM337">
        <v>32.213</v>
      </c>
      <c r="JN337">
        <v>29.1986</v>
      </c>
      <c r="JO337">
        <v>29.9999</v>
      </c>
      <c r="JP337">
        <v>29.0317</v>
      </c>
      <c r="JQ337">
        <v>28.9567</v>
      </c>
      <c r="JR337">
        <v>20.6962</v>
      </c>
      <c r="JS337">
        <v>20.3321</v>
      </c>
      <c r="JT337">
        <v>100</v>
      </c>
      <c r="JU337">
        <v>32.2176</v>
      </c>
      <c r="JV337">
        <v>420</v>
      </c>
      <c r="JW337">
        <v>25.2767</v>
      </c>
      <c r="JX337">
        <v>100.919</v>
      </c>
      <c r="JY337">
        <v>100.46</v>
      </c>
    </row>
    <row r="338" spans="1:285">
      <c r="A338">
        <v>322</v>
      </c>
      <c r="B338">
        <v>1758507922.1</v>
      </c>
      <c r="C338">
        <v>5033.599999904633</v>
      </c>
      <c r="D338" t="s">
        <v>1080</v>
      </c>
      <c r="E338" t="s">
        <v>1081</v>
      </c>
      <c r="F338">
        <v>5</v>
      </c>
      <c r="G338" t="s">
        <v>1039</v>
      </c>
      <c r="H338" t="s">
        <v>420</v>
      </c>
      <c r="I338" t="s">
        <v>421</v>
      </c>
      <c r="J338">
        <v>1758507919.1</v>
      </c>
      <c r="K338">
        <f>(L338)/1000</f>
        <v>0</v>
      </c>
      <c r="L338">
        <f>1000*DL338*AJ338*(DH338-DI338)/(100*DA338*(1000-AJ338*DH338))</f>
        <v>0</v>
      </c>
      <c r="M338">
        <f>DL338*AJ338*(DG338-DF338*(1000-AJ338*DI338)/(1000-AJ338*DH338))/(100*DA338)</f>
        <v>0</v>
      </c>
      <c r="N338">
        <f>DF338 - IF(AJ338&gt;1, M338*DA338*100.0/(AL338), 0)</f>
        <v>0</v>
      </c>
      <c r="O338">
        <f>((U338-K338/2)*N338-M338)/(U338+K338/2)</f>
        <v>0</v>
      </c>
      <c r="P338">
        <f>O338*(DM338+DN338)/1000.0</f>
        <v>0</v>
      </c>
      <c r="Q338">
        <f>(DF338 - IF(AJ338&gt;1, M338*DA338*100.0/(AL338), 0))*(DM338+DN338)/1000.0</f>
        <v>0</v>
      </c>
      <c r="R338">
        <f>2.0/((1/T338-1/S338)+SIGN(T338)*SQRT((1/T338-1/S338)*(1/T338-1/S338) + 4*DB338/((DB338+1)*(DB338+1))*(2*1/T338*1/S338-1/S338*1/S338)))</f>
        <v>0</v>
      </c>
      <c r="S338">
        <f>IF(LEFT(DC338,1)&lt;&gt;"0",IF(LEFT(DC338,1)="1",3.0,DD338),$D$5+$E$5*(DT338*DM338/($K$5*1000))+$F$5*(DT338*DM338/($K$5*1000))*MAX(MIN(DA338,$J$5),$I$5)*MAX(MIN(DA338,$J$5),$I$5)+$G$5*MAX(MIN(DA338,$J$5),$I$5)*(DT338*DM338/($K$5*1000))+$H$5*(DT338*DM338/($K$5*1000))*(DT338*DM338/($K$5*1000)))</f>
        <v>0</v>
      </c>
      <c r="T338">
        <f>K338*(1000-(1000*0.61365*exp(17.502*X338/(240.97+X338))/(DM338+DN338)+DH338)/2)/(1000*0.61365*exp(17.502*X338/(240.97+X338))/(DM338+DN338)-DH338)</f>
        <v>0</v>
      </c>
      <c r="U338">
        <f>1/((DB338+1)/(R338/1.6)+1/(S338/1.37)) + DB338/((DB338+1)/(R338/1.6) + DB338/(S338/1.37))</f>
        <v>0</v>
      </c>
      <c r="V338">
        <f>(CW338*CZ338)</f>
        <v>0</v>
      </c>
      <c r="W338">
        <f>(DO338+(V338+2*0.95*5.67E-8*(((DO338+$B$7)+273)^4-(DO338+273)^4)-44100*K338)/(1.84*29.3*S338+8*0.95*5.67E-8*(DO338+273)^3))</f>
        <v>0</v>
      </c>
      <c r="X338">
        <f>($C$7*DP338+$D$7*DQ338+$E$7*W338)</f>
        <v>0</v>
      </c>
      <c r="Y338">
        <f>0.61365*exp(17.502*X338/(240.97+X338))</f>
        <v>0</v>
      </c>
      <c r="Z338">
        <f>(AA338/AB338*100)</f>
        <v>0</v>
      </c>
      <c r="AA338">
        <f>DH338*(DM338+DN338)/1000</f>
        <v>0</v>
      </c>
      <c r="AB338">
        <f>0.61365*exp(17.502*DO338/(240.97+DO338))</f>
        <v>0</v>
      </c>
      <c r="AC338">
        <f>(Y338-DH338*(DM338+DN338)/1000)</f>
        <v>0</v>
      </c>
      <c r="AD338">
        <f>(-K338*44100)</f>
        <v>0</v>
      </c>
      <c r="AE338">
        <f>2*29.3*S338*0.92*(DO338-X338)</f>
        <v>0</v>
      </c>
      <c r="AF338">
        <f>2*0.95*5.67E-8*(((DO338+$B$7)+273)^4-(X338+273)^4)</f>
        <v>0</v>
      </c>
      <c r="AG338">
        <f>V338+AF338+AD338+AE338</f>
        <v>0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MAX(0,($B$13+$C$13*DT338)/(1+$D$13*DT338)*DM338/(DO338+273)*$E$13)</f>
        <v>0</v>
      </c>
      <c r="AM338" t="s">
        <v>422</v>
      </c>
      <c r="AN338" t="s">
        <v>422</v>
      </c>
      <c r="AO338">
        <v>0</v>
      </c>
      <c r="AP338">
        <v>0</v>
      </c>
      <c r="AQ338">
        <f>1-AO338/AP338</f>
        <v>0</v>
      </c>
      <c r="AR338">
        <v>0</v>
      </c>
      <c r="AS338" t="s">
        <v>422</v>
      </c>
      <c r="AT338" t="s">
        <v>422</v>
      </c>
      <c r="AU338">
        <v>0</v>
      </c>
      <c r="AV338">
        <v>0</v>
      </c>
      <c r="AW338">
        <f>1-AU338/AV338</f>
        <v>0</v>
      </c>
      <c r="AX338">
        <v>0.5</v>
      </c>
      <c r="AY338">
        <f>CX338</f>
        <v>0</v>
      </c>
      <c r="AZ338">
        <f>M338</f>
        <v>0</v>
      </c>
      <c r="BA338">
        <f>AW338*AX338*AY338</f>
        <v>0</v>
      </c>
      <c r="BB338">
        <f>(AZ338-AR338)/AY338</f>
        <v>0</v>
      </c>
      <c r="BC338">
        <f>(AP338-AV338)/AV338</f>
        <v>0</v>
      </c>
      <c r="BD338">
        <f>AO338/(AQ338+AO338/AV338)</f>
        <v>0</v>
      </c>
      <c r="BE338" t="s">
        <v>422</v>
      </c>
      <c r="BF338">
        <v>0</v>
      </c>
      <c r="BG338">
        <f>IF(BF338&lt;&gt;0, BF338, BD338)</f>
        <v>0</v>
      </c>
      <c r="BH338">
        <f>1-BG338/AV338</f>
        <v>0</v>
      </c>
      <c r="BI338">
        <f>(AV338-AU338)/(AV338-BG338)</f>
        <v>0</v>
      </c>
      <c r="BJ338">
        <f>(AP338-AV338)/(AP338-BG338)</f>
        <v>0</v>
      </c>
      <c r="BK338">
        <f>(AV338-AU338)/(AV338-AO338)</f>
        <v>0</v>
      </c>
      <c r="BL338">
        <f>(AP338-AV338)/(AP338-AO338)</f>
        <v>0</v>
      </c>
      <c r="BM338">
        <f>(BI338*BG338/AU338)</f>
        <v>0</v>
      </c>
      <c r="BN338">
        <f>(1-BM338)</f>
        <v>0</v>
      </c>
      <c r="CW338">
        <f>$B$11*DU338+$C$11*DV338+$F$11*EG338*(1-EJ338)</f>
        <v>0</v>
      </c>
      <c r="CX338">
        <f>CW338*CY338</f>
        <v>0</v>
      </c>
      <c r="CY338">
        <f>($B$11*$D$9+$C$11*$D$9+$F$11*((ET338+EL338)/MAX(ET338+EL338+EU338, 0.1)*$I$9+EU338/MAX(ET338+EL338+EU338, 0.1)*$J$9))/($B$11+$C$11+$F$11)</f>
        <v>0</v>
      </c>
      <c r="CZ338">
        <f>($B$11*$K$9+$C$11*$K$9+$F$11*((ET338+EL338)/MAX(ET338+EL338+EU338, 0.1)*$P$9+EU338/MAX(ET338+EL338+EU338, 0.1)*$Q$9))/($B$11+$C$11+$F$11)</f>
        <v>0</v>
      </c>
      <c r="DA338">
        <v>4.8</v>
      </c>
      <c r="DB338">
        <v>0.5</v>
      </c>
      <c r="DC338" t="s">
        <v>423</v>
      </c>
      <c r="DD338">
        <v>2</v>
      </c>
      <c r="DE338">
        <v>1758507919.1</v>
      </c>
      <c r="DF338">
        <v>420.4621111111111</v>
      </c>
      <c r="DG338">
        <v>419.9796666666667</v>
      </c>
      <c r="DH338">
        <v>25.3467</v>
      </c>
      <c r="DI338">
        <v>25.28085555555555</v>
      </c>
      <c r="DJ338">
        <v>419.2243333333333</v>
      </c>
      <c r="DK338">
        <v>25.13765555555555</v>
      </c>
      <c r="DL338">
        <v>500.0014444444444</v>
      </c>
      <c r="DM338">
        <v>90.01853333333334</v>
      </c>
      <c r="DN338">
        <v>0.05643792222222223</v>
      </c>
      <c r="DO338">
        <v>31.21296666666667</v>
      </c>
      <c r="DP338">
        <v>30.69764444444444</v>
      </c>
      <c r="DQ338">
        <v>999.9000000000001</v>
      </c>
      <c r="DR338">
        <v>0</v>
      </c>
      <c r="DS338">
        <v>0</v>
      </c>
      <c r="DT338">
        <v>10005.49555555556</v>
      </c>
      <c r="DU338">
        <v>0</v>
      </c>
      <c r="DV338">
        <v>0.899321</v>
      </c>
      <c r="DW338">
        <v>0.4823372222222222</v>
      </c>
      <c r="DX338">
        <v>431.3966666666667</v>
      </c>
      <c r="DY338">
        <v>430.8724444444445</v>
      </c>
      <c r="DZ338">
        <v>0.06584951111111111</v>
      </c>
      <c r="EA338">
        <v>419.9796666666667</v>
      </c>
      <c r="EB338">
        <v>25.28085555555555</v>
      </c>
      <c r="EC338">
        <v>2.281671111111111</v>
      </c>
      <c r="ED338">
        <v>2.275745555555555</v>
      </c>
      <c r="EE338">
        <v>19.54758888888889</v>
      </c>
      <c r="EF338">
        <v>19.50575555555556</v>
      </c>
      <c r="EG338">
        <v>0.00500097</v>
      </c>
      <c r="EH338">
        <v>0</v>
      </c>
      <c r="EI338">
        <v>0</v>
      </c>
      <c r="EJ338">
        <v>0</v>
      </c>
      <c r="EK338">
        <v>498.7444444444444</v>
      </c>
      <c r="EL338">
        <v>0.00500097</v>
      </c>
      <c r="EM338">
        <v>-11.05555555555556</v>
      </c>
      <c r="EN338">
        <v>-2.511111111111111</v>
      </c>
      <c r="EO338">
        <v>35.55511111111111</v>
      </c>
      <c r="EP338">
        <v>40.472</v>
      </c>
      <c r="EQ338">
        <v>37.65944444444445</v>
      </c>
      <c r="ER338">
        <v>40.88866666666667</v>
      </c>
      <c r="ES338">
        <v>38.229</v>
      </c>
      <c r="ET338">
        <v>0</v>
      </c>
      <c r="EU338">
        <v>0</v>
      </c>
      <c r="EV338">
        <v>0</v>
      </c>
      <c r="EW338">
        <v>1758507922.9</v>
      </c>
      <c r="EX338">
        <v>0</v>
      </c>
      <c r="EY338">
        <v>497.8840000000001</v>
      </c>
      <c r="EZ338">
        <v>4.607692194573374</v>
      </c>
      <c r="FA338">
        <v>-6.869230921240288</v>
      </c>
      <c r="FB338">
        <v>-8.196000000000002</v>
      </c>
      <c r="FC338">
        <v>15</v>
      </c>
      <c r="FD338">
        <v>0</v>
      </c>
      <c r="FE338" t="s">
        <v>424</v>
      </c>
      <c r="FF338">
        <v>1747247426.5</v>
      </c>
      <c r="FG338">
        <v>1747247420.5</v>
      </c>
      <c r="FH338">
        <v>0</v>
      </c>
      <c r="FI338">
        <v>1.027</v>
      </c>
      <c r="FJ338">
        <v>0.031</v>
      </c>
      <c r="FK338">
        <v>0.02</v>
      </c>
      <c r="FL338">
        <v>0.05</v>
      </c>
      <c r="FM338">
        <v>420</v>
      </c>
      <c r="FN338">
        <v>16</v>
      </c>
      <c r="FO338">
        <v>0.01</v>
      </c>
      <c r="FP338">
        <v>0.1</v>
      </c>
      <c r="FQ338">
        <v>0.4847933414634147</v>
      </c>
      <c r="FR338">
        <v>-0.01145184668989418</v>
      </c>
      <c r="FS338">
        <v>0.04378579733290835</v>
      </c>
      <c r="FT338">
        <v>1</v>
      </c>
      <c r="FU338">
        <v>497.7235294117648</v>
      </c>
      <c r="FV338">
        <v>0.2047363519889721</v>
      </c>
      <c r="FW338">
        <v>7.03767419901546</v>
      </c>
      <c r="FX338">
        <v>-1</v>
      </c>
      <c r="FY338">
        <v>0.05765868048780488</v>
      </c>
      <c r="FZ338">
        <v>0.0794749066202091</v>
      </c>
      <c r="GA338">
        <v>0.008097180703460761</v>
      </c>
      <c r="GB338">
        <v>1</v>
      </c>
      <c r="GC338">
        <v>2</v>
      </c>
      <c r="GD338">
        <v>2</v>
      </c>
      <c r="GE338" t="s">
        <v>448</v>
      </c>
      <c r="GF338">
        <v>3.13692</v>
      </c>
      <c r="GG338">
        <v>2.71676</v>
      </c>
      <c r="GH338">
        <v>0.09331390000000001</v>
      </c>
      <c r="GI338">
        <v>0.09256</v>
      </c>
      <c r="GJ338">
        <v>0.109633</v>
      </c>
      <c r="GK338">
        <v>0.108177</v>
      </c>
      <c r="GL338">
        <v>28796.6</v>
      </c>
      <c r="GM338">
        <v>28872.3</v>
      </c>
      <c r="GN338">
        <v>29527.7</v>
      </c>
      <c r="GO338">
        <v>29405.5</v>
      </c>
      <c r="GP338">
        <v>34735.1</v>
      </c>
      <c r="GQ338">
        <v>34730.8</v>
      </c>
      <c r="GR338">
        <v>41552.9</v>
      </c>
      <c r="GS338">
        <v>41778.3</v>
      </c>
      <c r="GT338">
        <v>1.91663</v>
      </c>
      <c r="GU338">
        <v>1.86847</v>
      </c>
      <c r="GV338">
        <v>0.0755489</v>
      </c>
      <c r="GW338">
        <v>0</v>
      </c>
      <c r="GX338">
        <v>29.4595</v>
      </c>
      <c r="GY338">
        <v>999.9</v>
      </c>
      <c r="GZ338">
        <v>56.6</v>
      </c>
      <c r="HA338">
        <v>31.4</v>
      </c>
      <c r="HB338">
        <v>29.0203</v>
      </c>
      <c r="HC338">
        <v>62.2996</v>
      </c>
      <c r="HD338">
        <v>25.4327</v>
      </c>
      <c r="HE338">
        <v>1</v>
      </c>
      <c r="HF338">
        <v>0.124405</v>
      </c>
      <c r="HG338">
        <v>-1.8334</v>
      </c>
      <c r="HH338">
        <v>20.3493</v>
      </c>
      <c r="HI338">
        <v>5.22598</v>
      </c>
      <c r="HJ338">
        <v>12.0159</v>
      </c>
      <c r="HK338">
        <v>4.9911</v>
      </c>
      <c r="HL338">
        <v>3.2891</v>
      </c>
      <c r="HM338">
        <v>9999</v>
      </c>
      <c r="HN338">
        <v>9999</v>
      </c>
      <c r="HO338">
        <v>9999</v>
      </c>
      <c r="HP338">
        <v>999.9</v>
      </c>
      <c r="HQ338">
        <v>1.86757</v>
      </c>
      <c r="HR338">
        <v>1.8667</v>
      </c>
      <c r="HS338">
        <v>1.86602</v>
      </c>
      <c r="HT338">
        <v>1.86598</v>
      </c>
      <c r="HU338">
        <v>1.86783</v>
      </c>
      <c r="HV338">
        <v>1.87027</v>
      </c>
      <c r="HW338">
        <v>1.8689</v>
      </c>
      <c r="HX338">
        <v>1.8704</v>
      </c>
      <c r="HY338">
        <v>0</v>
      </c>
      <c r="HZ338">
        <v>0</v>
      </c>
      <c r="IA338">
        <v>0</v>
      </c>
      <c r="IB338">
        <v>0</v>
      </c>
      <c r="IC338" t="s">
        <v>426</v>
      </c>
      <c r="ID338" t="s">
        <v>427</v>
      </c>
      <c r="IE338" t="s">
        <v>428</v>
      </c>
      <c r="IF338" t="s">
        <v>428</v>
      </c>
      <c r="IG338" t="s">
        <v>428</v>
      </c>
      <c r="IH338" t="s">
        <v>428</v>
      </c>
      <c r="II338">
        <v>0</v>
      </c>
      <c r="IJ338">
        <v>100</v>
      </c>
      <c r="IK338">
        <v>100</v>
      </c>
      <c r="IL338">
        <v>1.238</v>
      </c>
      <c r="IM338">
        <v>0.209</v>
      </c>
      <c r="IN338">
        <v>0.6902030508192664</v>
      </c>
      <c r="IO338">
        <v>0.001474763808417899</v>
      </c>
      <c r="IP338">
        <v>-3.85604142745729E-07</v>
      </c>
      <c r="IQ338">
        <v>-4.042155114862324E-11</v>
      </c>
      <c r="IR338">
        <v>-0.0599630414126953</v>
      </c>
      <c r="IS338">
        <v>-0.0008759303265835833</v>
      </c>
      <c r="IT338">
        <v>0.0007542316531097033</v>
      </c>
      <c r="IU338">
        <v>-1.168394518909615E-05</v>
      </c>
      <c r="IV338">
        <v>4</v>
      </c>
      <c r="IW338">
        <v>2283</v>
      </c>
      <c r="IX338">
        <v>1</v>
      </c>
      <c r="IY338">
        <v>28</v>
      </c>
      <c r="IZ338">
        <v>187674.9</v>
      </c>
      <c r="JA338">
        <v>187675</v>
      </c>
      <c r="JB338">
        <v>1.03394</v>
      </c>
      <c r="JC338">
        <v>2.30225</v>
      </c>
      <c r="JD338">
        <v>1.39648</v>
      </c>
      <c r="JE338">
        <v>2.35596</v>
      </c>
      <c r="JF338">
        <v>1.49536</v>
      </c>
      <c r="JG338">
        <v>2.62695</v>
      </c>
      <c r="JH338">
        <v>36.8366</v>
      </c>
      <c r="JI338">
        <v>24.105</v>
      </c>
      <c r="JJ338">
        <v>18</v>
      </c>
      <c r="JK338">
        <v>489.135</v>
      </c>
      <c r="JL338">
        <v>448.62</v>
      </c>
      <c r="JM338">
        <v>32.2146</v>
      </c>
      <c r="JN338">
        <v>29.1986</v>
      </c>
      <c r="JO338">
        <v>29.9999</v>
      </c>
      <c r="JP338">
        <v>29.0304</v>
      </c>
      <c r="JQ338">
        <v>28.9555</v>
      </c>
      <c r="JR338">
        <v>20.6981</v>
      </c>
      <c r="JS338">
        <v>20.3321</v>
      </c>
      <c r="JT338">
        <v>100</v>
      </c>
      <c r="JU338">
        <v>32.2176</v>
      </c>
      <c r="JV338">
        <v>420</v>
      </c>
      <c r="JW338">
        <v>25.2767</v>
      </c>
      <c r="JX338">
        <v>100.919</v>
      </c>
      <c r="JY338">
        <v>100.461</v>
      </c>
    </row>
    <row r="339" spans="1:285">
      <c r="A339">
        <v>323</v>
      </c>
      <c r="B339">
        <v>1758507924.1</v>
      </c>
      <c r="C339">
        <v>5035.599999904633</v>
      </c>
      <c r="D339" t="s">
        <v>1082</v>
      </c>
      <c r="E339" t="s">
        <v>1083</v>
      </c>
      <c r="F339">
        <v>5</v>
      </c>
      <c r="G339" t="s">
        <v>1039</v>
      </c>
      <c r="H339" t="s">
        <v>420</v>
      </c>
      <c r="I339" t="s">
        <v>421</v>
      </c>
      <c r="J339">
        <v>1758507921.1</v>
      </c>
      <c r="K339">
        <f>(L339)/1000</f>
        <v>0</v>
      </c>
      <c r="L339">
        <f>1000*DL339*AJ339*(DH339-DI339)/(100*DA339*(1000-AJ339*DH339))</f>
        <v>0</v>
      </c>
      <c r="M339">
        <f>DL339*AJ339*(DG339-DF339*(1000-AJ339*DI339)/(1000-AJ339*DH339))/(100*DA339)</f>
        <v>0</v>
      </c>
      <c r="N339">
        <f>DF339 - IF(AJ339&gt;1, M339*DA339*100.0/(AL339), 0)</f>
        <v>0</v>
      </c>
      <c r="O339">
        <f>((U339-K339/2)*N339-M339)/(U339+K339/2)</f>
        <v>0</v>
      </c>
      <c r="P339">
        <f>O339*(DM339+DN339)/1000.0</f>
        <v>0</v>
      </c>
      <c r="Q339">
        <f>(DF339 - IF(AJ339&gt;1, M339*DA339*100.0/(AL339), 0))*(DM339+DN339)/1000.0</f>
        <v>0</v>
      </c>
      <c r="R339">
        <f>2.0/((1/T339-1/S339)+SIGN(T339)*SQRT((1/T339-1/S339)*(1/T339-1/S339) + 4*DB339/((DB339+1)*(DB339+1))*(2*1/T339*1/S339-1/S339*1/S339)))</f>
        <v>0</v>
      </c>
      <c r="S339">
        <f>IF(LEFT(DC339,1)&lt;&gt;"0",IF(LEFT(DC339,1)="1",3.0,DD339),$D$5+$E$5*(DT339*DM339/($K$5*1000))+$F$5*(DT339*DM339/($K$5*1000))*MAX(MIN(DA339,$J$5),$I$5)*MAX(MIN(DA339,$J$5),$I$5)+$G$5*MAX(MIN(DA339,$J$5),$I$5)*(DT339*DM339/($K$5*1000))+$H$5*(DT339*DM339/($K$5*1000))*(DT339*DM339/($K$5*1000)))</f>
        <v>0</v>
      </c>
      <c r="T339">
        <f>K339*(1000-(1000*0.61365*exp(17.502*X339/(240.97+X339))/(DM339+DN339)+DH339)/2)/(1000*0.61365*exp(17.502*X339/(240.97+X339))/(DM339+DN339)-DH339)</f>
        <v>0</v>
      </c>
      <c r="U339">
        <f>1/((DB339+1)/(R339/1.6)+1/(S339/1.37)) + DB339/((DB339+1)/(R339/1.6) + DB339/(S339/1.37))</f>
        <v>0</v>
      </c>
      <c r="V339">
        <f>(CW339*CZ339)</f>
        <v>0</v>
      </c>
      <c r="W339">
        <f>(DO339+(V339+2*0.95*5.67E-8*(((DO339+$B$7)+273)^4-(DO339+273)^4)-44100*K339)/(1.84*29.3*S339+8*0.95*5.67E-8*(DO339+273)^3))</f>
        <v>0</v>
      </c>
      <c r="X339">
        <f>($C$7*DP339+$D$7*DQ339+$E$7*W339)</f>
        <v>0</v>
      </c>
      <c r="Y339">
        <f>0.61365*exp(17.502*X339/(240.97+X339))</f>
        <v>0</v>
      </c>
      <c r="Z339">
        <f>(AA339/AB339*100)</f>
        <v>0</v>
      </c>
      <c r="AA339">
        <f>DH339*(DM339+DN339)/1000</f>
        <v>0</v>
      </c>
      <c r="AB339">
        <f>0.61365*exp(17.502*DO339/(240.97+DO339))</f>
        <v>0</v>
      </c>
      <c r="AC339">
        <f>(Y339-DH339*(DM339+DN339)/1000)</f>
        <v>0</v>
      </c>
      <c r="AD339">
        <f>(-K339*44100)</f>
        <v>0</v>
      </c>
      <c r="AE339">
        <f>2*29.3*S339*0.92*(DO339-X339)</f>
        <v>0</v>
      </c>
      <c r="AF339">
        <f>2*0.95*5.67E-8*(((DO339+$B$7)+273)^4-(X339+273)^4)</f>
        <v>0</v>
      </c>
      <c r="AG339">
        <f>V339+AF339+AD339+AE339</f>
        <v>0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MAX(0,($B$13+$C$13*DT339)/(1+$D$13*DT339)*DM339/(DO339+273)*$E$13)</f>
        <v>0</v>
      </c>
      <c r="AM339" t="s">
        <v>422</v>
      </c>
      <c r="AN339" t="s">
        <v>422</v>
      </c>
      <c r="AO339">
        <v>0</v>
      </c>
      <c r="AP339">
        <v>0</v>
      </c>
      <c r="AQ339">
        <f>1-AO339/AP339</f>
        <v>0</v>
      </c>
      <c r="AR339">
        <v>0</v>
      </c>
      <c r="AS339" t="s">
        <v>422</v>
      </c>
      <c r="AT339" t="s">
        <v>422</v>
      </c>
      <c r="AU339">
        <v>0</v>
      </c>
      <c r="AV339">
        <v>0</v>
      </c>
      <c r="AW339">
        <f>1-AU339/AV339</f>
        <v>0</v>
      </c>
      <c r="AX339">
        <v>0.5</v>
      </c>
      <c r="AY339">
        <f>CX339</f>
        <v>0</v>
      </c>
      <c r="AZ339">
        <f>M339</f>
        <v>0</v>
      </c>
      <c r="BA339">
        <f>AW339*AX339*AY339</f>
        <v>0</v>
      </c>
      <c r="BB339">
        <f>(AZ339-AR339)/AY339</f>
        <v>0</v>
      </c>
      <c r="BC339">
        <f>(AP339-AV339)/AV339</f>
        <v>0</v>
      </c>
      <c r="BD339">
        <f>AO339/(AQ339+AO339/AV339)</f>
        <v>0</v>
      </c>
      <c r="BE339" t="s">
        <v>422</v>
      </c>
      <c r="BF339">
        <v>0</v>
      </c>
      <c r="BG339">
        <f>IF(BF339&lt;&gt;0, BF339, BD339)</f>
        <v>0</v>
      </c>
      <c r="BH339">
        <f>1-BG339/AV339</f>
        <v>0</v>
      </c>
      <c r="BI339">
        <f>(AV339-AU339)/(AV339-BG339)</f>
        <v>0</v>
      </c>
      <c r="BJ339">
        <f>(AP339-AV339)/(AP339-BG339)</f>
        <v>0</v>
      </c>
      <c r="BK339">
        <f>(AV339-AU339)/(AV339-AO339)</f>
        <v>0</v>
      </c>
      <c r="BL339">
        <f>(AP339-AV339)/(AP339-AO339)</f>
        <v>0</v>
      </c>
      <c r="BM339">
        <f>(BI339*BG339/AU339)</f>
        <v>0</v>
      </c>
      <c r="BN339">
        <f>(1-BM339)</f>
        <v>0</v>
      </c>
      <c r="CW339">
        <f>$B$11*DU339+$C$11*DV339+$F$11*EG339*(1-EJ339)</f>
        <v>0</v>
      </c>
      <c r="CX339">
        <f>CW339*CY339</f>
        <v>0</v>
      </c>
      <c r="CY339">
        <f>($B$11*$D$9+$C$11*$D$9+$F$11*((ET339+EL339)/MAX(ET339+EL339+EU339, 0.1)*$I$9+EU339/MAX(ET339+EL339+EU339, 0.1)*$J$9))/($B$11+$C$11+$F$11)</f>
        <v>0</v>
      </c>
      <c r="CZ339">
        <f>($B$11*$K$9+$C$11*$K$9+$F$11*((ET339+EL339)/MAX(ET339+EL339+EU339, 0.1)*$P$9+EU339/MAX(ET339+EL339+EU339, 0.1)*$Q$9))/($B$11+$C$11+$F$11)</f>
        <v>0</v>
      </c>
      <c r="DA339">
        <v>4.8</v>
      </c>
      <c r="DB339">
        <v>0.5</v>
      </c>
      <c r="DC339" t="s">
        <v>423</v>
      </c>
      <c r="DD339">
        <v>2</v>
      </c>
      <c r="DE339">
        <v>1758507921.1</v>
      </c>
      <c r="DF339">
        <v>420.4652222222223</v>
      </c>
      <c r="DG339">
        <v>419.9876666666667</v>
      </c>
      <c r="DH339">
        <v>25.34856666666667</v>
      </c>
      <c r="DI339">
        <v>25.28148888888889</v>
      </c>
      <c r="DJ339">
        <v>419.2274444444445</v>
      </c>
      <c r="DK339">
        <v>25.1395</v>
      </c>
      <c r="DL339">
        <v>500.0002222222222</v>
      </c>
      <c r="DM339">
        <v>90.01918888888889</v>
      </c>
      <c r="DN339">
        <v>0.05628517777777778</v>
      </c>
      <c r="DO339">
        <v>31.21262222222222</v>
      </c>
      <c r="DP339">
        <v>30.69371111111111</v>
      </c>
      <c r="DQ339">
        <v>999.9000000000001</v>
      </c>
      <c r="DR339">
        <v>0</v>
      </c>
      <c r="DS339">
        <v>0</v>
      </c>
      <c r="DT339">
        <v>10000.55888888889</v>
      </c>
      <c r="DU339">
        <v>0</v>
      </c>
      <c r="DV339">
        <v>0.899321</v>
      </c>
      <c r="DW339">
        <v>0.4774171111111111</v>
      </c>
      <c r="DX339">
        <v>431.4005555555556</v>
      </c>
      <c r="DY339">
        <v>430.8811111111111</v>
      </c>
      <c r="DZ339">
        <v>0.06706173333333333</v>
      </c>
      <c r="EA339">
        <v>419.9876666666667</v>
      </c>
      <c r="EB339">
        <v>25.28148888888889</v>
      </c>
      <c r="EC339">
        <v>2.281856666666667</v>
      </c>
      <c r="ED339">
        <v>2.275821111111112</v>
      </c>
      <c r="EE339">
        <v>19.5489</v>
      </c>
      <c r="EF339">
        <v>19.5063</v>
      </c>
      <c r="EG339">
        <v>0.00500097</v>
      </c>
      <c r="EH339">
        <v>0</v>
      </c>
      <c r="EI339">
        <v>0</v>
      </c>
      <c r="EJ339">
        <v>0</v>
      </c>
      <c r="EK339">
        <v>497.9222222222222</v>
      </c>
      <c r="EL339">
        <v>0.00500097</v>
      </c>
      <c r="EM339">
        <v>-7.666666666666667</v>
      </c>
      <c r="EN339">
        <v>-2.288888888888889</v>
      </c>
      <c r="EO339">
        <v>35.562</v>
      </c>
      <c r="EP339">
        <v>40.50677777777778</v>
      </c>
      <c r="EQ339">
        <v>37.68011111111111</v>
      </c>
      <c r="ER339">
        <v>40.93733333333333</v>
      </c>
      <c r="ES339">
        <v>38.26377777777778</v>
      </c>
      <c r="ET339">
        <v>0</v>
      </c>
      <c r="EU339">
        <v>0</v>
      </c>
      <c r="EV339">
        <v>0</v>
      </c>
      <c r="EW339">
        <v>1758507925.3</v>
      </c>
      <c r="EX339">
        <v>0</v>
      </c>
      <c r="EY339">
        <v>495.98</v>
      </c>
      <c r="EZ339">
        <v>-11.98461511191463</v>
      </c>
      <c r="FA339">
        <v>6.023076497050661</v>
      </c>
      <c r="FB339">
        <v>-7.368</v>
      </c>
      <c r="FC339">
        <v>15</v>
      </c>
      <c r="FD339">
        <v>0</v>
      </c>
      <c r="FE339" t="s">
        <v>424</v>
      </c>
      <c r="FF339">
        <v>1747247426.5</v>
      </c>
      <c r="FG339">
        <v>1747247420.5</v>
      </c>
      <c r="FH339">
        <v>0</v>
      </c>
      <c r="FI339">
        <v>1.027</v>
      </c>
      <c r="FJ339">
        <v>0.031</v>
      </c>
      <c r="FK339">
        <v>0.02</v>
      </c>
      <c r="FL339">
        <v>0.05</v>
      </c>
      <c r="FM339">
        <v>420</v>
      </c>
      <c r="FN339">
        <v>16</v>
      </c>
      <c r="FO339">
        <v>0.01</v>
      </c>
      <c r="FP339">
        <v>0.1</v>
      </c>
      <c r="FQ339">
        <v>0.48381045</v>
      </c>
      <c r="FR339">
        <v>0.0386088855534714</v>
      </c>
      <c r="FS339">
        <v>0.04407992516041174</v>
      </c>
      <c r="FT339">
        <v>1</v>
      </c>
      <c r="FU339">
        <v>497.5647058823531</v>
      </c>
      <c r="FV339">
        <v>-3.996944188608201</v>
      </c>
      <c r="FW339">
        <v>6.931805738467269</v>
      </c>
      <c r="FX339">
        <v>-1</v>
      </c>
      <c r="FY339">
        <v>0.05994977750000001</v>
      </c>
      <c r="FZ339">
        <v>0.06662451444652893</v>
      </c>
      <c r="GA339">
        <v>0.006662779933011727</v>
      </c>
      <c r="GB339">
        <v>1</v>
      </c>
      <c r="GC339">
        <v>2</v>
      </c>
      <c r="GD339">
        <v>2</v>
      </c>
      <c r="GE339" t="s">
        <v>448</v>
      </c>
      <c r="GF339">
        <v>3.1368</v>
      </c>
      <c r="GG339">
        <v>2.71646</v>
      </c>
      <c r="GH339">
        <v>0.0933123</v>
      </c>
      <c r="GI339">
        <v>0.09256590000000001</v>
      </c>
      <c r="GJ339">
        <v>0.109636</v>
      </c>
      <c r="GK339">
        <v>0.108184</v>
      </c>
      <c r="GL339">
        <v>28796.7</v>
      </c>
      <c r="GM339">
        <v>28872.1</v>
      </c>
      <c r="GN339">
        <v>29527.8</v>
      </c>
      <c r="GO339">
        <v>29405.5</v>
      </c>
      <c r="GP339">
        <v>34735</v>
      </c>
      <c r="GQ339">
        <v>34730.5</v>
      </c>
      <c r="GR339">
        <v>41553</v>
      </c>
      <c r="GS339">
        <v>41778.3</v>
      </c>
      <c r="GT339">
        <v>1.91647</v>
      </c>
      <c r="GU339">
        <v>1.86847</v>
      </c>
      <c r="GV339">
        <v>0.07539990000000001</v>
      </c>
      <c r="GW339">
        <v>0</v>
      </c>
      <c r="GX339">
        <v>29.4595</v>
      </c>
      <c r="GY339">
        <v>999.9</v>
      </c>
      <c r="GZ339">
        <v>56.6</v>
      </c>
      <c r="HA339">
        <v>31.4</v>
      </c>
      <c r="HB339">
        <v>29.0207</v>
      </c>
      <c r="HC339">
        <v>62.3696</v>
      </c>
      <c r="HD339">
        <v>25.4046</v>
      </c>
      <c r="HE339">
        <v>1</v>
      </c>
      <c r="HF339">
        <v>0.124395</v>
      </c>
      <c r="HG339">
        <v>-1.83531</v>
      </c>
      <c r="HH339">
        <v>20.3489</v>
      </c>
      <c r="HI339">
        <v>5.22403</v>
      </c>
      <c r="HJ339">
        <v>12.0159</v>
      </c>
      <c r="HK339">
        <v>4.99055</v>
      </c>
      <c r="HL339">
        <v>3.2887</v>
      </c>
      <c r="HM339">
        <v>9999</v>
      </c>
      <c r="HN339">
        <v>9999</v>
      </c>
      <c r="HO339">
        <v>9999</v>
      </c>
      <c r="HP339">
        <v>999.9</v>
      </c>
      <c r="HQ339">
        <v>1.86757</v>
      </c>
      <c r="HR339">
        <v>1.86673</v>
      </c>
      <c r="HS339">
        <v>1.86601</v>
      </c>
      <c r="HT339">
        <v>1.86599</v>
      </c>
      <c r="HU339">
        <v>1.86783</v>
      </c>
      <c r="HV339">
        <v>1.87027</v>
      </c>
      <c r="HW339">
        <v>1.8689</v>
      </c>
      <c r="HX339">
        <v>1.8704</v>
      </c>
      <c r="HY339">
        <v>0</v>
      </c>
      <c r="HZ339">
        <v>0</v>
      </c>
      <c r="IA339">
        <v>0</v>
      </c>
      <c r="IB339">
        <v>0</v>
      </c>
      <c r="IC339" t="s">
        <v>426</v>
      </c>
      <c r="ID339" t="s">
        <v>427</v>
      </c>
      <c r="IE339" t="s">
        <v>428</v>
      </c>
      <c r="IF339" t="s">
        <v>428</v>
      </c>
      <c r="IG339" t="s">
        <v>428</v>
      </c>
      <c r="IH339" t="s">
        <v>428</v>
      </c>
      <c r="II339">
        <v>0</v>
      </c>
      <c r="IJ339">
        <v>100</v>
      </c>
      <c r="IK339">
        <v>100</v>
      </c>
      <c r="IL339">
        <v>1.237</v>
      </c>
      <c r="IM339">
        <v>0.209</v>
      </c>
      <c r="IN339">
        <v>0.6902030508192664</v>
      </c>
      <c r="IO339">
        <v>0.001474763808417899</v>
      </c>
      <c r="IP339">
        <v>-3.85604142745729E-07</v>
      </c>
      <c r="IQ339">
        <v>-4.042155114862324E-11</v>
      </c>
      <c r="IR339">
        <v>-0.0599630414126953</v>
      </c>
      <c r="IS339">
        <v>-0.0008759303265835833</v>
      </c>
      <c r="IT339">
        <v>0.0007542316531097033</v>
      </c>
      <c r="IU339">
        <v>-1.168394518909615E-05</v>
      </c>
      <c r="IV339">
        <v>4</v>
      </c>
      <c r="IW339">
        <v>2283</v>
      </c>
      <c r="IX339">
        <v>1</v>
      </c>
      <c r="IY339">
        <v>28</v>
      </c>
      <c r="IZ339">
        <v>187675</v>
      </c>
      <c r="JA339">
        <v>187675.1</v>
      </c>
      <c r="JB339">
        <v>1.03394</v>
      </c>
      <c r="JC339">
        <v>2.30591</v>
      </c>
      <c r="JD339">
        <v>1.39648</v>
      </c>
      <c r="JE339">
        <v>2.35596</v>
      </c>
      <c r="JF339">
        <v>1.49536</v>
      </c>
      <c r="JG339">
        <v>2.5769</v>
      </c>
      <c r="JH339">
        <v>36.8604</v>
      </c>
      <c r="JI339">
        <v>24.0963</v>
      </c>
      <c r="JJ339">
        <v>18</v>
      </c>
      <c r="JK339">
        <v>489.039</v>
      </c>
      <c r="JL339">
        <v>448.618</v>
      </c>
      <c r="JM339">
        <v>32.216</v>
      </c>
      <c r="JN339">
        <v>29.1974</v>
      </c>
      <c r="JO339">
        <v>29.9999</v>
      </c>
      <c r="JP339">
        <v>29.0304</v>
      </c>
      <c r="JQ339">
        <v>28.9553</v>
      </c>
      <c r="JR339">
        <v>20.6945</v>
      </c>
      <c r="JS339">
        <v>20.3321</v>
      </c>
      <c r="JT339">
        <v>100</v>
      </c>
      <c r="JU339">
        <v>32.2213</v>
      </c>
      <c r="JV339">
        <v>420</v>
      </c>
      <c r="JW339">
        <v>25.2767</v>
      </c>
      <c r="JX339">
        <v>100.92</v>
      </c>
      <c r="JY339">
        <v>100.461</v>
      </c>
    </row>
    <row r="340" spans="1:285">
      <c r="A340">
        <v>324</v>
      </c>
      <c r="B340">
        <v>1758507926.1</v>
      </c>
      <c r="C340">
        <v>5037.599999904633</v>
      </c>
      <c r="D340" t="s">
        <v>1084</v>
      </c>
      <c r="E340" t="s">
        <v>1085</v>
      </c>
      <c r="F340">
        <v>5</v>
      </c>
      <c r="G340" t="s">
        <v>1039</v>
      </c>
      <c r="H340" t="s">
        <v>420</v>
      </c>
      <c r="I340" t="s">
        <v>421</v>
      </c>
      <c r="J340">
        <v>1758507923.1</v>
      </c>
      <c r="K340">
        <f>(L340)/1000</f>
        <v>0</v>
      </c>
      <c r="L340">
        <f>1000*DL340*AJ340*(DH340-DI340)/(100*DA340*(1000-AJ340*DH340))</f>
        <v>0</v>
      </c>
      <c r="M340">
        <f>DL340*AJ340*(DG340-DF340*(1000-AJ340*DI340)/(1000-AJ340*DH340))/(100*DA340)</f>
        <v>0</v>
      </c>
      <c r="N340">
        <f>DF340 - IF(AJ340&gt;1, M340*DA340*100.0/(AL340), 0)</f>
        <v>0</v>
      </c>
      <c r="O340">
        <f>((U340-K340/2)*N340-M340)/(U340+K340/2)</f>
        <v>0</v>
      </c>
      <c r="P340">
        <f>O340*(DM340+DN340)/1000.0</f>
        <v>0</v>
      </c>
      <c r="Q340">
        <f>(DF340 - IF(AJ340&gt;1, M340*DA340*100.0/(AL340), 0))*(DM340+DN340)/1000.0</f>
        <v>0</v>
      </c>
      <c r="R340">
        <f>2.0/((1/T340-1/S340)+SIGN(T340)*SQRT((1/T340-1/S340)*(1/T340-1/S340) + 4*DB340/((DB340+1)*(DB340+1))*(2*1/T340*1/S340-1/S340*1/S340)))</f>
        <v>0</v>
      </c>
      <c r="S340">
        <f>IF(LEFT(DC340,1)&lt;&gt;"0",IF(LEFT(DC340,1)="1",3.0,DD340),$D$5+$E$5*(DT340*DM340/($K$5*1000))+$F$5*(DT340*DM340/($K$5*1000))*MAX(MIN(DA340,$J$5),$I$5)*MAX(MIN(DA340,$J$5),$I$5)+$G$5*MAX(MIN(DA340,$J$5),$I$5)*(DT340*DM340/($K$5*1000))+$H$5*(DT340*DM340/($K$5*1000))*(DT340*DM340/($K$5*1000)))</f>
        <v>0</v>
      </c>
      <c r="T340">
        <f>K340*(1000-(1000*0.61365*exp(17.502*X340/(240.97+X340))/(DM340+DN340)+DH340)/2)/(1000*0.61365*exp(17.502*X340/(240.97+X340))/(DM340+DN340)-DH340)</f>
        <v>0</v>
      </c>
      <c r="U340">
        <f>1/((DB340+1)/(R340/1.6)+1/(S340/1.37)) + DB340/((DB340+1)/(R340/1.6) + DB340/(S340/1.37))</f>
        <v>0</v>
      </c>
      <c r="V340">
        <f>(CW340*CZ340)</f>
        <v>0</v>
      </c>
      <c r="W340">
        <f>(DO340+(V340+2*0.95*5.67E-8*(((DO340+$B$7)+273)^4-(DO340+273)^4)-44100*K340)/(1.84*29.3*S340+8*0.95*5.67E-8*(DO340+273)^3))</f>
        <v>0</v>
      </c>
      <c r="X340">
        <f>($C$7*DP340+$D$7*DQ340+$E$7*W340)</f>
        <v>0</v>
      </c>
      <c r="Y340">
        <f>0.61365*exp(17.502*X340/(240.97+X340))</f>
        <v>0</v>
      </c>
      <c r="Z340">
        <f>(AA340/AB340*100)</f>
        <v>0</v>
      </c>
      <c r="AA340">
        <f>DH340*(DM340+DN340)/1000</f>
        <v>0</v>
      </c>
      <c r="AB340">
        <f>0.61365*exp(17.502*DO340/(240.97+DO340))</f>
        <v>0</v>
      </c>
      <c r="AC340">
        <f>(Y340-DH340*(DM340+DN340)/1000)</f>
        <v>0</v>
      </c>
      <c r="AD340">
        <f>(-K340*44100)</f>
        <v>0</v>
      </c>
      <c r="AE340">
        <f>2*29.3*S340*0.92*(DO340-X340)</f>
        <v>0</v>
      </c>
      <c r="AF340">
        <f>2*0.95*5.67E-8*(((DO340+$B$7)+273)^4-(X340+273)^4)</f>
        <v>0</v>
      </c>
      <c r="AG340">
        <f>V340+AF340+AD340+AE340</f>
        <v>0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MAX(0,($B$13+$C$13*DT340)/(1+$D$13*DT340)*DM340/(DO340+273)*$E$13)</f>
        <v>0</v>
      </c>
      <c r="AM340" t="s">
        <v>422</v>
      </c>
      <c r="AN340" t="s">
        <v>422</v>
      </c>
      <c r="AO340">
        <v>0</v>
      </c>
      <c r="AP340">
        <v>0</v>
      </c>
      <c r="AQ340">
        <f>1-AO340/AP340</f>
        <v>0</v>
      </c>
      <c r="AR340">
        <v>0</v>
      </c>
      <c r="AS340" t="s">
        <v>422</v>
      </c>
      <c r="AT340" t="s">
        <v>422</v>
      </c>
      <c r="AU340">
        <v>0</v>
      </c>
      <c r="AV340">
        <v>0</v>
      </c>
      <c r="AW340">
        <f>1-AU340/AV340</f>
        <v>0</v>
      </c>
      <c r="AX340">
        <v>0.5</v>
      </c>
      <c r="AY340">
        <f>CX340</f>
        <v>0</v>
      </c>
      <c r="AZ340">
        <f>M340</f>
        <v>0</v>
      </c>
      <c r="BA340">
        <f>AW340*AX340*AY340</f>
        <v>0</v>
      </c>
      <c r="BB340">
        <f>(AZ340-AR340)/AY340</f>
        <v>0</v>
      </c>
      <c r="BC340">
        <f>(AP340-AV340)/AV340</f>
        <v>0</v>
      </c>
      <c r="BD340">
        <f>AO340/(AQ340+AO340/AV340)</f>
        <v>0</v>
      </c>
      <c r="BE340" t="s">
        <v>422</v>
      </c>
      <c r="BF340">
        <v>0</v>
      </c>
      <c r="BG340">
        <f>IF(BF340&lt;&gt;0, BF340, BD340)</f>
        <v>0</v>
      </c>
      <c r="BH340">
        <f>1-BG340/AV340</f>
        <v>0</v>
      </c>
      <c r="BI340">
        <f>(AV340-AU340)/(AV340-BG340)</f>
        <v>0</v>
      </c>
      <c r="BJ340">
        <f>(AP340-AV340)/(AP340-BG340)</f>
        <v>0</v>
      </c>
      <c r="BK340">
        <f>(AV340-AU340)/(AV340-AO340)</f>
        <v>0</v>
      </c>
      <c r="BL340">
        <f>(AP340-AV340)/(AP340-AO340)</f>
        <v>0</v>
      </c>
      <c r="BM340">
        <f>(BI340*BG340/AU340)</f>
        <v>0</v>
      </c>
      <c r="BN340">
        <f>(1-BM340)</f>
        <v>0</v>
      </c>
      <c r="CW340">
        <f>$B$11*DU340+$C$11*DV340+$F$11*EG340*(1-EJ340)</f>
        <v>0</v>
      </c>
      <c r="CX340">
        <f>CW340*CY340</f>
        <v>0</v>
      </c>
      <c r="CY340">
        <f>($B$11*$D$9+$C$11*$D$9+$F$11*((ET340+EL340)/MAX(ET340+EL340+EU340, 0.1)*$I$9+EU340/MAX(ET340+EL340+EU340, 0.1)*$J$9))/($B$11+$C$11+$F$11)</f>
        <v>0</v>
      </c>
      <c r="CZ340">
        <f>($B$11*$K$9+$C$11*$K$9+$F$11*((ET340+EL340)/MAX(ET340+EL340+EU340, 0.1)*$P$9+EU340/MAX(ET340+EL340+EU340, 0.1)*$Q$9))/($B$11+$C$11+$F$11)</f>
        <v>0</v>
      </c>
      <c r="DA340">
        <v>4.8</v>
      </c>
      <c r="DB340">
        <v>0.5</v>
      </c>
      <c r="DC340" t="s">
        <v>423</v>
      </c>
      <c r="DD340">
        <v>2</v>
      </c>
      <c r="DE340">
        <v>1758507923.1</v>
      </c>
      <c r="DF340">
        <v>420.4757777777778</v>
      </c>
      <c r="DG340">
        <v>420.0051111111111</v>
      </c>
      <c r="DH340">
        <v>25.34985555555555</v>
      </c>
      <c r="DI340">
        <v>25.28265555555556</v>
      </c>
      <c r="DJ340">
        <v>419.2378888888888</v>
      </c>
      <c r="DK340">
        <v>25.14076666666666</v>
      </c>
      <c r="DL340">
        <v>499.9847777777778</v>
      </c>
      <c r="DM340">
        <v>90.01971111111111</v>
      </c>
      <c r="DN340">
        <v>0.05628427777777778</v>
      </c>
      <c r="DO340">
        <v>31.21246666666667</v>
      </c>
      <c r="DP340">
        <v>30.68986666666667</v>
      </c>
      <c r="DQ340">
        <v>999.9000000000001</v>
      </c>
      <c r="DR340">
        <v>0</v>
      </c>
      <c r="DS340">
        <v>0</v>
      </c>
      <c r="DT340">
        <v>9998.331111111112</v>
      </c>
      <c r="DU340">
        <v>0</v>
      </c>
      <c r="DV340">
        <v>0.899321</v>
      </c>
      <c r="DW340">
        <v>0.4703403333333333</v>
      </c>
      <c r="DX340">
        <v>431.4117777777778</v>
      </c>
      <c r="DY340">
        <v>430.8995555555555</v>
      </c>
      <c r="DZ340">
        <v>0.06717935555555557</v>
      </c>
      <c r="EA340">
        <v>420.0051111111111</v>
      </c>
      <c r="EB340">
        <v>25.28265555555556</v>
      </c>
      <c r="EC340">
        <v>2.281986666666667</v>
      </c>
      <c r="ED340">
        <v>2.27594</v>
      </c>
      <c r="EE340">
        <v>19.5498</v>
      </c>
      <c r="EF340">
        <v>19.50712222222222</v>
      </c>
      <c r="EG340">
        <v>0.00500097</v>
      </c>
      <c r="EH340">
        <v>0</v>
      </c>
      <c r="EI340">
        <v>0</v>
      </c>
      <c r="EJ340">
        <v>0</v>
      </c>
      <c r="EK340">
        <v>494.5777777777778</v>
      </c>
      <c r="EL340">
        <v>0.00500097</v>
      </c>
      <c r="EM340">
        <v>-8.833333333333334</v>
      </c>
      <c r="EN340">
        <v>-2.722222222222222</v>
      </c>
      <c r="EO340">
        <v>35.562</v>
      </c>
      <c r="EP340">
        <v>40.53444444444445</v>
      </c>
      <c r="EQ340">
        <v>37.70099999999999</v>
      </c>
      <c r="ER340">
        <v>40.979</v>
      </c>
      <c r="ES340">
        <v>38.28444444444445</v>
      </c>
      <c r="ET340">
        <v>0</v>
      </c>
      <c r="EU340">
        <v>0</v>
      </c>
      <c r="EV340">
        <v>0</v>
      </c>
      <c r="EW340">
        <v>1758507927.1</v>
      </c>
      <c r="EX340">
        <v>0</v>
      </c>
      <c r="EY340">
        <v>496.4846153846154</v>
      </c>
      <c r="EZ340">
        <v>-17.66837557621999</v>
      </c>
      <c r="FA340">
        <v>-6.317949273098778</v>
      </c>
      <c r="FB340">
        <v>-7.93076923076923</v>
      </c>
      <c r="FC340">
        <v>15</v>
      </c>
      <c r="FD340">
        <v>0</v>
      </c>
      <c r="FE340" t="s">
        <v>424</v>
      </c>
      <c r="FF340">
        <v>1747247426.5</v>
      </c>
      <c r="FG340">
        <v>1747247420.5</v>
      </c>
      <c r="FH340">
        <v>0</v>
      </c>
      <c r="FI340">
        <v>1.027</v>
      </c>
      <c r="FJ340">
        <v>0.031</v>
      </c>
      <c r="FK340">
        <v>0.02</v>
      </c>
      <c r="FL340">
        <v>0.05</v>
      </c>
      <c r="FM340">
        <v>420</v>
      </c>
      <c r="FN340">
        <v>16</v>
      </c>
      <c r="FO340">
        <v>0.01</v>
      </c>
      <c r="FP340">
        <v>0.1</v>
      </c>
      <c r="FQ340">
        <v>0.4825625853658537</v>
      </c>
      <c r="FR340">
        <v>-0.08278618118466927</v>
      </c>
      <c r="FS340">
        <v>0.04413734797583871</v>
      </c>
      <c r="FT340">
        <v>1</v>
      </c>
      <c r="FU340">
        <v>497.2029411764705</v>
      </c>
      <c r="FV340">
        <v>-22.4950342933744</v>
      </c>
      <c r="FW340">
        <v>7.692910613182902</v>
      </c>
      <c r="FX340">
        <v>-1</v>
      </c>
      <c r="FY340">
        <v>0.06189169024390245</v>
      </c>
      <c r="FZ340">
        <v>0.05051615331010433</v>
      </c>
      <c r="GA340">
        <v>0.005445396115261032</v>
      </c>
      <c r="GB340">
        <v>1</v>
      </c>
      <c r="GC340">
        <v>2</v>
      </c>
      <c r="GD340">
        <v>2</v>
      </c>
      <c r="GE340" t="s">
        <v>448</v>
      </c>
      <c r="GF340">
        <v>3.13698</v>
      </c>
      <c r="GG340">
        <v>2.71684</v>
      </c>
      <c r="GH340">
        <v>0.09331399999999999</v>
      </c>
      <c r="GI340">
        <v>0.09257890000000001</v>
      </c>
      <c r="GJ340">
        <v>0.109639</v>
      </c>
      <c r="GK340">
        <v>0.108187</v>
      </c>
      <c r="GL340">
        <v>28796.8</v>
      </c>
      <c r="GM340">
        <v>28871.8</v>
      </c>
      <c r="GN340">
        <v>29527.9</v>
      </c>
      <c r="GO340">
        <v>29405.7</v>
      </c>
      <c r="GP340">
        <v>34735.1</v>
      </c>
      <c r="GQ340">
        <v>34730.6</v>
      </c>
      <c r="GR340">
        <v>41553.2</v>
      </c>
      <c r="GS340">
        <v>41778.5</v>
      </c>
      <c r="GT340">
        <v>1.91663</v>
      </c>
      <c r="GU340">
        <v>1.86852</v>
      </c>
      <c r="GV340">
        <v>0.0755489</v>
      </c>
      <c r="GW340">
        <v>0</v>
      </c>
      <c r="GX340">
        <v>29.46</v>
      </c>
      <c r="GY340">
        <v>999.9</v>
      </c>
      <c r="GZ340">
        <v>56.6</v>
      </c>
      <c r="HA340">
        <v>31.4</v>
      </c>
      <c r="HB340">
        <v>29.0162</v>
      </c>
      <c r="HC340">
        <v>62.2896</v>
      </c>
      <c r="HD340">
        <v>25.3606</v>
      </c>
      <c r="HE340">
        <v>1</v>
      </c>
      <c r="HF340">
        <v>0.124332</v>
      </c>
      <c r="HG340">
        <v>-1.8408</v>
      </c>
      <c r="HH340">
        <v>20.3491</v>
      </c>
      <c r="HI340">
        <v>5.22598</v>
      </c>
      <c r="HJ340">
        <v>12.0159</v>
      </c>
      <c r="HK340">
        <v>4.991</v>
      </c>
      <c r="HL340">
        <v>3.28895</v>
      </c>
      <c r="HM340">
        <v>9999</v>
      </c>
      <c r="HN340">
        <v>9999</v>
      </c>
      <c r="HO340">
        <v>9999</v>
      </c>
      <c r="HP340">
        <v>999.9</v>
      </c>
      <c r="HQ340">
        <v>1.86757</v>
      </c>
      <c r="HR340">
        <v>1.86672</v>
      </c>
      <c r="HS340">
        <v>1.86601</v>
      </c>
      <c r="HT340">
        <v>1.866</v>
      </c>
      <c r="HU340">
        <v>1.86783</v>
      </c>
      <c r="HV340">
        <v>1.87027</v>
      </c>
      <c r="HW340">
        <v>1.8689</v>
      </c>
      <c r="HX340">
        <v>1.8704</v>
      </c>
      <c r="HY340">
        <v>0</v>
      </c>
      <c r="HZ340">
        <v>0</v>
      </c>
      <c r="IA340">
        <v>0</v>
      </c>
      <c r="IB340">
        <v>0</v>
      </c>
      <c r="IC340" t="s">
        <v>426</v>
      </c>
      <c r="ID340" t="s">
        <v>427</v>
      </c>
      <c r="IE340" t="s">
        <v>428</v>
      </c>
      <c r="IF340" t="s">
        <v>428</v>
      </c>
      <c r="IG340" t="s">
        <v>428</v>
      </c>
      <c r="IH340" t="s">
        <v>428</v>
      </c>
      <c r="II340">
        <v>0</v>
      </c>
      <c r="IJ340">
        <v>100</v>
      </c>
      <c r="IK340">
        <v>100</v>
      </c>
      <c r="IL340">
        <v>1.238</v>
      </c>
      <c r="IM340">
        <v>0.209</v>
      </c>
      <c r="IN340">
        <v>0.6902030508192664</v>
      </c>
      <c r="IO340">
        <v>0.001474763808417899</v>
      </c>
      <c r="IP340">
        <v>-3.85604142745729E-07</v>
      </c>
      <c r="IQ340">
        <v>-4.042155114862324E-11</v>
      </c>
      <c r="IR340">
        <v>-0.0599630414126953</v>
      </c>
      <c r="IS340">
        <v>-0.0008759303265835833</v>
      </c>
      <c r="IT340">
        <v>0.0007542316531097033</v>
      </c>
      <c r="IU340">
        <v>-1.168394518909615E-05</v>
      </c>
      <c r="IV340">
        <v>4</v>
      </c>
      <c r="IW340">
        <v>2283</v>
      </c>
      <c r="IX340">
        <v>1</v>
      </c>
      <c r="IY340">
        <v>28</v>
      </c>
      <c r="IZ340">
        <v>187675</v>
      </c>
      <c r="JA340">
        <v>187675.1</v>
      </c>
      <c r="JB340">
        <v>1.03394</v>
      </c>
      <c r="JC340">
        <v>2.30469</v>
      </c>
      <c r="JD340">
        <v>1.39771</v>
      </c>
      <c r="JE340">
        <v>2.35718</v>
      </c>
      <c r="JF340">
        <v>1.49536</v>
      </c>
      <c r="JG340">
        <v>2.56958</v>
      </c>
      <c r="JH340">
        <v>36.8604</v>
      </c>
      <c r="JI340">
        <v>24.0963</v>
      </c>
      <c r="JJ340">
        <v>18</v>
      </c>
      <c r="JK340">
        <v>489.134</v>
      </c>
      <c r="JL340">
        <v>448.65</v>
      </c>
      <c r="JM340">
        <v>32.2177</v>
      </c>
      <c r="JN340">
        <v>29.1961</v>
      </c>
      <c r="JO340">
        <v>29.9999</v>
      </c>
      <c r="JP340">
        <v>29.0304</v>
      </c>
      <c r="JQ340">
        <v>28.9553</v>
      </c>
      <c r="JR340">
        <v>20.6954</v>
      </c>
      <c r="JS340">
        <v>20.3321</v>
      </c>
      <c r="JT340">
        <v>100</v>
      </c>
      <c r="JU340">
        <v>32.2213</v>
      </c>
      <c r="JV340">
        <v>420</v>
      </c>
      <c r="JW340">
        <v>25.2767</v>
      </c>
      <c r="JX340">
        <v>100.92</v>
      </c>
      <c r="JY340">
        <v>100.462</v>
      </c>
    </row>
    <row r="341" spans="1:285">
      <c r="A341">
        <v>325</v>
      </c>
      <c r="B341">
        <v>1758507928.1</v>
      </c>
      <c r="C341">
        <v>5039.599999904633</v>
      </c>
      <c r="D341" t="s">
        <v>1086</v>
      </c>
      <c r="E341" t="s">
        <v>1087</v>
      </c>
      <c r="F341">
        <v>5</v>
      </c>
      <c r="G341" t="s">
        <v>1039</v>
      </c>
      <c r="H341" t="s">
        <v>420</v>
      </c>
      <c r="I341" t="s">
        <v>421</v>
      </c>
      <c r="J341">
        <v>1758507925.1</v>
      </c>
      <c r="K341">
        <f>(L341)/1000</f>
        <v>0</v>
      </c>
      <c r="L341">
        <f>1000*DL341*AJ341*(DH341-DI341)/(100*DA341*(1000-AJ341*DH341))</f>
        <v>0</v>
      </c>
      <c r="M341">
        <f>DL341*AJ341*(DG341-DF341*(1000-AJ341*DI341)/(1000-AJ341*DH341))/(100*DA341)</f>
        <v>0</v>
      </c>
      <c r="N341">
        <f>DF341 - IF(AJ341&gt;1, M341*DA341*100.0/(AL341), 0)</f>
        <v>0</v>
      </c>
      <c r="O341">
        <f>((U341-K341/2)*N341-M341)/(U341+K341/2)</f>
        <v>0</v>
      </c>
      <c r="P341">
        <f>O341*(DM341+DN341)/1000.0</f>
        <v>0</v>
      </c>
      <c r="Q341">
        <f>(DF341 - IF(AJ341&gt;1, M341*DA341*100.0/(AL341), 0))*(DM341+DN341)/1000.0</f>
        <v>0</v>
      </c>
      <c r="R341">
        <f>2.0/((1/T341-1/S341)+SIGN(T341)*SQRT((1/T341-1/S341)*(1/T341-1/S341) + 4*DB341/((DB341+1)*(DB341+1))*(2*1/T341*1/S341-1/S341*1/S341)))</f>
        <v>0</v>
      </c>
      <c r="S341">
        <f>IF(LEFT(DC341,1)&lt;&gt;"0",IF(LEFT(DC341,1)="1",3.0,DD341),$D$5+$E$5*(DT341*DM341/($K$5*1000))+$F$5*(DT341*DM341/($K$5*1000))*MAX(MIN(DA341,$J$5),$I$5)*MAX(MIN(DA341,$J$5),$I$5)+$G$5*MAX(MIN(DA341,$J$5),$I$5)*(DT341*DM341/($K$5*1000))+$H$5*(DT341*DM341/($K$5*1000))*(DT341*DM341/($K$5*1000)))</f>
        <v>0</v>
      </c>
      <c r="T341">
        <f>K341*(1000-(1000*0.61365*exp(17.502*X341/(240.97+X341))/(DM341+DN341)+DH341)/2)/(1000*0.61365*exp(17.502*X341/(240.97+X341))/(DM341+DN341)-DH341)</f>
        <v>0</v>
      </c>
      <c r="U341">
        <f>1/((DB341+1)/(R341/1.6)+1/(S341/1.37)) + DB341/((DB341+1)/(R341/1.6) + DB341/(S341/1.37))</f>
        <v>0</v>
      </c>
      <c r="V341">
        <f>(CW341*CZ341)</f>
        <v>0</v>
      </c>
      <c r="W341">
        <f>(DO341+(V341+2*0.95*5.67E-8*(((DO341+$B$7)+273)^4-(DO341+273)^4)-44100*K341)/(1.84*29.3*S341+8*0.95*5.67E-8*(DO341+273)^3))</f>
        <v>0</v>
      </c>
      <c r="X341">
        <f>($C$7*DP341+$D$7*DQ341+$E$7*W341)</f>
        <v>0</v>
      </c>
      <c r="Y341">
        <f>0.61365*exp(17.502*X341/(240.97+X341))</f>
        <v>0</v>
      </c>
      <c r="Z341">
        <f>(AA341/AB341*100)</f>
        <v>0</v>
      </c>
      <c r="AA341">
        <f>DH341*(DM341+DN341)/1000</f>
        <v>0</v>
      </c>
      <c r="AB341">
        <f>0.61365*exp(17.502*DO341/(240.97+DO341))</f>
        <v>0</v>
      </c>
      <c r="AC341">
        <f>(Y341-DH341*(DM341+DN341)/1000)</f>
        <v>0</v>
      </c>
      <c r="AD341">
        <f>(-K341*44100)</f>
        <v>0</v>
      </c>
      <c r="AE341">
        <f>2*29.3*S341*0.92*(DO341-X341)</f>
        <v>0</v>
      </c>
      <c r="AF341">
        <f>2*0.95*5.67E-8*(((DO341+$B$7)+273)^4-(X341+273)^4)</f>
        <v>0</v>
      </c>
      <c r="AG341">
        <f>V341+AF341+AD341+AE341</f>
        <v>0</v>
      </c>
      <c r="AH341">
        <v>2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MAX(0,($B$13+$C$13*DT341)/(1+$D$13*DT341)*DM341/(DO341+273)*$E$13)</f>
        <v>0</v>
      </c>
      <c r="AM341" t="s">
        <v>422</v>
      </c>
      <c r="AN341" t="s">
        <v>422</v>
      </c>
      <c r="AO341">
        <v>0</v>
      </c>
      <c r="AP341">
        <v>0</v>
      </c>
      <c r="AQ341">
        <f>1-AO341/AP341</f>
        <v>0</v>
      </c>
      <c r="AR341">
        <v>0</v>
      </c>
      <c r="AS341" t="s">
        <v>422</v>
      </c>
      <c r="AT341" t="s">
        <v>422</v>
      </c>
      <c r="AU341">
        <v>0</v>
      </c>
      <c r="AV341">
        <v>0</v>
      </c>
      <c r="AW341">
        <f>1-AU341/AV341</f>
        <v>0</v>
      </c>
      <c r="AX341">
        <v>0.5</v>
      </c>
      <c r="AY341">
        <f>CX341</f>
        <v>0</v>
      </c>
      <c r="AZ341">
        <f>M341</f>
        <v>0</v>
      </c>
      <c r="BA341">
        <f>AW341*AX341*AY341</f>
        <v>0</v>
      </c>
      <c r="BB341">
        <f>(AZ341-AR341)/AY341</f>
        <v>0</v>
      </c>
      <c r="BC341">
        <f>(AP341-AV341)/AV341</f>
        <v>0</v>
      </c>
      <c r="BD341">
        <f>AO341/(AQ341+AO341/AV341)</f>
        <v>0</v>
      </c>
      <c r="BE341" t="s">
        <v>422</v>
      </c>
      <c r="BF341">
        <v>0</v>
      </c>
      <c r="BG341">
        <f>IF(BF341&lt;&gt;0, BF341, BD341)</f>
        <v>0</v>
      </c>
      <c r="BH341">
        <f>1-BG341/AV341</f>
        <v>0</v>
      </c>
      <c r="BI341">
        <f>(AV341-AU341)/(AV341-BG341)</f>
        <v>0</v>
      </c>
      <c r="BJ341">
        <f>(AP341-AV341)/(AP341-BG341)</f>
        <v>0</v>
      </c>
      <c r="BK341">
        <f>(AV341-AU341)/(AV341-AO341)</f>
        <v>0</v>
      </c>
      <c r="BL341">
        <f>(AP341-AV341)/(AP341-AO341)</f>
        <v>0</v>
      </c>
      <c r="BM341">
        <f>(BI341*BG341/AU341)</f>
        <v>0</v>
      </c>
      <c r="BN341">
        <f>(1-BM341)</f>
        <v>0</v>
      </c>
      <c r="CW341">
        <f>$B$11*DU341+$C$11*DV341+$F$11*EG341*(1-EJ341)</f>
        <v>0</v>
      </c>
      <c r="CX341">
        <f>CW341*CY341</f>
        <v>0</v>
      </c>
      <c r="CY341">
        <f>($B$11*$D$9+$C$11*$D$9+$F$11*((ET341+EL341)/MAX(ET341+EL341+EU341, 0.1)*$I$9+EU341/MAX(ET341+EL341+EU341, 0.1)*$J$9))/($B$11+$C$11+$F$11)</f>
        <v>0</v>
      </c>
      <c r="CZ341">
        <f>($B$11*$K$9+$C$11*$K$9+$F$11*((ET341+EL341)/MAX(ET341+EL341+EU341, 0.1)*$P$9+EU341/MAX(ET341+EL341+EU341, 0.1)*$Q$9))/($B$11+$C$11+$F$11)</f>
        <v>0</v>
      </c>
      <c r="DA341">
        <v>4.8</v>
      </c>
      <c r="DB341">
        <v>0.5</v>
      </c>
      <c r="DC341" t="s">
        <v>423</v>
      </c>
      <c r="DD341">
        <v>2</v>
      </c>
      <c r="DE341">
        <v>1758507925.1</v>
      </c>
      <c r="DF341">
        <v>420.4866666666666</v>
      </c>
      <c r="DG341">
        <v>420.0285555555556</v>
      </c>
      <c r="DH341">
        <v>25.35041111111111</v>
      </c>
      <c r="DI341">
        <v>25.28365555555556</v>
      </c>
      <c r="DJ341">
        <v>419.2488888888889</v>
      </c>
      <c r="DK341">
        <v>25.14133333333334</v>
      </c>
      <c r="DL341">
        <v>500.0091111111111</v>
      </c>
      <c r="DM341">
        <v>90.02047777777778</v>
      </c>
      <c r="DN341">
        <v>0.05642867777777778</v>
      </c>
      <c r="DO341">
        <v>31.2133</v>
      </c>
      <c r="DP341">
        <v>30.68981111111111</v>
      </c>
      <c r="DQ341">
        <v>999.9000000000001</v>
      </c>
      <c r="DR341">
        <v>0</v>
      </c>
      <c r="DS341">
        <v>0</v>
      </c>
      <c r="DT341">
        <v>10000.41333333333</v>
      </c>
      <c r="DU341">
        <v>0</v>
      </c>
      <c r="DV341">
        <v>0.899321</v>
      </c>
      <c r="DW341">
        <v>0.4578178888888889</v>
      </c>
      <c r="DX341">
        <v>431.4231111111111</v>
      </c>
      <c r="DY341">
        <v>430.9241111111111</v>
      </c>
      <c r="DZ341">
        <v>0.06675337777777779</v>
      </c>
      <c r="EA341">
        <v>420.0285555555556</v>
      </c>
      <c r="EB341">
        <v>25.28365555555556</v>
      </c>
      <c r="EC341">
        <v>2.282057777777778</v>
      </c>
      <c r="ED341">
        <v>2.276047777777778</v>
      </c>
      <c r="EE341">
        <v>19.5503</v>
      </c>
      <c r="EF341">
        <v>19.50787777777778</v>
      </c>
      <c r="EG341">
        <v>0.00500097</v>
      </c>
      <c r="EH341">
        <v>0</v>
      </c>
      <c r="EI341">
        <v>0</v>
      </c>
      <c r="EJ341">
        <v>0</v>
      </c>
      <c r="EK341">
        <v>494.6666666666667</v>
      </c>
      <c r="EL341">
        <v>0.00500097</v>
      </c>
      <c r="EM341">
        <v>-6.677777777777777</v>
      </c>
      <c r="EN341">
        <v>-2.411111111111111</v>
      </c>
      <c r="EO341">
        <v>35.583</v>
      </c>
      <c r="EP341">
        <v>40.56911111111111</v>
      </c>
      <c r="EQ341">
        <v>37.722</v>
      </c>
      <c r="ER341">
        <v>41.02066666666667</v>
      </c>
      <c r="ES341">
        <v>38.30511111111111</v>
      </c>
      <c r="ET341">
        <v>0</v>
      </c>
      <c r="EU341">
        <v>0</v>
      </c>
      <c r="EV341">
        <v>0</v>
      </c>
      <c r="EW341">
        <v>1758507928.9</v>
      </c>
      <c r="EX341">
        <v>0</v>
      </c>
      <c r="EY341">
        <v>495.872</v>
      </c>
      <c r="EZ341">
        <v>-3.984615042926564</v>
      </c>
      <c r="FA341">
        <v>-10.84615432712924</v>
      </c>
      <c r="FB341">
        <v>-8.144</v>
      </c>
      <c r="FC341">
        <v>15</v>
      </c>
      <c r="FD341">
        <v>0</v>
      </c>
      <c r="FE341" t="s">
        <v>424</v>
      </c>
      <c r="FF341">
        <v>1747247426.5</v>
      </c>
      <c r="FG341">
        <v>1747247420.5</v>
      </c>
      <c r="FH341">
        <v>0</v>
      </c>
      <c r="FI341">
        <v>1.027</v>
      </c>
      <c r="FJ341">
        <v>0.031</v>
      </c>
      <c r="FK341">
        <v>0.02</v>
      </c>
      <c r="FL341">
        <v>0.05</v>
      </c>
      <c r="FM341">
        <v>420</v>
      </c>
      <c r="FN341">
        <v>16</v>
      </c>
      <c r="FO341">
        <v>0.01</v>
      </c>
      <c r="FP341">
        <v>0.1</v>
      </c>
      <c r="FQ341">
        <v>0.478787275</v>
      </c>
      <c r="FR341">
        <v>-0.172923838649157</v>
      </c>
      <c r="FS341">
        <v>0.04627681806692606</v>
      </c>
      <c r="FT341">
        <v>0</v>
      </c>
      <c r="FU341">
        <v>496.9529411764706</v>
      </c>
      <c r="FV341">
        <v>-7.923605746932967</v>
      </c>
      <c r="FW341">
        <v>7.496792855227281</v>
      </c>
      <c r="FX341">
        <v>-1</v>
      </c>
      <c r="FY341">
        <v>0.0633018425</v>
      </c>
      <c r="FZ341">
        <v>0.03905214596622876</v>
      </c>
      <c r="GA341">
        <v>0.004314280439591723</v>
      </c>
      <c r="GB341">
        <v>1</v>
      </c>
      <c r="GC341">
        <v>1</v>
      </c>
      <c r="GD341">
        <v>2</v>
      </c>
      <c r="GE341" t="s">
        <v>425</v>
      </c>
      <c r="GF341">
        <v>3.13686</v>
      </c>
      <c r="GG341">
        <v>2.71711</v>
      </c>
      <c r="GH341">
        <v>0.0933224</v>
      </c>
      <c r="GI341">
        <v>0.09256689999999999</v>
      </c>
      <c r="GJ341">
        <v>0.109642</v>
      </c>
      <c r="GK341">
        <v>0.108186</v>
      </c>
      <c r="GL341">
        <v>28796.8</v>
      </c>
      <c r="GM341">
        <v>28872</v>
      </c>
      <c r="GN341">
        <v>29528.1</v>
      </c>
      <c r="GO341">
        <v>29405.5</v>
      </c>
      <c r="GP341">
        <v>34735.1</v>
      </c>
      <c r="GQ341">
        <v>34730.4</v>
      </c>
      <c r="GR341">
        <v>41553.4</v>
      </c>
      <c r="GS341">
        <v>41778.3</v>
      </c>
      <c r="GT341">
        <v>1.91647</v>
      </c>
      <c r="GU341">
        <v>1.86855</v>
      </c>
      <c r="GV341">
        <v>0.0760704</v>
      </c>
      <c r="GW341">
        <v>0</v>
      </c>
      <c r="GX341">
        <v>29.4613</v>
      </c>
      <c r="GY341">
        <v>999.9</v>
      </c>
      <c r="GZ341">
        <v>56.6</v>
      </c>
      <c r="HA341">
        <v>31.4</v>
      </c>
      <c r="HB341">
        <v>29.0195</v>
      </c>
      <c r="HC341">
        <v>62.3596</v>
      </c>
      <c r="HD341">
        <v>25.601</v>
      </c>
      <c r="HE341">
        <v>1</v>
      </c>
      <c r="HF341">
        <v>0.12405</v>
      </c>
      <c r="HG341">
        <v>-1.84008</v>
      </c>
      <c r="HH341">
        <v>20.3495</v>
      </c>
      <c r="HI341">
        <v>5.22822</v>
      </c>
      <c r="HJ341">
        <v>12.0159</v>
      </c>
      <c r="HK341">
        <v>4.99145</v>
      </c>
      <c r="HL341">
        <v>3.2893</v>
      </c>
      <c r="HM341">
        <v>9999</v>
      </c>
      <c r="HN341">
        <v>9999</v>
      </c>
      <c r="HO341">
        <v>9999</v>
      </c>
      <c r="HP341">
        <v>999.9</v>
      </c>
      <c r="HQ341">
        <v>1.86757</v>
      </c>
      <c r="HR341">
        <v>1.86672</v>
      </c>
      <c r="HS341">
        <v>1.86601</v>
      </c>
      <c r="HT341">
        <v>1.866</v>
      </c>
      <c r="HU341">
        <v>1.86783</v>
      </c>
      <c r="HV341">
        <v>1.87027</v>
      </c>
      <c r="HW341">
        <v>1.86891</v>
      </c>
      <c r="HX341">
        <v>1.87039</v>
      </c>
      <c r="HY341">
        <v>0</v>
      </c>
      <c r="HZ341">
        <v>0</v>
      </c>
      <c r="IA341">
        <v>0</v>
      </c>
      <c r="IB341">
        <v>0</v>
      </c>
      <c r="IC341" t="s">
        <v>426</v>
      </c>
      <c r="ID341" t="s">
        <v>427</v>
      </c>
      <c r="IE341" t="s">
        <v>428</v>
      </c>
      <c r="IF341" t="s">
        <v>428</v>
      </c>
      <c r="IG341" t="s">
        <v>428</v>
      </c>
      <c r="IH341" t="s">
        <v>428</v>
      </c>
      <c r="II341">
        <v>0</v>
      </c>
      <c r="IJ341">
        <v>100</v>
      </c>
      <c r="IK341">
        <v>100</v>
      </c>
      <c r="IL341">
        <v>1.238</v>
      </c>
      <c r="IM341">
        <v>0.2091</v>
      </c>
      <c r="IN341">
        <v>0.6902030508192664</v>
      </c>
      <c r="IO341">
        <v>0.001474763808417899</v>
      </c>
      <c r="IP341">
        <v>-3.85604142745729E-07</v>
      </c>
      <c r="IQ341">
        <v>-4.042155114862324E-11</v>
      </c>
      <c r="IR341">
        <v>-0.0599630414126953</v>
      </c>
      <c r="IS341">
        <v>-0.0008759303265835833</v>
      </c>
      <c r="IT341">
        <v>0.0007542316531097033</v>
      </c>
      <c r="IU341">
        <v>-1.168394518909615E-05</v>
      </c>
      <c r="IV341">
        <v>4</v>
      </c>
      <c r="IW341">
        <v>2283</v>
      </c>
      <c r="IX341">
        <v>1</v>
      </c>
      <c r="IY341">
        <v>28</v>
      </c>
      <c r="IZ341">
        <v>187675</v>
      </c>
      <c r="JA341">
        <v>187675.1</v>
      </c>
      <c r="JB341">
        <v>1.03394</v>
      </c>
      <c r="JC341">
        <v>2.2876</v>
      </c>
      <c r="JD341">
        <v>1.39648</v>
      </c>
      <c r="JE341">
        <v>2.35596</v>
      </c>
      <c r="JF341">
        <v>1.49536</v>
      </c>
      <c r="JG341">
        <v>2.74414</v>
      </c>
      <c r="JH341">
        <v>36.8604</v>
      </c>
      <c r="JI341">
        <v>24.105</v>
      </c>
      <c r="JJ341">
        <v>18</v>
      </c>
      <c r="JK341">
        <v>489.039</v>
      </c>
      <c r="JL341">
        <v>448.665</v>
      </c>
      <c r="JM341">
        <v>32.2198</v>
      </c>
      <c r="JN341">
        <v>29.1961</v>
      </c>
      <c r="JO341">
        <v>29.9999</v>
      </c>
      <c r="JP341">
        <v>29.0304</v>
      </c>
      <c r="JQ341">
        <v>28.9553</v>
      </c>
      <c r="JR341">
        <v>20.6975</v>
      </c>
      <c r="JS341">
        <v>20.3321</v>
      </c>
      <c r="JT341">
        <v>100</v>
      </c>
      <c r="JU341">
        <v>32.2277</v>
      </c>
      <c r="JV341">
        <v>420</v>
      </c>
      <c r="JW341">
        <v>25.2767</v>
      </c>
      <c r="JX341">
        <v>100.921</v>
      </c>
      <c r="JY341">
        <v>100.461</v>
      </c>
    </row>
    <row r="342" spans="1:285">
      <c r="A342">
        <v>326</v>
      </c>
      <c r="B342">
        <v>1758507930.1</v>
      </c>
      <c r="C342">
        <v>5041.599999904633</v>
      </c>
      <c r="D342" t="s">
        <v>1088</v>
      </c>
      <c r="E342" t="s">
        <v>1089</v>
      </c>
      <c r="F342">
        <v>5</v>
      </c>
      <c r="G342" t="s">
        <v>1039</v>
      </c>
      <c r="H342" t="s">
        <v>420</v>
      </c>
      <c r="I342" t="s">
        <v>421</v>
      </c>
      <c r="J342">
        <v>1758507927.1</v>
      </c>
      <c r="K342">
        <f>(L342)/1000</f>
        <v>0</v>
      </c>
      <c r="L342">
        <f>1000*DL342*AJ342*(DH342-DI342)/(100*DA342*(1000-AJ342*DH342))</f>
        <v>0</v>
      </c>
      <c r="M342">
        <f>DL342*AJ342*(DG342-DF342*(1000-AJ342*DI342)/(1000-AJ342*DH342))/(100*DA342)</f>
        <v>0</v>
      </c>
      <c r="N342">
        <f>DF342 - IF(AJ342&gt;1, M342*DA342*100.0/(AL342), 0)</f>
        <v>0</v>
      </c>
      <c r="O342">
        <f>((U342-K342/2)*N342-M342)/(U342+K342/2)</f>
        <v>0</v>
      </c>
      <c r="P342">
        <f>O342*(DM342+DN342)/1000.0</f>
        <v>0</v>
      </c>
      <c r="Q342">
        <f>(DF342 - IF(AJ342&gt;1, M342*DA342*100.0/(AL342), 0))*(DM342+DN342)/1000.0</f>
        <v>0</v>
      </c>
      <c r="R342">
        <f>2.0/((1/T342-1/S342)+SIGN(T342)*SQRT((1/T342-1/S342)*(1/T342-1/S342) + 4*DB342/((DB342+1)*(DB342+1))*(2*1/T342*1/S342-1/S342*1/S342)))</f>
        <v>0</v>
      </c>
      <c r="S342">
        <f>IF(LEFT(DC342,1)&lt;&gt;"0",IF(LEFT(DC342,1)="1",3.0,DD342),$D$5+$E$5*(DT342*DM342/($K$5*1000))+$F$5*(DT342*DM342/($K$5*1000))*MAX(MIN(DA342,$J$5),$I$5)*MAX(MIN(DA342,$J$5),$I$5)+$G$5*MAX(MIN(DA342,$J$5),$I$5)*(DT342*DM342/($K$5*1000))+$H$5*(DT342*DM342/($K$5*1000))*(DT342*DM342/($K$5*1000)))</f>
        <v>0</v>
      </c>
      <c r="T342">
        <f>K342*(1000-(1000*0.61365*exp(17.502*X342/(240.97+X342))/(DM342+DN342)+DH342)/2)/(1000*0.61365*exp(17.502*X342/(240.97+X342))/(DM342+DN342)-DH342)</f>
        <v>0</v>
      </c>
      <c r="U342">
        <f>1/((DB342+1)/(R342/1.6)+1/(S342/1.37)) + DB342/((DB342+1)/(R342/1.6) + DB342/(S342/1.37))</f>
        <v>0</v>
      </c>
      <c r="V342">
        <f>(CW342*CZ342)</f>
        <v>0</v>
      </c>
      <c r="W342">
        <f>(DO342+(V342+2*0.95*5.67E-8*(((DO342+$B$7)+273)^4-(DO342+273)^4)-44100*K342)/(1.84*29.3*S342+8*0.95*5.67E-8*(DO342+273)^3))</f>
        <v>0</v>
      </c>
      <c r="X342">
        <f>($C$7*DP342+$D$7*DQ342+$E$7*W342)</f>
        <v>0</v>
      </c>
      <c r="Y342">
        <f>0.61365*exp(17.502*X342/(240.97+X342))</f>
        <v>0</v>
      </c>
      <c r="Z342">
        <f>(AA342/AB342*100)</f>
        <v>0</v>
      </c>
      <c r="AA342">
        <f>DH342*(DM342+DN342)/1000</f>
        <v>0</v>
      </c>
      <c r="AB342">
        <f>0.61365*exp(17.502*DO342/(240.97+DO342))</f>
        <v>0</v>
      </c>
      <c r="AC342">
        <f>(Y342-DH342*(DM342+DN342)/1000)</f>
        <v>0</v>
      </c>
      <c r="AD342">
        <f>(-K342*44100)</f>
        <v>0</v>
      </c>
      <c r="AE342">
        <f>2*29.3*S342*0.92*(DO342-X342)</f>
        <v>0</v>
      </c>
      <c r="AF342">
        <f>2*0.95*5.67E-8*(((DO342+$B$7)+273)^4-(X342+273)^4)</f>
        <v>0</v>
      </c>
      <c r="AG342">
        <f>V342+AF342+AD342+AE342</f>
        <v>0</v>
      </c>
      <c r="AH342">
        <v>2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MAX(0,($B$13+$C$13*DT342)/(1+$D$13*DT342)*DM342/(DO342+273)*$E$13)</f>
        <v>0</v>
      </c>
      <c r="AM342" t="s">
        <v>422</v>
      </c>
      <c r="AN342" t="s">
        <v>422</v>
      </c>
      <c r="AO342">
        <v>0</v>
      </c>
      <c r="AP342">
        <v>0</v>
      </c>
      <c r="AQ342">
        <f>1-AO342/AP342</f>
        <v>0</v>
      </c>
      <c r="AR342">
        <v>0</v>
      </c>
      <c r="AS342" t="s">
        <v>422</v>
      </c>
      <c r="AT342" t="s">
        <v>422</v>
      </c>
      <c r="AU342">
        <v>0</v>
      </c>
      <c r="AV342">
        <v>0</v>
      </c>
      <c r="AW342">
        <f>1-AU342/AV342</f>
        <v>0</v>
      </c>
      <c r="AX342">
        <v>0.5</v>
      </c>
      <c r="AY342">
        <f>CX342</f>
        <v>0</v>
      </c>
      <c r="AZ342">
        <f>M342</f>
        <v>0</v>
      </c>
      <c r="BA342">
        <f>AW342*AX342*AY342</f>
        <v>0</v>
      </c>
      <c r="BB342">
        <f>(AZ342-AR342)/AY342</f>
        <v>0</v>
      </c>
      <c r="BC342">
        <f>(AP342-AV342)/AV342</f>
        <v>0</v>
      </c>
      <c r="BD342">
        <f>AO342/(AQ342+AO342/AV342)</f>
        <v>0</v>
      </c>
      <c r="BE342" t="s">
        <v>422</v>
      </c>
      <c r="BF342">
        <v>0</v>
      </c>
      <c r="BG342">
        <f>IF(BF342&lt;&gt;0, BF342, BD342)</f>
        <v>0</v>
      </c>
      <c r="BH342">
        <f>1-BG342/AV342</f>
        <v>0</v>
      </c>
      <c r="BI342">
        <f>(AV342-AU342)/(AV342-BG342)</f>
        <v>0</v>
      </c>
      <c r="BJ342">
        <f>(AP342-AV342)/(AP342-BG342)</f>
        <v>0</v>
      </c>
      <c r="BK342">
        <f>(AV342-AU342)/(AV342-AO342)</f>
        <v>0</v>
      </c>
      <c r="BL342">
        <f>(AP342-AV342)/(AP342-AO342)</f>
        <v>0</v>
      </c>
      <c r="BM342">
        <f>(BI342*BG342/AU342)</f>
        <v>0</v>
      </c>
      <c r="BN342">
        <f>(1-BM342)</f>
        <v>0</v>
      </c>
      <c r="CW342">
        <f>$B$11*DU342+$C$11*DV342+$F$11*EG342*(1-EJ342)</f>
        <v>0</v>
      </c>
      <c r="CX342">
        <f>CW342*CY342</f>
        <v>0</v>
      </c>
      <c r="CY342">
        <f>($B$11*$D$9+$C$11*$D$9+$F$11*((ET342+EL342)/MAX(ET342+EL342+EU342, 0.1)*$I$9+EU342/MAX(ET342+EL342+EU342, 0.1)*$J$9))/($B$11+$C$11+$F$11)</f>
        <v>0</v>
      </c>
      <c r="CZ342">
        <f>($B$11*$K$9+$C$11*$K$9+$F$11*((ET342+EL342)/MAX(ET342+EL342+EU342, 0.1)*$P$9+EU342/MAX(ET342+EL342+EU342, 0.1)*$Q$9))/($B$11+$C$11+$F$11)</f>
        <v>0</v>
      </c>
      <c r="DA342">
        <v>4.8</v>
      </c>
      <c r="DB342">
        <v>0.5</v>
      </c>
      <c r="DC342" t="s">
        <v>423</v>
      </c>
      <c r="DD342">
        <v>2</v>
      </c>
      <c r="DE342">
        <v>1758507927.1</v>
      </c>
      <c r="DF342">
        <v>420.4987777777778</v>
      </c>
      <c r="DG342">
        <v>420.0236666666667</v>
      </c>
      <c r="DH342">
        <v>25.35122222222222</v>
      </c>
      <c r="DI342">
        <v>25.28384444444445</v>
      </c>
      <c r="DJ342">
        <v>419.261</v>
      </c>
      <c r="DK342">
        <v>25.14212222222222</v>
      </c>
      <c r="DL342">
        <v>500.0187777777778</v>
      </c>
      <c r="DM342">
        <v>90.0212777777778</v>
      </c>
      <c r="DN342">
        <v>0.05664936666666667</v>
      </c>
      <c r="DO342">
        <v>31.21452222222222</v>
      </c>
      <c r="DP342">
        <v>30.69462222222222</v>
      </c>
      <c r="DQ342">
        <v>999.9000000000001</v>
      </c>
      <c r="DR342">
        <v>0</v>
      </c>
      <c r="DS342">
        <v>0</v>
      </c>
      <c r="DT342">
        <v>9999.718888888889</v>
      </c>
      <c r="DU342">
        <v>0</v>
      </c>
      <c r="DV342">
        <v>0.899321</v>
      </c>
      <c r="DW342">
        <v>0.4749281111111111</v>
      </c>
      <c r="DX342">
        <v>431.4359999999999</v>
      </c>
      <c r="DY342">
        <v>430.919</v>
      </c>
      <c r="DZ342">
        <v>0.06738047777777778</v>
      </c>
      <c r="EA342">
        <v>420.0236666666667</v>
      </c>
      <c r="EB342">
        <v>25.28384444444445</v>
      </c>
      <c r="EC342">
        <v>2.28215</v>
      </c>
      <c r="ED342">
        <v>2.276083333333334</v>
      </c>
      <c r="EE342">
        <v>19.55094444444444</v>
      </c>
      <c r="EF342">
        <v>19.50812222222222</v>
      </c>
      <c r="EG342">
        <v>0.00500097</v>
      </c>
      <c r="EH342">
        <v>0</v>
      </c>
      <c r="EI342">
        <v>0</v>
      </c>
      <c r="EJ342">
        <v>0</v>
      </c>
      <c r="EK342">
        <v>495.6555555555555</v>
      </c>
      <c r="EL342">
        <v>0.00500097</v>
      </c>
      <c r="EM342">
        <v>-6.344444444444444</v>
      </c>
      <c r="EN342">
        <v>-2.122222222222222</v>
      </c>
      <c r="EO342">
        <v>35.604</v>
      </c>
      <c r="EP342">
        <v>40.597</v>
      </c>
      <c r="EQ342">
        <v>37.743</v>
      </c>
      <c r="ER342">
        <v>41.05533333333333</v>
      </c>
      <c r="ES342">
        <v>38.312</v>
      </c>
      <c r="ET342">
        <v>0</v>
      </c>
      <c r="EU342">
        <v>0</v>
      </c>
      <c r="EV342">
        <v>0</v>
      </c>
      <c r="EW342">
        <v>1758507931.3</v>
      </c>
      <c r="EX342">
        <v>0</v>
      </c>
      <c r="EY342">
        <v>496.6319999999999</v>
      </c>
      <c r="EZ342">
        <v>14.96153861058604</v>
      </c>
      <c r="FA342">
        <v>-1.723077387452372</v>
      </c>
      <c r="FB342">
        <v>-7.651999999999999</v>
      </c>
      <c r="FC342">
        <v>15</v>
      </c>
      <c r="FD342">
        <v>0</v>
      </c>
      <c r="FE342" t="s">
        <v>424</v>
      </c>
      <c r="FF342">
        <v>1747247426.5</v>
      </c>
      <c r="FG342">
        <v>1747247420.5</v>
      </c>
      <c r="FH342">
        <v>0</v>
      </c>
      <c r="FI342">
        <v>1.027</v>
      </c>
      <c r="FJ342">
        <v>0.031</v>
      </c>
      <c r="FK342">
        <v>0.02</v>
      </c>
      <c r="FL342">
        <v>0.05</v>
      </c>
      <c r="FM342">
        <v>420</v>
      </c>
      <c r="FN342">
        <v>16</v>
      </c>
      <c r="FO342">
        <v>0.01</v>
      </c>
      <c r="FP342">
        <v>0.1</v>
      </c>
      <c r="FQ342">
        <v>0.4780102682926829</v>
      </c>
      <c r="FR342">
        <v>0.04418243205574988</v>
      </c>
      <c r="FS342">
        <v>0.0451551537069012</v>
      </c>
      <c r="FT342">
        <v>1</v>
      </c>
      <c r="FU342">
        <v>496.2323529411765</v>
      </c>
      <c r="FV342">
        <v>-1.798319230740966</v>
      </c>
      <c r="FW342">
        <v>6.950570039603407</v>
      </c>
      <c r="FX342">
        <v>-1</v>
      </c>
      <c r="FY342">
        <v>0.06488739024390244</v>
      </c>
      <c r="FZ342">
        <v>0.02820822857142866</v>
      </c>
      <c r="GA342">
        <v>0.003177123863850178</v>
      </c>
      <c r="GB342">
        <v>1</v>
      </c>
      <c r="GC342">
        <v>2</v>
      </c>
      <c r="GD342">
        <v>2</v>
      </c>
      <c r="GE342" t="s">
        <v>448</v>
      </c>
      <c r="GF342">
        <v>3.13686</v>
      </c>
      <c r="GG342">
        <v>2.71709</v>
      </c>
      <c r="GH342">
        <v>0.0933162</v>
      </c>
      <c r="GI342">
        <v>0.0925593</v>
      </c>
      <c r="GJ342">
        <v>0.109646</v>
      </c>
      <c r="GK342">
        <v>0.108184</v>
      </c>
      <c r="GL342">
        <v>28797.1</v>
      </c>
      <c r="GM342">
        <v>28871.9</v>
      </c>
      <c r="GN342">
        <v>29528.2</v>
      </c>
      <c r="GO342">
        <v>29405.1</v>
      </c>
      <c r="GP342">
        <v>34735.2</v>
      </c>
      <c r="GQ342">
        <v>34730</v>
      </c>
      <c r="GR342">
        <v>41553.6</v>
      </c>
      <c r="GS342">
        <v>41777.7</v>
      </c>
      <c r="GT342">
        <v>1.91665</v>
      </c>
      <c r="GU342">
        <v>1.86863</v>
      </c>
      <c r="GV342">
        <v>0.07621940000000001</v>
      </c>
      <c r="GW342">
        <v>0</v>
      </c>
      <c r="GX342">
        <v>29.462</v>
      </c>
      <c r="GY342">
        <v>999.9</v>
      </c>
      <c r="GZ342">
        <v>56.6</v>
      </c>
      <c r="HA342">
        <v>31.4</v>
      </c>
      <c r="HB342">
        <v>29.0203</v>
      </c>
      <c r="HC342">
        <v>62.1896</v>
      </c>
      <c r="HD342">
        <v>25.4247</v>
      </c>
      <c r="HE342">
        <v>1</v>
      </c>
      <c r="HF342">
        <v>0.123925</v>
      </c>
      <c r="HG342">
        <v>-1.84962</v>
      </c>
      <c r="HH342">
        <v>20.3495</v>
      </c>
      <c r="HI342">
        <v>5.22777</v>
      </c>
      <c r="HJ342">
        <v>12.0159</v>
      </c>
      <c r="HK342">
        <v>4.99145</v>
      </c>
      <c r="HL342">
        <v>3.28955</v>
      </c>
      <c r="HM342">
        <v>9999</v>
      </c>
      <c r="HN342">
        <v>9999</v>
      </c>
      <c r="HO342">
        <v>9999</v>
      </c>
      <c r="HP342">
        <v>999.9</v>
      </c>
      <c r="HQ342">
        <v>1.86756</v>
      </c>
      <c r="HR342">
        <v>1.86672</v>
      </c>
      <c r="HS342">
        <v>1.86601</v>
      </c>
      <c r="HT342">
        <v>1.86599</v>
      </c>
      <c r="HU342">
        <v>1.86783</v>
      </c>
      <c r="HV342">
        <v>1.87028</v>
      </c>
      <c r="HW342">
        <v>1.86891</v>
      </c>
      <c r="HX342">
        <v>1.87039</v>
      </c>
      <c r="HY342">
        <v>0</v>
      </c>
      <c r="HZ342">
        <v>0</v>
      </c>
      <c r="IA342">
        <v>0</v>
      </c>
      <c r="IB342">
        <v>0</v>
      </c>
      <c r="IC342" t="s">
        <v>426</v>
      </c>
      <c r="ID342" t="s">
        <v>427</v>
      </c>
      <c r="IE342" t="s">
        <v>428</v>
      </c>
      <c r="IF342" t="s">
        <v>428</v>
      </c>
      <c r="IG342" t="s">
        <v>428</v>
      </c>
      <c r="IH342" t="s">
        <v>428</v>
      </c>
      <c r="II342">
        <v>0</v>
      </c>
      <c r="IJ342">
        <v>100</v>
      </c>
      <c r="IK342">
        <v>100</v>
      </c>
      <c r="IL342">
        <v>1.238</v>
      </c>
      <c r="IM342">
        <v>0.2091</v>
      </c>
      <c r="IN342">
        <v>0.6902030508192664</v>
      </c>
      <c r="IO342">
        <v>0.001474763808417899</v>
      </c>
      <c r="IP342">
        <v>-3.85604142745729E-07</v>
      </c>
      <c r="IQ342">
        <v>-4.042155114862324E-11</v>
      </c>
      <c r="IR342">
        <v>-0.0599630414126953</v>
      </c>
      <c r="IS342">
        <v>-0.0008759303265835833</v>
      </c>
      <c r="IT342">
        <v>0.0007542316531097033</v>
      </c>
      <c r="IU342">
        <v>-1.168394518909615E-05</v>
      </c>
      <c r="IV342">
        <v>4</v>
      </c>
      <c r="IW342">
        <v>2283</v>
      </c>
      <c r="IX342">
        <v>1</v>
      </c>
      <c r="IY342">
        <v>28</v>
      </c>
      <c r="IZ342">
        <v>187675.1</v>
      </c>
      <c r="JA342">
        <v>187675.2</v>
      </c>
      <c r="JB342">
        <v>1.03394</v>
      </c>
      <c r="JC342">
        <v>2.28638</v>
      </c>
      <c r="JD342">
        <v>1.39648</v>
      </c>
      <c r="JE342">
        <v>2.35718</v>
      </c>
      <c r="JF342">
        <v>1.49536</v>
      </c>
      <c r="JG342">
        <v>2.75391</v>
      </c>
      <c r="JH342">
        <v>36.8604</v>
      </c>
      <c r="JI342">
        <v>24.105</v>
      </c>
      <c r="JJ342">
        <v>18</v>
      </c>
      <c r="JK342">
        <v>489.146</v>
      </c>
      <c r="JL342">
        <v>448.712</v>
      </c>
      <c r="JM342">
        <v>32.2216</v>
      </c>
      <c r="JN342">
        <v>29.1961</v>
      </c>
      <c r="JO342">
        <v>30</v>
      </c>
      <c r="JP342">
        <v>29.0298</v>
      </c>
      <c r="JQ342">
        <v>28.9553</v>
      </c>
      <c r="JR342">
        <v>20.6962</v>
      </c>
      <c r="JS342">
        <v>20.3321</v>
      </c>
      <c r="JT342">
        <v>100</v>
      </c>
      <c r="JU342">
        <v>32.2277</v>
      </c>
      <c r="JV342">
        <v>420</v>
      </c>
      <c r="JW342">
        <v>25.2767</v>
      </c>
      <c r="JX342">
        <v>100.921</v>
      </c>
      <c r="JY342">
        <v>100.46</v>
      </c>
    </row>
    <row r="343" spans="1:285">
      <c r="A343">
        <v>327</v>
      </c>
      <c r="B343">
        <v>1758507932.1</v>
      </c>
      <c r="C343">
        <v>5043.599999904633</v>
      </c>
      <c r="D343" t="s">
        <v>1090</v>
      </c>
      <c r="E343" t="s">
        <v>1091</v>
      </c>
      <c r="F343">
        <v>5</v>
      </c>
      <c r="G343" t="s">
        <v>1039</v>
      </c>
      <c r="H343" t="s">
        <v>420</v>
      </c>
      <c r="I343" t="s">
        <v>421</v>
      </c>
      <c r="J343">
        <v>1758507929.1</v>
      </c>
      <c r="K343">
        <f>(L343)/1000</f>
        <v>0</v>
      </c>
      <c r="L343">
        <f>1000*DL343*AJ343*(DH343-DI343)/(100*DA343*(1000-AJ343*DH343))</f>
        <v>0</v>
      </c>
      <c r="M343">
        <f>DL343*AJ343*(DG343-DF343*(1000-AJ343*DI343)/(1000-AJ343*DH343))/(100*DA343)</f>
        <v>0</v>
      </c>
      <c r="N343">
        <f>DF343 - IF(AJ343&gt;1, M343*DA343*100.0/(AL343), 0)</f>
        <v>0</v>
      </c>
      <c r="O343">
        <f>((U343-K343/2)*N343-M343)/(U343+K343/2)</f>
        <v>0</v>
      </c>
      <c r="P343">
        <f>O343*(DM343+DN343)/1000.0</f>
        <v>0</v>
      </c>
      <c r="Q343">
        <f>(DF343 - IF(AJ343&gt;1, M343*DA343*100.0/(AL343), 0))*(DM343+DN343)/1000.0</f>
        <v>0</v>
      </c>
      <c r="R343">
        <f>2.0/((1/T343-1/S343)+SIGN(T343)*SQRT((1/T343-1/S343)*(1/T343-1/S343) + 4*DB343/((DB343+1)*(DB343+1))*(2*1/T343*1/S343-1/S343*1/S343)))</f>
        <v>0</v>
      </c>
      <c r="S343">
        <f>IF(LEFT(DC343,1)&lt;&gt;"0",IF(LEFT(DC343,1)="1",3.0,DD343),$D$5+$E$5*(DT343*DM343/($K$5*1000))+$F$5*(DT343*DM343/($K$5*1000))*MAX(MIN(DA343,$J$5),$I$5)*MAX(MIN(DA343,$J$5),$I$5)+$G$5*MAX(MIN(DA343,$J$5),$I$5)*(DT343*DM343/($K$5*1000))+$H$5*(DT343*DM343/($K$5*1000))*(DT343*DM343/($K$5*1000)))</f>
        <v>0</v>
      </c>
      <c r="T343">
        <f>K343*(1000-(1000*0.61365*exp(17.502*X343/(240.97+X343))/(DM343+DN343)+DH343)/2)/(1000*0.61365*exp(17.502*X343/(240.97+X343))/(DM343+DN343)-DH343)</f>
        <v>0</v>
      </c>
      <c r="U343">
        <f>1/((DB343+1)/(R343/1.6)+1/(S343/1.37)) + DB343/((DB343+1)/(R343/1.6) + DB343/(S343/1.37))</f>
        <v>0</v>
      </c>
      <c r="V343">
        <f>(CW343*CZ343)</f>
        <v>0</v>
      </c>
      <c r="W343">
        <f>(DO343+(V343+2*0.95*5.67E-8*(((DO343+$B$7)+273)^4-(DO343+273)^4)-44100*K343)/(1.84*29.3*S343+8*0.95*5.67E-8*(DO343+273)^3))</f>
        <v>0</v>
      </c>
      <c r="X343">
        <f>($C$7*DP343+$D$7*DQ343+$E$7*W343)</f>
        <v>0</v>
      </c>
      <c r="Y343">
        <f>0.61365*exp(17.502*X343/(240.97+X343))</f>
        <v>0</v>
      </c>
      <c r="Z343">
        <f>(AA343/AB343*100)</f>
        <v>0</v>
      </c>
      <c r="AA343">
        <f>DH343*(DM343+DN343)/1000</f>
        <v>0</v>
      </c>
      <c r="AB343">
        <f>0.61365*exp(17.502*DO343/(240.97+DO343))</f>
        <v>0</v>
      </c>
      <c r="AC343">
        <f>(Y343-DH343*(DM343+DN343)/1000)</f>
        <v>0</v>
      </c>
      <c r="AD343">
        <f>(-K343*44100)</f>
        <v>0</v>
      </c>
      <c r="AE343">
        <f>2*29.3*S343*0.92*(DO343-X343)</f>
        <v>0</v>
      </c>
      <c r="AF343">
        <f>2*0.95*5.67E-8*(((DO343+$B$7)+273)^4-(X343+273)^4)</f>
        <v>0</v>
      </c>
      <c r="AG343">
        <f>V343+AF343+AD343+AE343</f>
        <v>0</v>
      </c>
      <c r="AH343">
        <v>2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MAX(0,($B$13+$C$13*DT343)/(1+$D$13*DT343)*DM343/(DO343+273)*$E$13)</f>
        <v>0</v>
      </c>
      <c r="AM343" t="s">
        <v>422</v>
      </c>
      <c r="AN343" t="s">
        <v>422</v>
      </c>
      <c r="AO343">
        <v>0</v>
      </c>
      <c r="AP343">
        <v>0</v>
      </c>
      <c r="AQ343">
        <f>1-AO343/AP343</f>
        <v>0</v>
      </c>
      <c r="AR343">
        <v>0</v>
      </c>
      <c r="AS343" t="s">
        <v>422</v>
      </c>
      <c r="AT343" t="s">
        <v>422</v>
      </c>
      <c r="AU343">
        <v>0</v>
      </c>
      <c r="AV343">
        <v>0</v>
      </c>
      <c r="AW343">
        <f>1-AU343/AV343</f>
        <v>0</v>
      </c>
      <c r="AX343">
        <v>0.5</v>
      </c>
      <c r="AY343">
        <f>CX343</f>
        <v>0</v>
      </c>
      <c r="AZ343">
        <f>M343</f>
        <v>0</v>
      </c>
      <c r="BA343">
        <f>AW343*AX343*AY343</f>
        <v>0</v>
      </c>
      <c r="BB343">
        <f>(AZ343-AR343)/AY343</f>
        <v>0</v>
      </c>
      <c r="BC343">
        <f>(AP343-AV343)/AV343</f>
        <v>0</v>
      </c>
      <c r="BD343">
        <f>AO343/(AQ343+AO343/AV343)</f>
        <v>0</v>
      </c>
      <c r="BE343" t="s">
        <v>422</v>
      </c>
      <c r="BF343">
        <v>0</v>
      </c>
      <c r="BG343">
        <f>IF(BF343&lt;&gt;0, BF343, BD343)</f>
        <v>0</v>
      </c>
      <c r="BH343">
        <f>1-BG343/AV343</f>
        <v>0</v>
      </c>
      <c r="BI343">
        <f>(AV343-AU343)/(AV343-BG343)</f>
        <v>0</v>
      </c>
      <c r="BJ343">
        <f>(AP343-AV343)/(AP343-BG343)</f>
        <v>0</v>
      </c>
      <c r="BK343">
        <f>(AV343-AU343)/(AV343-AO343)</f>
        <v>0</v>
      </c>
      <c r="BL343">
        <f>(AP343-AV343)/(AP343-AO343)</f>
        <v>0</v>
      </c>
      <c r="BM343">
        <f>(BI343*BG343/AU343)</f>
        <v>0</v>
      </c>
      <c r="BN343">
        <f>(1-BM343)</f>
        <v>0</v>
      </c>
      <c r="CW343">
        <f>$B$11*DU343+$C$11*DV343+$F$11*EG343*(1-EJ343)</f>
        <v>0</v>
      </c>
      <c r="CX343">
        <f>CW343*CY343</f>
        <v>0</v>
      </c>
      <c r="CY343">
        <f>($B$11*$D$9+$C$11*$D$9+$F$11*((ET343+EL343)/MAX(ET343+EL343+EU343, 0.1)*$I$9+EU343/MAX(ET343+EL343+EU343, 0.1)*$J$9))/($B$11+$C$11+$F$11)</f>
        <v>0</v>
      </c>
      <c r="CZ343">
        <f>($B$11*$K$9+$C$11*$K$9+$F$11*((ET343+EL343)/MAX(ET343+EL343+EU343, 0.1)*$P$9+EU343/MAX(ET343+EL343+EU343, 0.1)*$Q$9))/($B$11+$C$11+$F$11)</f>
        <v>0</v>
      </c>
      <c r="DA343">
        <v>4.8</v>
      </c>
      <c r="DB343">
        <v>0.5</v>
      </c>
      <c r="DC343" t="s">
        <v>423</v>
      </c>
      <c r="DD343">
        <v>2</v>
      </c>
      <c r="DE343">
        <v>1758507929.1</v>
      </c>
      <c r="DF343">
        <v>420.4912222222222</v>
      </c>
      <c r="DG343">
        <v>419.9955555555555</v>
      </c>
      <c r="DH343">
        <v>25.35165555555555</v>
      </c>
      <c r="DI343">
        <v>25.28346666666667</v>
      </c>
      <c r="DJ343">
        <v>419.2534444444444</v>
      </c>
      <c r="DK343">
        <v>25.14255555555556</v>
      </c>
      <c r="DL343">
        <v>499.9993333333333</v>
      </c>
      <c r="DM343">
        <v>90.02159999999999</v>
      </c>
      <c r="DN343">
        <v>0.05685101111111111</v>
      </c>
      <c r="DO343">
        <v>31.21486666666667</v>
      </c>
      <c r="DP343">
        <v>30.69911111111111</v>
      </c>
      <c r="DQ343">
        <v>999.9000000000001</v>
      </c>
      <c r="DR343">
        <v>0</v>
      </c>
      <c r="DS343">
        <v>0</v>
      </c>
      <c r="DT343">
        <v>9999.444444444445</v>
      </c>
      <c r="DU343">
        <v>0</v>
      </c>
      <c r="DV343">
        <v>0.899321</v>
      </c>
      <c r="DW343">
        <v>0.4956733333333333</v>
      </c>
      <c r="DX343">
        <v>431.4285555555555</v>
      </c>
      <c r="DY343">
        <v>430.8898888888889</v>
      </c>
      <c r="DZ343">
        <v>0.06819703333333332</v>
      </c>
      <c r="EA343">
        <v>419.9955555555555</v>
      </c>
      <c r="EB343">
        <v>25.28346666666667</v>
      </c>
      <c r="EC343">
        <v>2.282196666666667</v>
      </c>
      <c r="ED343">
        <v>2.276056666666667</v>
      </c>
      <c r="EE343">
        <v>19.55128888888889</v>
      </c>
      <c r="EF343">
        <v>19.50794444444445</v>
      </c>
      <c r="EG343">
        <v>0.00500097</v>
      </c>
      <c r="EH343">
        <v>0</v>
      </c>
      <c r="EI343">
        <v>0</v>
      </c>
      <c r="EJ343">
        <v>0</v>
      </c>
      <c r="EK343">
        <v>500.1555555555555</v>
      </c>
      <c r="EL343">
        <v>0.00500097</v>
      </c>
      <c r="EM343">
        <v>-6.111111111111111</v>
      </c>
      <c r="EN343">
        <v>-2.633333333333333</v>
      </c>
      <c r="EO343">
        <v>35.625</v>
      </c>
      <c r="EP343">
        <v>40.63177777777778</v>
      </c>
      <c r="EQ343">
        <v>37.75</v>
      </c>
      <c r="ER343">
        <v>41.11077777777778</v>
      </c>
      <c r="ES343">
        <v>38.333</v>
      </c>
      <c r="ET343">
        <v>0</v>
      </c>
      <c r="EU343">
        <v>0</v>
      </c>
      <c r="EV343">
        <v>0</v>
      </c>
      <c r="EW343">
        <v>1758507933.1</v>
      </c>
      <c r="EX343">
        <v>0</v>
      </c>
      <c r="EY343">
        <v>497.4346153846154</v>
      </c>
      <c r="EZ343">
        <v>5.95897446748685</v>
      </c>
      <c r="FA343">
        <v>3.285469698900695</v>
      </c>
      <c r="FB343">
        <v>-7.81923076923077</v>
      </c>
      <c r="FC343">
        <v>15</v>
      </c>
      <c r="FD343">
        <v>0</v>
      </c>
      <c r="FE343" t="s">
        <v>424</v>
      </c>
      <c r="FF343">
        <v>1747247426.5</v>
      </c>
      <c r="FG343">
        <v>1747247420.5</v>
      </c>
      <c r="FH343">
        <v>0</v>
      </c>
      <c r="FI343">
        <v>1.027</v>
      </c>
      <c r="FJ343">
        <v>0.031</v>
      </c>
      <c r="FK343">
        <v>0.02</v>
      </c>
      <c r="FL343">
        <v>0.05</v>
      </c>
      <c r="FM343">
        <v>420</v>
      </c>
      <c r="FN343">
        <v>16</v>
      </c>
      <c r="FO343">
        <v>0.01</v>
      </c>
      <c r="FP343">
        <v>0.1</v>
      </c>
      <c r="FQ343">
        <v>0.4796288</v>
      </c>
      <c r="FR343">
        <v>0.07844512570356345</v>
      </c>
      <c r="FS343">
        <v>0.0453395400744207</v>
      </c>
      <c r="FT343">
        <v>1</v>
      </c>
      <c r="FU343">
        <v>496.9235294117647</v>
      </c>
      <c r="FV343">
        <v>-1.219251205386226</v>
      </c>
      <c r="FW343">
        <v>6.755261950053516</v>
      </c>
      <c r="FX343">
        <v>-1</v>
      </c>
      <c r="FY343">
        <v>0.06585144750000001</v>
      </c>
      <c r="FZ343">
        <v>0.02172751857410867</v>
      </c>
      <c r="GA343">
        <v>0.002419425069927513</v>
      </c>
      <c r="GB343">
        <v>1</v>
      </c>
      <c r="GC343">
        <v>2</v>
      </c>
      <c r="GD343">
        <v>2</v>
      </c>
      <c r="GE343" t="s">
        <v>448</v>
      </c>
      <c r="GF343">
        <v>3.137</v>
      </c>
      <c r="GG343">
        <v>2.71714</v>
      </c>
      <c r="GH343">
        <v>0.09331109999999999</v>
      </c>
      <c r="GI343">
        <v>0.09255770000000001</v>
      </c>
      <c r="GJ343">
        <v>0.109646</v>
      </c>
      <c r="GK343">
        <v>0.108187</v>
      </c>
      <c r="GL343">
        <v>28797.3</v>
      </c>
      <c r="GM343">
        <v>28872</v>
      </c>
      <c r="GN343">
        <v>29528.3</v>
      </c>
      <c r="GO343">
        <v>29405.1</v>
      </c>
      <c r="GP343">
        <v>34735.4</v>
      </c>
      <c r="GQ343">
        <v>34729.8</v>
      </c>
      <c r="GR343">
        <v>41553.8</v>
      </c>
      <c r="GS343">
        <v>41777.6</v>
      </c>
      <c r="GT343">
        <v>1.9168</v>
      </c>
      <c r="GU343">
        <v>1.86875</v>
      </c>
      <c r="GV343">
        <v>0.07580969999999999</v>
      </c>
      <c r="GW343">
        <v>0</v>
      </c>
      <c r="GX343">
        <v>29.462</v>
      </c>
      <c r="GY343">
        <v>999.9</v>
      </c>
      <c r="GZ343">
        <v>56.6</v>
      </c>
      <c r="HA343">
        <v>31.4</v>
      </c>
      <c r="HB343">
        <v>29.0182</v>
      </c>
      <c r="HC343">
        <v>62.1396</v>
      </c>
      <c r="HD343">
        <v>25.3566</v>
      </c>
      <c r="HE343">
        <v>1</v>
      </c>
      <c r="HF343">
        <v>0.124047</v>
      </c>
      <c r="HG343">
        <v>-1.85725</v>
      </c>
      <c r="HH343">
        <v>20.3494</v>
      </c>
      <c r="HI343">
        <v>5.22717</v>
      </c>
      <c r="HJ343">
        <v>12.0159</v>
      </c>
      <c r="HK343">
        <v>4.9915</v>
      </c>
      <c r="HL343">
        <v>3.28973</v>
      </c>
      <c r="HM343">
        <v>9999</v>
      </c>
      <c r="HN343">
        <v>9999</v>
      </c>
      <c r="HO343">
        <v>9999</v>
      </c>
      <c r="HP343">
        <v>999.9</v>
      </c>
      <c r="HQ343">
        <v>1.86756</v>
      </c>
      <c r="HR343">
        <v>1.86673</v>
      </c>
      <c r="HS343">
        <v>1.86602</v>
      </c>
      <c r="HT343">
        <v>1.866</v>
      </c>
      <c r="HU343">
        <v>1.86783</v>
      </c>
      <c r="HV343">
        <v>1.87029</v>
      </c>
      <c r="HW343">
        <v>1.86891</v>
      </c>
      <c r="HX343">
        <v>1.8704</v>
      </c>
      <c r="HY343">
        <v>0</v>
      </c>
      <c r="HZ343">
        <v>0</v>
      </c>
      <c r="IA343">
        <v>0</v>
      </c>
      <c r="IB343">
        <v>0</v>
      </c>
      <c r="IC343" t="s">
        <v>426</v>
      </c>
      <c r="ID343" t="s">
        <v>427</v>
      </c>
      <c r="IE343" t="s">
        <v>428</v>
      </c>
      <c r="IF343" t="s">
        <v>428</v>
      </c>
      <c r="IG343" t="s">
        <v>428</v>
      </c>
      <c r="IH343" t="s">
        <v>428</v>
      </c>
      <c r="II343">
        <v>0</v>
      </c>
      <c r="IJ343">
        <v>100</v>
      </c>
      <c r="IK343">
        <v>100</v>
      </c>
      <c r="IL343">
        <v>1.237</v>
      </c>
      <c r="IM343">
        <v>0.2091</v>
      </c>
      <c r="IN343">
        <v>0.6902030508192664</v>
      </c>
      <c r="IO343">
        <v>0.001474763808417899</v>
      </c>
      <c r="IP343">
        <v>-3.85604142745729E-07</v>
      </c>
      <c r="IQ343">
        <v>-4.042155114862324E-11</v>
      </c>
      <c r="IR343">
        <v>-0.0599630414126953</v>
      </c>
      <c r="IS343">
        <v>-0.0008759303265835833</v>
      </c>
      <c r="IT343">
        <v>0.0007542316531097033</v>
      </c>
      <c r="IU343">
        <v>-1.168394518909615E-05</v>
      </c>
      <c r="IV343">
        <v>4</v>
      </c>
      <c r="IW343">
        <v>2283</v>
      </c>
      <c r="IX343">
        <v>1</v>
      </c>
      <c r="IY343">
        <v>28</v>
      </c>
      <c r="IZ343">
        <v>187675.1</v>
      </c>
      <c r="JA343">
        <v>187675.2</v>
      </c>
      <c r="JB343">
        <v>1.03394</v>
      </c>
      <c r="JC343">
        <v>2.30103</v>
      </c>
      <c r="JD343">
        <v>1.39648</v>
      </c>
      <c r="JE343">
        <v>2.35718</v>
      </c>
      <c r="JF343">
        <v>1.49536</v>
      </c>
      <c r="JG343">
        <v>2.56226</v>
      </c>
      <c r="JH343">
        <v>36.8604</v>
      </c>
      <c r="JI343">
        <v>24.105</v>
      </c>
      <c r="JJ343">
        <v>18</v>
      </c>
      <c r="JK343">
        <v>489.231</v>
      </c>
      <c r="JL343">
        <v>448.782</v>
      </c>
      <c r="JM343">
        <v>32.2243</v>
      </c>
      <c r="JN343">
        <v>29.1949</v>
      </c>
      <c r="JO343">
        <v>30.0001</v>
      </c>
      <c r="JP343">
        <v>29.0286</v>
      </c>
      <c r="JQ343">
        <v>28.9542</v>
      </c>
      <c r="JR343">
        <v>20.6985</v>
      </c>
      <c r="JS343">
        <v>20.3321</v>
      </c>
      <c r="JT343">
        <v>100</v>
      </c>
      <c r="JU343">
        <v>32.2277</v>
      </c>
      <c r="JV343">
        <v>420</v>
      </c>
      <c r="JW343">
        <v>25.2767</v>
      </c>
      <c r="JX343">
        <v>100.922</v>
      </c>
      <c r="JY343">
        <v>100.46</v>
      </c>
    </row>
    <row r="344" spans="1:285">
      <c r="A344">
        <v>328</v>
      </c>
      <c r="B344">
        <v>1758507934.1</v>
      </c>
      <c r="C344">
        <v>5045.599999904633</v>
      </c>
      <c r="D344" t="s">
        <v>1092</v>
      </c>
      <c r="E344" t="s">
        <v>1093</v>
      </c>
      <c r="F344">
        <v>5</v>
      </c>
      <c r="G344" t="s">
        <v>1039</v>
      </c>
      <c r="H344" t="s">
        <v>420</v>
      </c>
      <c r="I344" t="s">
        <v>421</v>
      </c>
      <c r="J344">
        <v>1758507931.1</v>
      </c>
      <c r="K344">
        <f>(L344)/1000</f>
        <v>0</v>
      </c>
      <c r="L344">
        <f>1000*DL344*AJ344*(DH344-DI344)/(100*DA344*(1000-AJ344*DH344))</f>
        <v>0</v>
      </c>
      <c r="M344">
        <f>DL344*AJ344*(DG344-DF344*(1000-AJ344*DI344)/(1000-AJ344*DH344))/(100*DA344)</f>
        <v>0</v>
      </c>
      <c r="N344">
        <f>DF344 - IF(AJ344&gt;1, M344*DA344*100.0/(AL344), 0)</f>
        <v>0</v>
      </c>
      <c r="O344">
        <f>((U344-K344/2)*N344-M344)/(U344+K344/2)</f>
        <v>0</v>
      </c>
      <c r="P344">
        <f>O344*(DM344+DN344)/1000.0</f>
        <v>0</v>
      </c>
      <c r="Q344">
        <f>(DF344 - IF(AJ344&gt;1, M344*DA344*100.0/(AL344), 0))*(DM344+DN344)/1000.0</f>
        <v>0</v>
      </c>
      <c r="R344">
        <f>2.0/((1/T344-1/S344)+SIGN(T344)*SQRT((1/T344-1/S344)*(1/T344-1/S344) + 4*DB344/((DB344+1)*(DB344+1))*(2*1/T344*1/S344-1/S344*1/S344)))</f>
        <v>0</v>
      </c>
      <c r="S344">
        <f>IF(LEFT(DC344,1)&lt;&gt;"0",IF(LEFT(DC344,1)="1",3.0,DD344),$D$5+$E$5*(DT344*DM344/($K$5*1000))+$F$5*(DT344*DM344/($K$5*1000))*MAX(MIN(DA344,$J$5),$I$5)*MAX(MIN(DA344,$J$5),$I$5)+$G$5*MAX(MIN(DA344,$J$5),$I$5)*(DT344*DM344/($K$5*1000))+$H$5*(DT344*DM344/($K$5*1000))*(DT344*DM344/($K$5*1000)))</f>
        <v>0</v>
      </c>
      <c r="T344">
        <f>K344*(1000-(1000*0.61365*exp(17.502*X344/(240.97+X344))/(DM344+DN344)+DH344)/2)/(1000*0.61365*exp(17.502*X344/(240.97+X344))/(DM344+DN344)-DH344)</f>
        <v>0</v>
      </c>
      <c r="U344">
        <f>1/((DB344+1)/(R344/1.6)+1/(S344/1.37)) + DB344/((DB344+1)/(R344/1.6) + DB344/(S344/1.37))</f>
        <v>0</v>
      </c>
      <c r="V344">
        <f>(CW344*CZ344)</f>
        <v>0</v>
      </c>
      <c r="W344">
        <f>(DO344+(V344+2*0.95*5.67E-8*(((DO344+$B$7)+273)^4-(DO344+273)^4)-44100*K344)/(1.84*29.3*S344+8*0.95*5.67E-8*(DO344+273)^3))</f>
        <v>0</v>
      </c>
      <c r="X344">
        <f>($C$7*DP344+$D$7*DQ344+$E$7*W344)</f>
        <v>0</v>
      </c>
      <c r="Y344">
        <f>0.61365*exp(17.502*X344/(240.97+X344))</f>
        <v>0</v>
      </c>
      <c r="Z344">
        <f>(AA344/AB344*100)</f>
        <v>0</v>
      </c>
      <c r="AA344">
        <f>DH344*(DM344+DN344)/1000</f>
        <v>0</v>
      </c>
      <c r="AB344">
        <f>0.61365*exp(17.502*DO344/(240.97+DO344))</f>
        <v>0</v>
      </c>
      <c r="AC344">
        <f>(Y344-DH344*(DM344+DN344)/1000)</f>
        <v>0</v>
      </c>
      <c r="AD344">
        <f>(-K344*44100)</f>
        <v>0</v>
      </c>
      <c r="AE344">
        <f>2*29.3*S344*0.92*(DO344-X344)</f>
        <v>0</v>
      </c>
      <c r="AF344">
        <f>2*0.95*5.67E-8*(((DO344+$B$7)+273)^4-(X344+273)^4)</f>
        <v>0</v>
      </c>
      <c r="AG344">
        <f>V344+AF344+AD344+AE344</f>
        <v>0</v>
      </c>
      <c r="AH344">
        <v>2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MAX(0,($B$13+$C$13*DT344)/(1+$D$13*DT344)*DM344/(DO344+273)*$E$13)</f>
        <v>0</v>
      </c>
      <c r="AM344" t="s">
        <v>422</v>
      </c>
      <c r="AN344" t="s">
        <v>422</v>
      </c>
      <c r="AO344">
        <v>0</v>
      </c>
      <c r="AP344">
        <v>0</v>
      </c>
      <c r="AQ344">
        <f>1-AO344/AP344</f>
        <v>0</v>
      </c>
      <c r="AR344">
        <v>0</v>
      </c>
      <c r="AS344" t="s">
        <v>422</v>
      </c>
      <c r="AT344" t="s">
        <v>422</v>
      </c>
      <c r="AU344">
        <v>0</v>
      </c>
      <c r="AV344">
        <v>0</v>
      </c>
      <c r="AW344">
        <f>1-AU344/AV344</f>
        <v>0</v>
      </c>
      <c r="AX344">
        <v>0.5</v>
      </c>
      <c r="AY344">
        <f>CX344</f>
        <v>0</v>
      </c>
      <c r="AZ344">
        <f>M344</f>
        <v>0</v>
      </c>
      <c r="BA344">
        <f>AW344*AX344*AY344</f>
        <v>0</v>
      </c>
      <c r="BB344">
        <f>(AZ344-AR344)/AY344</f>
        <v>0</v>
      </c>
      <c r="BC344">
        <f>(AP344-AV344)/AV344</f>
        <v>0</v>
      </c>
      <c r="BD344">
        <f>AO344/(AQ344+AO344/AV344)</f>
        <v>0</v>
      </c>
      <c r="BE344" t="s">
        <v>422</v>
      </c>
      <c r="BF344">
        <v>0</v>
      </c>
      <c r="BG344">
        <f>IF(BF344&lt;&gt;0, BF344, BD344)</f>
        <v>0</v>
      </c>
      <c r="BH344">
        <f>1-BG344/AV344</f>
        <v>0</v>
      </c>
      <c r="BI344">
        <f>(AV344-AU344)/(AV344-BG344)</f>
        <v>0</v>
      </c>
      <c r="BJ344">
        <f>(AP344-AV344)/(AP344-BG344)</f>
        <v>0</v>
      </c>
      <c r="BK344">
        <f>(AV344-AU344)/(AV344-AO344)</f>
        <v>0</v>
      </c>
      <c r="BL344">
        <f>(AP344-AV344)/(AP344-AO344)</f>
        <v>0</v>
      </c>
      <c r="BM344">
        <f>(BI344*BG344/AU344)</f>
        <v>0</v>
      </c>
      <c r="BN344">
        <f>(1-BM344)</f>
        <v>0</v>
      </c>
      <c r="CW344">
        <f>$B$11*DU344+$C$11*DV344+$F$11*EG344*(1-EJ344)</f>
        <v>0</v>
      </c>
      <c r="CX344">
        <f>CW344*CY344</f>
        <v>0</v>
      </c>
      <c r="CY344">
        <f>($B$11*$D$9+$C$11*$D$9+$F$11*((ET344+EL344)/MAX(ET344+EL344+EU344, 0.1)*$I$9+EU344/MAX(ET344+EL344+EU344, 0.1)*$J$9))/($B$11+$C$11+$F$11)</f>
        <v>0</v>
      </c>
      <c r="CZ344">
        <f>($B$11*$K$9+$C$11*$K$9+$F$11*((ET344+EL344)/MAX(ET344+EL344+EU344, 0.1)*$P$9+EU344/MAX(ET344+EL344+EU344, 0.1)*$Q$9))/($B$11+$C$11+$F$11)</f>
        <v>0</v>
      </c>
      <c r="DA344">
        <v>4.8</v>
      </c>
      <c r="DB344">
        <v>0.5</v>
      </c>
      <c r="DC344" t="s">
        <v>423</v>
      </c>
      <c r="DD344">
        <v>2</v>
      </c>
      <c r="DE344">
        <v>1758507931.1</v>
      </c>
      <c r="DF344">
        <v>420.4622222222222</v>
      </c>
      <c r="DG344">
        <v>419.9642222222222</v>
      </c>
      <c r="DH344">
        <v>25.35215555555556</v>
      </c>
      <c r="DI344">
        <v>25.28346666666667</v>
      </c>
      <c r="DJ344">
        <v>419.2244444444444</v>
      </c>
      <c r="DK344">
        <v>25.14304444444444</v>
      </c>
      <c r="DL344">
        <v>499.9812222222221</v>
      </c>
      <c r="DM344">
        <v>90.02173333333333</v>
      </c>
      <c r="DN344">
        <v>0.05683015555555556</v>
      </c>
      <c r="DO344">
        <v>31.21466666666666</v>
      </c>
      <c r="DP344">
        <v>30.70025555555556</v>
      </c>
      <c r="DQ344">
        <v>999.9000000000001</v>
      </c>
      <c r="DR344">
        <v>0</v>
      </c>
      <c r="DS344">
        <v>0</v>
      </c>
      <c r="DT344">
        <v>10003.33333333333</v>
      </c>
      <c r="DU344">
        <v>0</v>
      </c>
      <c r="DV344">
        <v>0.899321</v>
      </c>
      <c r="DW344">
        <v>0.4980333333333334</v>
      </c>
      <c r="DX344">
        <v>431.3991111111112</v>
      </c>
      <c r="DY344">
        <v>430.8577777777778</v>
      </c>
      <c r="DZ344">
        <v>0.06868214444444445</v>
      </c>
      <c r="EA344">
        <v>419.9642222222222</v>
      </c>
      <c r="EB344">
        <v>25.28346666666667</v>
      </c>
      <c r="EC344">
        <v>2.282244444444444</v>
      </c>
      <c r="ED344">
        <v>2.276061111111111</v>
      </c>
      <c r="EE344">
        <v>19.55162222222222</v>
      </c>
      <c r="EF344">
        <v>19.50797777777778</v>
      </c>
      <c r="EG344">
        <v>0.00500097</v>
      </c>
      <c r="EH344">
        <v>0</v>
      </c>
      <c r="EI344">
        <v>0</v>
      </c>
      <c r="EJ344">
        <v>0</v>
      </c>
      <c r="EK344">
        <v>499.2444444444444</v>
      </c>
      <c r="EL344">
        <v>0.00500097</v>
      </c>
      <c r="EM344">
        <v>-6.677777777777777</v>
      </c>
      <c r="EN344">
        <v>-2.644444444444444</v>
      </c>
      <c r="EO344">
        <v>35.625</v>
      </c>
      <c r="EP344">
        <v>40.65944444444445</v>
      </c>
      <c r="EQ344">
        <v>37.77066666666667</v>
      </c>
      <c r="ER344">
        <v>41.15244444444445</v>
      </c>
      <c r="ES344">
        <v>38.354</v>
      </c>
      <c r="ET344">
        <v>0</v>
      </c>
      <c r="EU344">
        <v>0</v>
      </c>
      <c r="EV344">
        <v>0</v>
      </c>
      <c r="EW344">
        <v>1758507934.9</v>
      </c>
      <c r="EX344">
        <v>0</v>
      </c>
      <c r="EY344">
        <v>497.116</v>
      </c>
      <c r="EZ344">
        <v>15.51538459241396</v>
      </c>
      <c r="FA344">
        <v>6.49999969525213</v>
      </c>
      <c r="FB344">
        <v>-7.363999999999999</v>
      </c>
      <c r="FC344">
        <v>15</v>
      </c>
      <c r="FD344">
        <v>0</v>
      </c>
      <c r="FE344" t="s">
        <v>424</v>
      </c>
      <c r="FF344">
        <v>1747247426.5</v>
      </c>
      <c r="FG344">
        <v>1747247420.5</v>
      </c>
      <c r="FH344">
        <v>0</v>
      </c>
      <c r="FI344">
        <v>1.027</v>
      </c>
      <c r="FJ344">
        <v>0.031</v>
      </c>
      <c r="FK344">
        <v>0.02</v>
      </c>
      <c r="FL344">
        <v>0.05</v>
      </c>
      <c r="FM344">
        <v>420</v>
      </c>
      <c r="FN344">
        <v>16</v>
      </c>
      <c r="FO344">
        <v>0.01</v>
      </c>
      <c r="FP344">
        <v>0.1</v>
      </c>
      <c r="FQ344">
        <v>0.4857430975609756</v>
      </c>
      <c r="FR344">
        <v>-0.05787096167247394</v>
      </c>
      <c r="FS344">
        <v>0.0401191070352713</v>
      </c>
      <c r="FT344">
        <v>1</v>
      </c>
      <c r="FU344">
        <v>496.9470588235295</v>
      </c>
      <c r="FV344">
        <v>12.97784576361054</v>
      </c>
      <c r="FW344">
        <v>6.577199265113562</v>
      </c>
      <c r="FX344">
        <v>-1</v>
      </c>
      <c r="FY344">
        <v>0.0665830268292683</v>
      </c>
      <c r="FZ344">
        <v>0.01690821114982586</v>
      </c>
      <c r="GA344">
        <v>0.00204640288728419</v>
      </c>
      <c r="GB344">
        <v>1</v>
      </c>
      <c r="GC344">
        <v>2</v>
      </c>
      <c r="GD344">
        <v>2</v>
      </c>
      <c r="GE344" t="s">
        <v>448</v>
      </c>
      <c r="GF344">
        <v>3.13683</v>
      </c>
      <c r="GG344">
        <v>2.7172</v>
      </c>
      <c r="GH344">
        <v>0.0933035</v>
      </c>
      <c r="GI344">
        <v>0.0925602</v>
      </c>
      <c r="GJ344">
        <v>0.109652</v>
      </c>
      <c r="GK344">
        <v>0.108186</v>
      </c>
      <c r="GL344">
        <v>28797.5</v>
      </c>
      <c r="GM344">
        <v>28872</v>
      </c>
      <c r="GN344">
        <v>29528.3</v>
      </c>
      <c r="GO344">
        <v>29405.2</v>
      </c>
      <c r="GP344">
        <v>34735.3</v>
      </c>
      <c r="GQ344">
        <v>34729.9</v>
      </c>
      <c r="GR344">
        <v>41554.1</v>
      </c>
      <c r="GS344">
        <v>41777.7</v>
      </c>
      <c r="GT344">
        <v>1.91663</v>
      </c>
      <c r="GU344">
        <v>1.86865</v>
      </c>
      <c r="GV344">
        <v>0.0761077</v>
      </c>
      <c r="GW344">
        <v>0</v>
      </c>
      <c r="GX344">
        <v>29.462</v>
      </c>
      <c r="GY344">
        <v>999.9</v>
      </c>
      <c r="GZ344">
        <v>56.6</v>
      </c>
      <c r="HA344">
        <v>31.4</v>
      </c>
      <c r="HB344">
        <v>29.0179</v>
      </c>
      <c r="HC344">
        <v>62.2996</v>
      </c>
      <c r="HD344">
        <v>25.4087</v>
      </c>
      <c r="HE344">
        <v>1</v>
      </c>
      <c r="HF344">
        <v>0.124002</v>
      </c>
      <c r="HG344">
        <v>-1.83953</v>
      </c>
      <c r="HH344">
        <v>20.3496</v>
      </c>
      <c r="HI344">
        <v>5.22672</v>
      </c>
      <c r="HJ344">
        <v>12.0159</v>
      </c>
      <c r="HK344">
        <v>4.99165</v>
      </c>
      <c r="HL344">
        <v>3.28958</v>
      </c>
      <c r="HM344">
        <v>9999</v>
      </c>
      <c r="HN344">
        <v>9999</v>
      </c>
      <c r="HO344">
        <v>9999</v>
      </c>
      <c r="HP344">
        <v>999.9</v>
      </c>
      <c r="HQ344">
        <v>1.86759</v>
      </c>
      <c r="HR344">
        <v>1.86674</v>
      </c>
      <c r="HS344">
        <v>1.86601</v>
      </c>
      <c r="HT344">
        <v>1.866</v>
      </c>
      <c r="HU344">
        <v>1.86783</v>
      </c>
      <c r="HV344">
        <v>1.87028</v>
      </c>
      <c r="HW344">
        <v>1.86891</v>
      </c>
      <c r="HX344">
        <v>1.87041</v>
      </c>
      <c r="HY344">
        <v>0</v>
      </c>
      <c r="HZ344">
        <v>0</v>
      </c>
      <c r="IA344">
        <v>0</v>
      </c>
      <c r="IB344">
        <v>0</v>
      </c>
      <c r="IC344" t="s">
        <v>426</v>
      </c>
      <c r="ID344" t="s">
        <v>427</v>
      </c>
      <c r="IE344" t="s">
        <v>428</v>
      </c>
      <c r="IF344" t="s">
        <v>428</v>
      </c>
      <c r="IG344" t="s">
        <v>428</v>
      </c>
      <c r="IH344" t="s">
        <v>428</v>
      </c>
      <c r="II344">
        <v>0</v>
      </c>
      <c r="IJ344">
        <v>100</v>
      </c>
      <c r="IK344">
        <v>100</v>
      </c>
      <c r="IL344">
        <v>1.238</v>
      </c>
      <c r="IM344">
        <v>0.2091</v>
      </c>
      <c r="IN344">
        <v>0.6902030508192664</v>
      </c>
      <c r="IO344">
        <v>0.001474763808417899</v>
      </c>
      <c r="IP344">
        <v>-3.85604142745729E-07</v>
      </c>
      <c r="IQ344">
        <v>-4.042155114862324E-11</v>
      </c>
      <c r="IR344">
        <v>-0.0599630414126953</v>
      </c>
      <c r="IS344">
        <v>-0.0008759303265835833</v>
      </c>
      <c r="IT344">
        <v>0.0007542316531097033</v>
      </c>
      <c r="IU344">
        <v>-1.168394518909615E-05</v>
      </c>
      <c r="IV344">
        <v>4</v>
      </c>
      <c r="IW344">
        <v>2283</v>
      </c>
      <c r="IX344">
        <v>1</v>
      </c>
      <c r="IY344">
        <v>28</v>
      </c>
      <c r="IZ344">
        <v>187675.1</v>
      </c>
      <c r="JA344">
        <v>187675.2</v>
      </c>
      <c r="JB344">
        <v>1.03394</v>
      </c>
      <c r="JC344">
        <v>2.29736</v>
      </c>
      <c r="JD344">
        <v>1.39648</v>
      </c>
      <c r="JE344">
        <v>2.35718</v>
      </c>
      <c r="JF344">
        <v>1.49536</v>
      </c>
      <c r="JG344">
        <v>2.68677</v>
      </c>
      <c r="JH344">
        <v>36.8604</v>
      </c>
      <c r="JI344">
        <v>24.0963</v>
      </c>
      <c r="JJ344">
        <v>18</v>
      </c>
      <c r="JK344">
        <v>489.115</v>
      </c>
      <c r="JL344">
        <v>448.71</v>
      </c>
      <c r="JM344">
        <v>32.2272</v>
      </c>
      <c r="JN344">
        <v>29.1936</v>
      </c>
      <c r="JO344">
        <v>30.0001</v>
      </c>
      <c r="JP344">
        <v>29.028</v>
      </c>
      <c r="JQ344">
        <v>28.953</v>
      </c>
      <c r="JR344">
        <v>20.6985</v>
      </c>
      <c r="JS344">
        <v>20.3321</v>
      </c>
      <c r="JT344">
        <v>100</v>
      </c>
      <c r="JU344">
        <v>32.2208</v>
      </c>
      <c r="JV344">
        <v>420</v>
      </c>
      <c r="JW344">
        <v>25.2767</v>
      </c>
      <c r="JX344">
        <v>100.922</v>
      </c>
      <c r="JY344">
        <v>100.46</v>
      </c>
    </row>
    <row r="345" spans="1:285">
      <c r="A345">
        <v>329</v>
      </c>
      <c r="B345">
        <v>1758507936.1</v>
      </c>
      <c r="C345">
        <v>5047.599999904633</v>
      </c>
      <c r="D345" t="s">
        <v>1094</v>
      </c>
      <c r="E345" t="s">
        <v>1095</v>
      </c>
      <c r="F345">
        <v>5</v>
      </c>
      <c r="G345" t="s">
        <v>1039</v>
      </c>
      <c r="H345" t="s">
        <v>420</v>
      </c>
      <c r="I345" t="s">
        <v>421</v>
      </c>
      <c r="J345">
        <v>1758507933.1</v>
      </c>
      <c r="K345">
        <f>(L345)/1000</f>
        <v>0</v>
      </c>
      <c r="L345">
        <f>1000*DL345*AJ345*(DH345-DI345)/(100*DA345*(1000-AJ345*DH345))</f>
        <v>0</v>
      </c>
      <c r="M345">
        <f>DL345*AJ345*(DG345-DF345*(1000-AJ345*DI345)/(1000-AJ345*DH345))/(100*DA345)</f>
        <v>0</v>
      </c>
      <c r="N345">
        <f>DF345 - IF(AJ345&gt;1, M345*DA345*100.0/(AL345), 0)</f>
        <v>0</v>
      </c>
      <c r="O345">
        <f>((U345-K345/2)*N345-M345)/(U345+K345/2)</f>
        <v>0</v>
      </c>
      <c r="P345">
        <f>O345*(DM345+DN345)/1000.0</f>
        <v>0</v>
      </c>
      <c r="Q345">
        <f>(DF345 - IF(AJ345&gt;1, M345*DA345*100.0/(AL345), 0))*(DM345+DN345)/1000.0</f>
        <v>0</v>
      </c>
      <c r="R345">
        <f>2.0/((1/T345-1/S345)+SIGN(T345)*SQRT((1/T345-1/S345)*(1/T345-1/S345) + 4*DB345/((DB345+1)*(DB345+1))*(2*1/T345*1/S345-1/S345*1/S345)))</f>
        <v>0</v>
      </c>
      <c r="S345">
        <f>IF(LEFT(DC345,1)&lt;&gt;"0",IF(LEFT(DC345,1)="1",3.0,DD345),$D$5+$E$5*(DT345*DM345/($K$5*1000))+$F$5*(DT345*DM345/($K$5*1000))*MAX(MIN(DA345,$J$5),$I$5)*MAX(MIN(DA345,$J$5),$I$5)+$G$5*MAX(MIN(DA345,$J$5),$I$5)*(DT345*DM345/($K$5*1000))+$H$5*(DT345*DM345/($K$5*1000))*(DT345*DM345/($K$5*1000)))</f>
        <v>0</v>
      </c>
      <c r="T345">
        <f>K345*(1000-(1000*0.61365*exp(17.502*X345/(240.97+X345))/(DM345+DN345)+DH345)/2)/(1000*0.61365*exp(17.502*X345/(240.97+X345))/(DM345+DN345)-DH345)</f>
        <v>0</v>
      </c>
      <c r="U345">
        <f>1/((DB345+1)/(R345/1.6)+1/(S345/1.37)) + DB345/((DB345+1)/(R345/1.6) + DB345/(S345/1.37))</f>
        <v>0</v>
      </c>
      <c r="V345">
        <f>(CW345*CZ345)</f>
        <v>0</v>
      </c>
      <c r="W345">
        <f>(DO345+(V345+2*0.95*5.67E-8*(((DO345+$B$7)+273)^4-(DO345+273)^4)-44100*K345)/(1.84*29.3*S345+8*0.95*5.67E-8*(DO345+273)^3))</f>
        <v>0</v>
      </c>
      <c r="X345">
        <f>($C$7*DP345+$D$7*DQ345+$E$7*W345)</f>
        <v>0</v>
      </c>
      <c r="Y345">
        <f>0.61365*exp(17.502*X345/(240.97+X345))</f>
        <v>0</v>
      </c>
      <c r="Z345">
        <f>(AA345/AB345*100)</f>
        <v>0</v>
      </c>
      <c r="AA345">
        <f>DH345*(DM345+DN345)/1000</f>
        <v>0</v>
      </c>
      <c r="AB345">
        <f>0.61365*exp(17.502*DO345/(240.97+DO345))</f>
        <v>0</v>
      </c>
      <c r="AC345">
        <f>(Y345-DH345*(DM345+DN345)/1000)</f>
        <v>0</v>
      </c>
      <c r="AD345">
        <f>(-K345*44100)</f>
        <v>0</v>
      </c>
      <c r="AE345">
        <f>2*29.3*S345*0.92*(DO345-X345)</f>
        <v>0</v>
      </c>
      <c r="AF345">
        <f>2*0.95*5.67E-8*(((DO345+$B$7)+273)^4-(X345+273)^4)</f>
        <v>0</v>
      </c>
      <c r="AG345">
        <f>V345+AF345+AD345+AE345</f>
        <v>0</v>
      </c>
      <c r="AH345">
        <v>2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MAX(0,($B$13+$C$13*DT345)/(1+$D$13*DT345)*DM345/(DO345+273)*$E$13)</f>
        <v>0</v>
      </c>
      <c r="AM345" t="s">
        <v>422</v>
      </c>
      <c r="AN345" t="s">
        <v>422</v>
      </c>
      <c r="AO345">
        <v>0</v>
      </c>
      <c r="AP345">
        <v>0</v>
      </c>
      <c r="AQ345">
        <f>1-AO345/AP345</f>
        <v>0</v>
      </c>
      <c r="AR345">
        <v>0</v>
      </c>
      <c r="AS345" t="s">
        <v>422</v>
      </c>
      <c r="AT345" t="s">
        <v>422</v>
      </c>
      <c r="AU345">
        <v>0</v>
      </c>
      <c r="AV345">
        <v>0</v>
      </c>
      <c r="AW345">
        <f>1-AU345/AV345</f>
        <v>0</v>
      </c>
      <c r="AX345">
        <v>0.5</v>
      </c>
      <c r="AY345">
        <f>CX345</f>
        <v>0</v>
      </c>
      <c r="AZ345">
        <f>M345</f>
        <v>0</v>
      </c>
      <c r="BA345">
        <f>AW345*AX345*AY345</f>
        <v>0</v>
      </c>
      <c r="BB345">
        <f>(AZ345-AR345)/AY345</f>
        <v>0</v>
      </c>
      <c r="BC345">
        <f>(AP345-AV345)/AV345</f>
        <v>0</v>
      </c>
      <c r="BD345">
        <f>AO345/(AQ345+AO345/AV345)</f>
        <v>0</v>
      </c>
      <c r="BE345" t="s">
        <v>422</v>
      </c>
      <c r="BF345">
        <v>0</v>
      </c>
      <c r="BG345">
        <f>IF(BF345&lt;&gt;0, BF345, BD345)</f>
        <v>0</v>
      </c>
      <c r="BH345">
        <f>1-BG345/AV345</f>
        <v>0</v>
      </c>
      <c r="BI345">
        <f>(AV345-AU345)/(AV345-BG345)</f>
        <v>0</v>
      </c>
      <c r="BJ345">
        <f>(AP345-AV345)/(AP345-BG345)</f>
        <v>0</v>
      </c>
      <c r="BK345">
        <f>(AV345-AU345)/(AV345-AO345)</f>
        <v>0</v>
      </c>
      <c r="BL345">
        <f>(AP345-AV345)/(AP345-AO345)</f>
        <v>0</v>
      </c>
      <c r="BM345">
        <f>(BI345*BG345/AU345)</f>
        <v>0</v>
      </c>
      <c r="BN345">
        <f>(1-BM345)</f>
        <v>0</v>
      </c>
      <c r="CW345">
        <f>$B$11*DU345+$C$11*DV345+$F$11*EG345*(1-EJ345)</f>
        <v>0</v>
      </c>
      <c r="CX345">
        <f>CW345*CY345</f>
        <v>0</v>
      </c>
      <c r="CY345">
        <f>($B$11*$D$9+$C$11*$D$9+$F$11*((ET345+EL345)/MAX(ET345+EL345+EU345, 0.1)*$I$9+EU345/MAX(ET345+EL345+EU345, 0.1)*$J$9))/($B$11+$C$11+$F$11)</f>
        <v>0</v>
      </c>
      <c r="CZ345">
        <f>($B$11*$K$9+$C$11*$K$9+$F$11*((ET345+EL345)/MAX(ET345+EL345+EU345, 0.1)*$P$9+EU345/MAX(ET345+EL345+EU345, 0.1)*$Q$9))/($B$11+$C$11+$F$11)</f>
        <v>0</v>
      </c>
      <c r="DA345">
        <v>4.8</v>
      </c>
      <c r="DB345">
        <v>0.5</v>
      </c>
      <c r="DC345" t="s">
        <v>423</v>
      </c>
      <c r="DD345">
        <v>2</v>
      </c>
      <c r="DE345">
        <v>1758507933.1</v>
      </c>
      <c r="DF345">
        <v>420.4383333333333</v>
      </c>
      <c r="DG345">
        <v>419.959</v>
      </c>
      <c r="DH345">
        <v>25.35336666666667</v>
      </c>
      <c r="DI345">
        <v>25.28384444444445</v>
      </c>
      <c r="DJ345">
        <v>419.2005555555556</v>
      </c>
      <c r="DK345">
        <v>25.14423333333333</v>
      </c>
      <c r="DL345">
        <v>500.005</v>
      </c>
      <c r="DM345">
        <v>90.02162222222222</v>
      </c>
      <c r="DN345">
        <v>0.05679973333333334</v>
      </c>
      <c r="DO345">
        <v>31.21518888888889</v>
      </c>
      <c r="DP345">
        <v>30.69964444444444</v>
      </c>
      <c r="DQ345">
        <v>999.9000000000001</v>
      </c>
      <c r="DR345">
        <v>0</v>
      </c>
      <c r="DS345">
        <v>0</v>
      </c>
      <c r="DT345">
        <v>10007.29777777778</v>
      </c>
      <c r="DU345">
        <v>0</v>
      </c>
      <c r="DV345">
        <v>0.899321</v>
      </c>
      <c r="DW345">
        <v>0.4792784444444445</v>
      </c>
      <c r="DX345">
        <v>431.3751111111112</v>
      </c>
      <c r="DY345">
        <v>430.8527777777778</v>
      </c>
      <c r="DZ345">
        <v>0.0695107888888889</v>
      </c>
      <c r="EA345">
        <v>419.959</v>
      </c>
      <c r="EB345">
        <v>25.28384444444445</v>
      </c>
      <c r="EC345">
        <v>2.28235</v>
      </c>
      <c r="ED345">
        <v>2.276093333333333</v>
      </c>
      <c r="EE345">
        <v>19.55237777777778</v>
      </c>
      <c r="EF345">
        <v>19.50818888888889</v>
      </c>
      <c r="EG345">
        <v>0.00500097</v>
      </c>
      <c r="EH345">
        <v>0</v>
      </c>
      <c r="EI345">
        <v>0</v>
      </c>
      <c r="EJ345">
        <v>0</v>
      </c>
      <c r="EK345">
        <v>499.9222222222222</v>
      </c>
      <c r="EL345">
        <v>0.00500097</v>
      </c>
      <c r="EM345">
        <v>-12.27777777777778</v>
      </c>
      <c r="EN345">
        <v>-3.311111111111111</v>
      </c>
      <c r="EO345">
        <v>35.64566666666667</v>
      </c>
      <c r="EP345">
        <v>40.69411111111111</v>
      </c>
      <c r="EQ345">
        <v>37.79133333333333</v>
      </c>
      <c r="ER345">
        <v>41.2011111111111</v>
      </c>
      <c r="ES345">
        <v>38.375</v>
      </c>
      <c r="ET345">
        <v>0</v>
      </c>
      <c r="EU345">
        <v>0</v>
      </c>
      <c r="EV345">
        <v>0</v>
      </c>
      <c r="EW345">
        <v>1758507937.3</v>
      </c>
      <c r="EX345">
        <v>0</v>
      </c>
      <c r="EY345">
        <v>497.312</v>
      </c>
      <c r="EZ345">
        <v>30.7615386295367</v>
      </c>
      <c r="FA345">
        <v>-35.3384618445496</v>
      </c>
      <c r="FB345">
        <v>-9.116</v>
      </c>
      <c r="FC345">
        <v>15</v>
      </c>
      <c r="FD345">
        <v>0</v>
      </c>
      <c r="FE345" t="s">
        <v>424</v>
      </c>
      <c r="FF345">
        <v>1747247426.5</v>
      </c>
      <c r="FG345">
        <v>1747247420.5</v>
      </c>
      <c r="FH345">
        <v>0</v>
      </c>
      <c r="FI345">
        <v>1.027</v>
      </c>
      <c r="FJ345">
        <v>0.031</v>
      </c>
      <c r="FK345">
        <v>0.02</v>
      </c>
      <c r="FL345">
        <v>0.05</v>
      </c>
      <c r="FM345">
        <v>420</v>
      </c>
      <c r="FN345">
        <v>16</v>
      </c>
      <c r="FO345">
        <v>0.01</v>
      </c>
      <c r="FP345">
        <v>0.1</v>
      </c>
      <c r="FQ345">
        <v>0.4842201250000001</v>
      </c>
      <c r="FR345">
        <v>-0.0578911181988751</v>
      </c>
      <c r="FS345">
        <v>0.04021536739182393</v>
      </c>
      <c r="FT345">
        <v>1</v>
      </c>
      <c r="FU345">
        <v>496.6617647058824</v>
      </c>
      <c r="FV345">
        <v>7.106187928621312</v>
      </c>
      <c r="FW345">
        <v>6.577055246030896</v>
      </c>
      <c r="FX345">
        <v>-1</v>
      </c>
      <c r="FY345">
        <v>0.0672307</v>
      </c>
      <c r="FZ345">
        <v>0.01833494859287056</v>
      </c>
      <c r="GA345">
        <v>0.002161034633919595</v>
      </c>
      <c r="GB345">
        <v>1</v>
      </c>
      <c r="GC345">
        <v>2</v>
      </c>
      <c r="GD345">
        <v>2</v>
      </c>
      <c r="GE345" t="s">
        <v>448</v>
      </c>
      <c r="GF345">
        <v>3.13679</v>
      </c>
      <c r="GG345">
        <v>2.71713</v>
      </c>
      <c r="GH345">
        <v>0.0933107</v>
      </c>
      <c r="GI345">
        <v>0.0925615</v>
      </c>
      <c r="GJ345">
        <v>0.109656</v>
      </c>
      <c r="GK345">
        <v>0.108188</v>
      </c>
      <c r="GL345">
        <v>28797.5</v>
      </c>
      <c r="GM345">
        <v>28871.9</v>
      </c>
      <c r="GN345">
        <v>29528.5</v>
      </c>
      <c r="GO345">
        <v>29405.2</v>
      </c>
      <c r="GP345">
        <v>34735.4</v>
      </c>
      <c r="GQ345">
        <v>34730</v>
      </c>
      <c r="GR345">
        <v>41554.3</v>
      </c>
      <c r="GS345">
        <v>41777.9</v>
      </c>
      <c r="GT345">
        <v>1.9167</v>
      </c>
      <c r="GU345">
        <v>1.8686</v>
      </c>
      <c r="GV345">
        <v>0.0760332</v>
      </c>
      <c r="GW345">
        <v>0</v>
      </c>
      <c r="GX345">
        <v>29.462</v>
      </c>
      <c r="GY345">
        <v>999.9</v>
      </c>
      <c r="GZ345">
        <v>56.6</v>
      </c>
      <c r="HA345">
        <v>31.4</v>
      </c>
      <c r="HB345">
        <v>29.0176</v>
      </c>
      <c r="HC345">
        <v>62.1896</v>
      </c>
      <c r="HD345">
        <v>25.5329</v>
      </c>
      <c r="HE345">
        <v>1</v>
      </c>
      <c r="HF345">
        <v>0.123895</v>
      </c>
      <c r="HG345">
        <v>-1.81946</v>
      </c>
      <c r="HH345">
        <v>20.3498</v>
      </c>
      <c r="HI345">
        <v>5.22598</v>
      </c>
      <c r="HJ345">
        <v>12.0158</v>
      </c>
      <c r="HK345">
        <v>4.9918</v>
      </c>
      <c r="HL345">
        <v>3.28938</v>
      </c>
      <c r="HM345">
        <v>9999</v>
      </c>
      <c r="HN345">
        <v>9999</v>
      </c>
      <c r="HO345">
        <v>9999</v>
      </c>
      <c r="HP345">
        <v>999.9</v>
      </c>
      <c r="HQ345">
        <v>1.86759</v>
      </c>
      <c r="HR345">
        <v>1.86673</v>
      </c>
      <c r="HS345">
        <v>1.86601</v>
      </c>
      <c r="HT345">
        <v>1.866</v>
      </c>
      <c r="HU345">
        <v>1.86783</v>
      </c>
      <c r="HV345">
        <v>1.87027</v>
      </c>
      <c r="HW345">
        <v>1.86891</v>
      </c>
      <c r="HX345">
        <v>1.87041</v>
      </c>
      <c r="HY345">
        <v>0</v>
      </c>
      <c r="HZ345">
        <v>0</v>
      </c>
      <c r="IA345">
        <v>0</v>
      </c>
      <c r="IB345">
        <v>0</v>
      </c>
      <c r="IC345" t="s">
        <v>426</v>
      </c>
      <c r="ID345" t="s">
        <v>427</v>
      </c>
      <c r="IE345" t="s">
        <v>428</v>
      </c>
      <c r="IF345" t="s">
        <v>428</v>
      </c>
      <c r="IG345" t="s">
        <v>428</v>
      </c>
      <c r="IH345" t="s">
        <v>428</v>
      </c>
      <c r="II345">
        <v>0</v>
      </c>
      <c r="IJ345">
        <v>100</v>
      </c>
      <c r="IK345">
        <v>100</v>
      </c>
      <c r="IL345">
        <v>1.237</v>
      </c>
      <c r="IM345">
        <v>0.2092</v>
      </c>
      <c r="IN345">
        <v>0.6902030508192664</v>
      </c>
      <c r="IO345">
        <v>0.001474763808417899</v>
      </c>
      <c r="IP345">
        <v>-3.85604142745729E-07</v>
      </c>
      <c r="IQ345">
        <v>-4.042155114862324E-11</v>
      </c>
      <c r="IR345">
        <v>-0.0599630414126953</v>
      </c>
      <c r="IS345">
        <v>-0.0008759303265835833</v>
      </c>
      <c r="IT345">
        <v>0.0007542316531097033</v>
      </c>
      <c r="IU345">
        <v>-1.168394518909615E-05</v>
      </c>
      <c r="IV345">
        <v>4</v>
      </c>
      <c r="IW345">
        <v>2283</v>
      </c>
      <c r="IX345">
        <v>1</v>
      </c>
      <c r="IY345">
        <v>28</v>
      </c>
      <c r="IZ345">
        <v>187675.2</v>
      </c>
      <c r="JA345">
        <v>187675.3</v>
      </c>
      <c r="JB345">
        <v>1.03394</v>
      </c>
      <c r="JC345">
        <v>2.28882</v>
      </c>
      <c r="JD345">
        <v>1.39648</v>
      </c>
      <c r="JE345">
        <v>2.35718</v>
      </c>
      <c r="JF345">
        <v>1.49536</v>
      </c>
      <c r="JG345">
        <v>2.7417</v>
      </c>
      <c r="JH345">
        <v>36.8604</v>
      </c>
      <c r="JI345">
        <v>24.1138</v>
      </c>
      <c r="JJ345">
        <v>18</v>
      </c>
      <c r="JK345">
        <v>489.162</v>
      </c>
      <c r="JL345">
        <v>448.678</v>
      </c>
      <c r="JM345">
        <v>32.2271</v>
      </c>
      <c r="JN345">
        <v>29.1936</v>
      </c>
      <c r="JO345">
        <v>30</v>
      </c>
      <c r="JP345">
        <v>29.028</v>
      </c>
      <c r="JQ345">
        <v>28.9529</v>
      </c>
      <c r="JR345">
        <v>20.6997</v>
      </c>
      <c r="JS345">
        <v>20.3321</v>
      </c>
      <c r="JT345">
        <v>100</v>
      </c>
      <c r="JU345">
        <v>32.2208</v>
      </c>
      <c r="JV345">
        <v>420</v>
      </c>
      <c r="JW345">
        <v>25.2767</v>
      </c>
      <c r="JX345">
        <v>100.923</v>
      </c>
      <c r="JY345">
        <v>100.46</v>
      </c>
    </row>
    <row r="346" spans="1:285">
      <c r="A346">
        <v>330</v>
      </c>
      <c r="B346">
        <v>1758507938.1</v>
      </c>
      <c r="C346">
        <v>5049.599999904633</v>
      </c>
      <c r="D346" t="s">
        <v>1096</v>
      </c>
      <c r="E346" t="s">
        <v>1097</v>
      </c>
      <c r="F346">
        <v>5</v>
      </c>
      <c r="G346" t="s">
        <v>1039</v>
      </c>
      <c r="H346" t="s">
        <v>420</v>
      </c>
      <c r="I346" t="s">
        <v>421</v>
      </c>
      <c r="J346">
        <v>1758507935.1</v>
      </c>
      <c r="K346">
        <f>(L346)/1000</f>
        <v>0</v>
      </c>
      <c r="L346">
        <f>1000*DL346*AJ346*(DH346-DI346)/(100*DA346*(1000-AJ346*DH346))</f>
        <v>0</v>
      </c>
      <c r="M346">
        <f>DL346*AJ346*(DG346-DF346*(1000-AJ346*DI346)/(1000-AJ346*DH346))/(100*DA346)</f>
        <v>0</v>
      </c>
      <c r="N346">
        <f>DF346 - IF(AJ346&gt;1, M346*DA346*100.0/(AL346), 0)</f>
        <v>0</v>
      </c>
      <c r="O346">
        <f>((U346-K346/2)*N346-M346)/(U346+K346/2)</f>
        <v>0</v>
      </c>
      <c r="P346">
        <f>O346*(DM346+DN346)/1000.0</f>
        <v>0</v>
      </c>
      <c r="Q346">
        <f>(DF346 - IF(AJ346&gt;1, M346*DA346*100.0/(AL346), 0))*(DM346+DN346)/1000.0</f>
        <v>0</v>
      </c>
      <c r="R346">
        <f>2.0/((1/T346-1/S346)+SIGN(T346)*SQRT((1/T346-1/S346)*(1/T346-1/S346) + 4*DB346/((DB346+1)*(DB346+1))*(2*1/T346*1/S346-1/S346*1/S346)))</f>
        <v>0</v>
      </c>
      <c r="S346">
        <f>IF(LEFT(DC346,1)&lt;&gt;"0",IF(LEFT(DC346,1)="1",3.0,DD346),$D$5+$E$5*(DT346*DM346/($K$5*1000))+$F$5*(DT346*DM346/($K$5*1000))*MAX(MIN(DA346,$J$5),$I$5)*MAX(MIN(DA346,$J$5),$I$5)+$G$5*MAX(MIN(DA346,$J$5),$I$5)*(DT346*DM346/($K$5*1000))+$H$5*(DT346*DM346/($K$5*1000))*(DT346*DM346/($K$5*1000)))</f>
        <v>0</v>
      </c>
      <c r="T346">
        <f>K346*(1000-(1000*0.61365*exp(17.502*X346/(240.97+X346))/(DM346+DN346)+DH346)/2)/(1000*0.61365*exp(17.502*X346/(240.97+X346))/(DM346+DN346)-DH346)</f>
        <v>0</v>
      </c>
      <c r="U346">
        <f>1/((DB346+1)/(R346/1.6)+1/(S346/1.37)) + DB346/((DB346+1)/(R346/1.6) + DB346/(S346/1.37))</f>
        <v>0</v>
      </c>
      <c r="V346">
        <f>(CW346*CZ346)</f>
        <v>0</v>
      </c>
      <c r="W346">
        <f>(DO346+(V346+2*0.95*5.67E-8*(((DO346+$B$7)+273)^4-(DO346+273)^4)-44100*K346)/(1.84*29.3*S346+8*0.95*5.67E-8*(DO346+273)^3))</f>
        <v>0</v>
      </c>
      <c r="X346">
        <f>($C$7*DP346+$D$7*DQ346+$E$7*W346)</f>
        <v>0</v>
      </c>
      <c r="Y346">
        <f>0.61365*exp(17.502*X346/(240.97+X346))</f>
        <v>0</v>
      </c>
      <c r="Z346">
        <f>(AA346/AB346*100)</f>
        <v>0</v>
      </c>
      <c r="AA346">
        <f>DH346*(DM346+DN346)/1000</f>
        <v>0</v>
      </c>
      <c r="AB346">
        <f>0.61365*exp(17.502*DO346/(240.97+DO346))</f>
        <v>0</v>
      </c>
      <c r="AC346">
        <f>(Y346-DH346*(DM346+DN346)/1000)</f>
        <v>0</v>
      </c>
      <c r="AD346">
        <f>(-K346*44100)</f>
        <v>0</v>
      </c>
      <c r="AE346">
        <f>2*29.3*S346*0.92*(DO346-X346)</f>
        <v>0</v>
      </c>
      <c r="AF346">
        <f>2*0.95*5.67E-8*(((DO346+$B$7)+273)^4-(X346+273)^4)</f>
        <v>0</v>
      </c>
      <c r="AG346">
        <f>V346+AF346+AD346+AE346</f>
        <v>0</v>
      </c>
      <c r="AH346">
        <v>2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MAX(0,($B$13+$C$13*DT346)/(1+$D$13*DT346)*DM346/(DO346+273)*$E$13)</f>
        <v>0</v>
      </c>
      <c r="AM346" t="s">
        <v>422</v>
      </c>
      <c r="AN346" t="s">
        <v>422</v>
      </c>
      <c r="AO346">
        <v>0</v>
      </c>
      <c r="AP346">
        <v>0</v>
      </c>
      <c r="AQ346">
        <f>1-AO346/AP346</f>
        <v>0</v>
      </c>
      <c r="AR346">
        <v>0</v>
      </c>
      <c r="AS346" t="s">
        <v>422</v>
      </c>
      <c r="AT346" t="s">
        <v>422</v>
      </c>
      <c r="AU346">
        <v>0</v>
      </c>
      <c r="AV346">
        <v>0</v>
      </c>
      <c r="AW346">
        <f>1-AU346/AV346</f>
        <v>0</v>
      </c>
      <c r="AX346">
        <v>0.5</v>
      </c>
      <c r="AY346">
        <f>CX346</f>
        <v>0</v>
      </c>
      <c r="AZ346">
        <f>M346</f>
        <v>0</v>
      </c>
      <c r="BA346">
        <f>AW346*AX346*AY346</f>
        <v>0</v>
      </c>
      <c r="BB346">
        <f>(AZ346-AR346)/AY346</f>
        <v>0</v>
      </c>
      <c r="BC346">
        <f>(AP346-AV346)/AV346</f>
        <v>0</v>
      </c>
      <c r="BD346">
        <f>AO346/(AQ346+AO346/AV346)</f>
        <v>0</v>
      </c>
      <c r="BE346" t="s">
        <v>422</v>
      </c>
      <c r="BF346">
        <v>0</v>
      </c>
      <c r="BG346">
        <f>IF(BF346&lt;&gt;0, BF346, BD346)</f>
        <v>0</v>
      </c>
      <c r="BH346">
        <f>1-BG346/AV346</f>
        <v>0</v>
      </c>
      <c r="BI346">
        <f>(AV346-AU346)/(AV346-BG346)</f>
        <v>0</v>
      </c>
      <c r="BJ346">
        <f>(AP346-AV346)/(AP346-BG346)</f>
        <v>0</v>
      </c>
      <c r="BK346">
        <f>(AV346-AU346)/(AV346-AO346)</f>
        <v>0</v>
      </c>
      <c r="BL346">
        <f>(AP346-AV346)/(AP346-AO346)</f>
        <v>0</v>
      </c>
      <c r="BM346">
        <f>(BI346*BG346/AU346)</f>
        <v>0</v>
      </c>
      <c r="BN346">
        <f>(1-BM346)</f>
        <v>0</v>
      </c>
      <c r="CW346">
        <f>$B$11*DU346+$C$11*DV346+$F$11*EG346*(1-EJ346)</f>
        <v>0</v>
      </c>
      <c r="CX346">
        <f>CW346*CY346</f>
        <v>0</v>
      </c>
      <c r="CY346">
        <f>($B$11*$D$9+$C$11*$D$9+$F$11*((ET346+EL346)/MAX(ET346+EL346+EU346, 0.1)*$I$9+EU346/MAX(ET346+EL346+EU346, 0.1)*$J$9))/($B$11+$C$11+$F$11)</f>
        <v>0</v>
      </c>
      <c r="CZ346">
        <f>($B$11*$K$9+$C$11*$K$9+$F$11*((ET346+EL346)/MAX(ET346+EL346+EU346, 0.1)*$P$9+EU346/MAX(ET346+EL346+EU346, 0.1)*$Q$9))/($B$11+$C$11+$F$11)</f>
        <v>0</v>
      </c>
      <c r="DA346">
        <v>4.8</v>
      </c>
      <c r="DB346">
        <v>0.5</v>
      </c>
      <c r="DC346" t="s">
        <v>423</v>
      </c>
      <c r="DD346">
        <v>2</v>
      </c>
      <c r="DE346">
        <v>1758507935.1</v>
      </c>
      <c r="DF346">
        <v>420.4426666666666</v>
      </c>
      <c r="DG346">
        <v>419.9624444444445</v>
      </c>
      <c r="DH346">
        <v>25.35481111111111</v>
      </c>
      <c r="DI346">
        <v>25.28431111111111</v>
      </c>
      <c r="DJ346">
        <v>419.2051111111111</v>
      </c>
      <c r="DK346">
        <v>25.14565555555556</v>
      </c>
      <c r="DL346">
        <v>500.0437777777778</v>
      </c>
      <c r="DM346">
        <v>90.0214</v>
      </c>
      <c r="DN346">
        <v>0.05680604444444445</v>
      </c>
      <c r="DO346">
        <v>31.2159</v>
      </c>
      <c r="DP346">
        <v>30.69793333333333</v>
      </c>
      <c r="DQ346">
        <v>999.9000000000001</v>
      </c>
      <c r="DR346">
        <v>0</v>
      </c>
      <c r="DS346">
        <v>0</v>
      </c>
      <c r="DT346">
        <v>10004.03333333333</v>
      </c>
      <c r="DU346">
        <v>0</v>
      </c>
      <c r="DV346">
        <v>0.899321</v>
      </c>
      <c r="DW346">
        <v>0.4802176666666667</v>
      </c>
      <c r="DX346">
        <v>431.3803333333333</v>
      </c>
      <c r="DY346">
        <v>430.8566666666666</v>
      </c>
      <c r="DZ346">
        <v>0.07050027777777777</v>
      </c>
      <c r="EA346">
        <v>419.9624444444445</v>
      </c>
      <c r="EB346">
        <v>25.28431111111111</v>
      </c>
      <c r="EC346">
        <v>2.282474444444444</v>
      </c>
      <c r="ED346">
        <v>2.276128888888889</v>
      </c>
      <c r="EE346">
        <v>19.55325555555555</v>
      </c>
      <c r="EF346">
        <v>19.50844444444445</v>
      </c>
      <c r="EG346">
        <v>0.00500097</v>
      </c>
      <c r="EH346">
        <v>0</v>
      </c>
      <c r="EI346">
        <v>0</v>
      </c>
      <c r="EJ346">
        <v>0</v>
      </c>
      <c r="EK346">
        <v>498.6222222222223</v>
      </c>
      <c r="EL346">
        <v>0.00500097</v>
      </c>
      <c r="EM346">
        <v>-13.96666666666667</v>
      </c>
      <c r="EN346">
        <v>-3.155555555555556</v>
      </c>
      <c r="EO346">
        <v>35.66633333333333</v>
      </c>
      <c r="EP346">
        <v>40.722</v>
      </c>
      <c r="EQ346">
        <v>37.82599999999999</v>
      </c>
      <c r="ER346">
        <v>41.24277777777777</v>
      </c>
      <c r="ES346">
        <v>38.38877777777778</v>
      </c>
      <c r="ET346">
        <v>0</v>
      </c>
      <c r="EU346">
        <v>0</v>
      </c>
      <c r="EV346">
        <v>0</v>
      </c>
      <c r="EW346">
        <v>1758507939.1</v>
      </c>
      <c r="EX346">
        <v>0</v>
      </c>
      <c r="EY346">
        <v>496.7961538461539</v>
      </c>
      <c r="EZ346">
        <v>22.67008554122797</v>
      </c>
      <c r="FA346">
        <v>-22.62222246796634</v>
      </c>
      <c r="FB346">
        <v>-9.011538461538462</v>
      </c>
      <c r="FC346">
        <v>15</v>
      </c>
      <c r="FD346">
        <v>0</v>
      </c>
      <c r="FE346" t="s">
        <v>424</v>
      </c>
      <c r="FF346">
        <v>1747247426.5</v>
      </c>
      <c r="FG346">
        <v>1747247420.5</v>
      </c>
      <c r="FH346">
        <v>0</v>
      </c>
      <c r="FI346">
        <v>1.027</v>
      </c>
      <c r="FJ346">
        <v>0.031</v>
      </c>
      <c r="FK346">
        <v>0.02</v>
      </c>
      <c r="FL346">
        <v>0.05</v>
      </c>
      <c r="FM346">
        <v>420</v>
      </c>
      <c r="FN346">
        <v>16</v>
      </c>
      <c r="FO346">
        <v>0.01</v>
      </c>
      <c r="FP346">
        <v>0.1</v>
      </c>
      <c r="FQ346">
        <v>0.4798821951219512</v>
      </c>
      <c r="FR346">
        <v>0.05453251567944278</v>
      </c>
      <c r="FS346">
        <v>0.03541887920388629</v>
      </c>
      <c r="FT346">
        <v>1</v>
      </c>
      <c r="FU346">
        <v>497.7235294117647</v>
      </c>
      <c r="FV346">
        <v>5.699006911548308</v>
      </c>
      <c r="FW346">
        <v>6.756263273852309</v>
      </c>
      <c r="FX346">
        <v>-1</v>
      </c>
      <c r="FY346">
        <v>0.06812774634146342</v>
      </c>
      <c r="FZ346">
        <v>0.01748799930313581</v>
      </c>
      <c r="GA346">
        <v>0.002095875796578065</v>
      </c>
      <c r="GB346">
        <v>1</v>
      </c>
      <c r="GC346">
        <v>2</v>
      </c>
      <c r="GD346">
        <v>2</v>
      </c>
      <c r="GE346" t="s">
        <v>448</v>
      </c>
      <c r="GF346">
        <v>3.13688</v>
      </c>
      <c r="GG346">
        <v>2.71696</v>
      </c>
      <c r="GH346">
        <v>0.0933128</v>
      </c>
      <c r="GI346">
        <v>0.0925614</v>
      </c>
      <c r="GJ346">
        <v>0.109653</v>
      </c>
      <c r="GK346">
        <v>0.108189</v>
      </c>
      <c r="GL346">
        <v>28797.4</v>
      </c>
      <c r="GM346">
        <v>28872</v>
      </c>
      <c r="GN346">
        <v>29528.5</v>
      </c>
      <c r="GO346">
        <v>29405.3</v>
      </c>
      <c r="GP346">
        <v>34735.2</v>
      </c>
      <c r="GQ346">
        <v>34730.1</v>
      </c>
      <c r="GR346">
        <v>41554</v>
      </c>
      <c r="GS346">
        <v>41778</v>
      </c>
      <c r="GT346">
        <v>1.9167</v>
      </c>
      <c r="GU346">
        <v>1.86887</v>
      </c>
      <c r="GV346">
        <v>0.0757352</v>
      </c>
      <c r="GW346">
        <v>0</v>
      </c>
      <c r="GX346">
        <v>29.462</v>
      </c>
      <c r="GY346">
        <v>999.9</v>
      </c>
      <c r="GZ346">
        <v>56.6</v>
      </c>
      <c r="HA346">
        <v>31.4</v>
      </c>
      <c r="HB346">
        <v>29.0198</v>
      </c>
      <c r="HC346">
        <v>62.4096</v>
      </c>
      <c r="HD346">
        <v>25.4207</v>
      </c>
      <c r="HE346">
        <v>1</v>
      </c>
      <c r="HF346">
        <v>0.123895</v>
      </c>
      <c r="HG346">
        <v>-1.81547</v>
      </c>
      <c r="HH346">
        <v>20.3498</v>
      </c>
      <c r="HI346">
        <v>5.22553</v>
      </c>
      <c r="HJ346">
        <v>12.0156</v>
      </c>
      <c r="HK346">
        <v>4.9918</v>
      </c>
      <c r="HL346">
        <v>3.28948</v>
      </c>
      <c r="HM346">
        <v>9999</v>
      </c>
      <c r="HN346">
        <v>9999</v>
      </c>
      <c r="HO346">
        <v>9999</v>
      </c>
      <c r="HP346">
        <v>999.9</v>
      </c>
      <c r="HQ346">
        <v>1.86756</v>
      </c>
      <c r="HR346">
        <v>1.86672</v>
      </c>
      <c r="HS346">
        <v>1.86601</v>
      </c>
      <c r="HT346">
        <v>1.866</v>
      </c>
      <c r="HU346">
        <v>1.86783</v>
      </c>
      <c r="HV346">
        <v>1.87027</v>
      </c>
      <c r="HW346">
        <v>1.86892</v>
      </c>
      <c r="HX346">
        <v>1.87041</v>
      </c>
      <c r="HY346">
        <v>0</v>
      </c>
      <c r="HZ346">
        <v>0</v>
      </c>
      <c r="IA346">
        <v>0</v>
      </c>
      <c r="IB346">
        <v>0</v>
      </c>
      <c r="IC346" t="s">
        <v>426</v>
      </c>
      <c r="ID346" t="s">
        <v>427</v>
      </c>
      <c r="IE346" t="s">
        <v>428</v>
      </c>
      <c r="IF346" t="s">
        <v>428</v>
      </c>
      <c r="IG346" t="s">
        <v>428</v>
      </c>
      <c r="IH346" t="s">
        <v>428</v>
      </c>
      <c r="II346">
        <v>0</v>
      </c>
      <c r="IJ346">
        <v>100</v>
      </c>
      <c r="IK346">
        <v>100</v>
      </c>
      <c r="IL346">
        <v>1.238</v>
      </c>
      <c r="IM346">
        <v>0.2091</v>
      </c>
      <c r="IN346">
        <v>0.6902030508192664</v>
      </c>
      <c r="IO346">
        <v>0.001474763808417899</v>
      </c>
      <c r="IP346">
        <v>-3.85604142745729E-07</v>
      </c>
      <c r="IQ346">
        <v>-4.042155114862324E-11</v>
      </c>
      <c r="IR346">
        <v>-0.0599630414126953</v>
      </c>
      <c r="IS346">
        <v>-0.0008759303265835833</v>
      </c>
      <c r="IT346">
        <v>0.0007542316531097033</v>
      </c>
      <c r="IU346">
        <v>-1.168394518909615E-05</v>
      </c>
      <c r="IV346">
        <v>4</v>
      </c>
      <c r="IW346">
        <v>2283</v>
      </c>
      <c r="IX346">
        <v>1</v>
      </c>
      <c r="IY346">
        <v>28</v>
      </c>
      <c r="IZ346">
        <v>187675.2</v>
      </c>
      <c r="JA346">
        <v>187675.3</v>
      </c>
      <c r="JB346">
        <v>1.03394</v>
      </c>
      <c r="JC346">
        <v>2.29614</v>
      </c>
      <c r="JD346">
        <v>1.39648</v>
      </c>
      <c r="JE346">
        <v>2.35352</v>
      </c>
      <c r="JF346">
        <v>1.49536</v>
      </c>
      <c r="JG346">
        <v>2.64282</v>
      </c>
      <c r="JH346">
        <v>36.8366</v>
      </c>
      <c r="JI346">
        <v>24.1138</v>
      </c>
      <c r="JJ346">
        <v>18</v>
      </c>
      <c r="JK346">
        <v>489.162</v>
      </c>
      <c r="JL346">
        <v>448.849</v>
      </c>
      <c r="JM346">
        <v>32.2245</v>
      </c>
      <c r="JN346">
        <v>29.193</v>
      </c>
      <c r="JO346">
        <v>30</v>
      </c>
      <c r="JP346">
        <v>29.028</v>
      </c>
      <c r="JQ346">
        <v>28.9529</v>
      </c>
      <c r="JR346">
        <v>20.6994</v>
      </c>
      <c r="JS346">
        <v>20.3321</v>
      </c>
      <c r="JT346">
        <v>100</v>
      </c>
      <c r="JU346">
        <v>32.2226</v>
      </c>
      <c r="JV346">
        <v>420</v>
      </c>
      <c r="JW346">
        <v>25.2767</v>
      </c>
      <c r="JX346">
        <v>100.922</v>
      </c>
      <c r="JY346">
        <v>100.46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2025-09-22T02:27:10Z</dcterms:created>
  <dcterms:modified xsi:type="dcterms:W3CDTF">2025-09-22T02:27:10Z</dcterms:modified>
</cp:coreProperties>
</file>